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9"/>
  <workbookPr/>
  <mc:AlternateContent xmlns:mc="http://schemas.openxmlformats.org/markup-compatibility/2006">
    <mc:Choice Requires="x15">
      <x15ac:absPath xmlns:x15ac="http://schemas.microsoft.com/office/spreadsheetml/2010/11/ac" url="https://nusu-my.sharepoint.com/personal/rc4tyc_nus_edu_sg/Documents/RA Duty &amp; Leave Schedule/"/>
    </mc:Choice>
  </mc:AlternateContent>
  <xr:revisionPtr revIDLastSave="0" documentId="8_{9E281AAF-2B88-497A-A736-BAB145C3AC80}" xr6:coauthVersionLast="37" xr6:coauthVersionMax="37" xr10:uidLastSave="{00000000-0000-0000-0000-000000000000}"/>
  <bookViews>
    <workbookView xWindow="0" yWindow="0" windowWidth="28800" windowHeight="12300" firstSheet="3" activeTab="3" xr2:uid="{00000000-000D-0000-FFFF-FFFF00000000}"/>
  </bookViews>
  <sheets>
    <sheet name="Jun" sheetId="22" r:id="rId1"/>
    <sheet name="Jul" sheetId="15" r:id="rId2"/>
    <sheet name="Aug" sheetId="16" r:id="rId3"/>
    <sheet name="Sep" sheetId="25" r:id="rId4"/>
    <sheet name="Oct" sheetId="18" r:id="rId5"/>
    <sheet name="Nov" sheetId="23" r:id="rId6"/>
    <sheet name="Dec" sheetId="24" r:id="rId7"/>
    <sheet name="Leave Overview" sheetId="5" r:id="rId8"/>
  </sheets>
  <definedNames>
    <definedName name="CalendarYear">Jul!$A$3</definedName>
    <definedName name="KeyCD">Jul!$B$26</definedName>
    <definedName name="KeyCDDesc">Jul!$I$26</definedName>
    <definedName name="KeyCDLabel">Jul!$C$26</definedName>
    <definedName name="KeyCrossDesc">Jul!$I$34</definedName>
    <definedName name="KeyCrossLabel">Jul!$C$34</definedName>
    <definedName name="KeyExclaimDesc">Jul!$I$36</definedName>
    <definedName name="KeyExclaimLabel">Jul!$C$36</definedName>
    <definedName name="KeyFlagDesc">Jul!$I$40</definedName>
    <definedName name="KeyFlagLabel">Jul!$C$40</definedName>
    <definedName name="KeyLegends">Jul!$A$24</definedName>
    <definedName name="KeyOL">Jul!$B$32</definedName>
    <definedName name="KeyOLDesc">Jul!$I$32</definedName>
    <definedName name="KeyOLLabel">Jul!$C$32</definedName>
    <definedName name="KeyPH">Jul!$B$24</definedName>
    <definedName name="KeyPHLabel">Jul!$C$24</definedName>
    <definedName name="KeyPL">Jul!$B$30</definedName>
    <definedName name="KeyPLDesc">Jul!$I$30</definedName>
    <definedName name="KeyPLLabel">Jul!$C$30</definedName>
    <definedName name="KeyTickDesc">Jul!$I$38</definedName>
    <definedName name="KeyTickLabel">Jul!$C$38</definedName>
  </definedNames>
  <calcPr calcId="1790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8" i="25" l="1"/>
  <c r="E3" i="5"/>
  <c r="AT9" i="25"/>
  <c r="E4" i="5"/>
  <c r="AT10" i="25"/>
  <c r="E5" i="5"/>
  <c r="AT11" i="25"/>
  <c r="E6" i="5"/>
  <c r="AT12" i="25"/>
  <c r="E7" i="5"/>
  <c r="AT13" i="25"/>
  <c r="E8" i="5"/>
  <c r="AT14" i="25"/>
  <c r="E9" i="5"/>
  <c r="AT15" i="25"/>
  <c r="E10" i="5"/>
  <c r="AT16" i="25"/>
  <c r="E11" i="5"/>
  <c r="AT17" i="25"/>
  <c r="E12" i="5"/>
  <c r="AT18" i="25"/>
  <c r="E13" i="5"/>
  <c r="AT19" i="25"/>
  <c r="E14" i="5"/>
  <c r="AT20" i="25"/>
  <c r="E15" i="5"/>
  <c r="AT21" i="25"/>
  <c r="E16" i="5"/>
  <c r="AT7" i="25"/>
  <c r="AT22" i="25"/>
  <c r="E17" i="5"/>
  <c r="E2" i="5"/>
  <c r="AS19" i="25"/>
  <c r="B14" i="5"/>
  <c r="AS20" i="25"/>
  <c r="B15" i="5"/>
  <c r="AS21" i="25"/>
  <c r="B16" i="5"/>
  <c r="AS7" i="25"/>
  <c r="AS8" i="25"/>
  <c r="AS9" i="25"/>
  <c r="AS10" i="25"/>
  <c r="AS11" i="25"/>
  <c r="AS12" i="25"/>
  <c r="AS13" i="25"/>
  <c r="AS14" i="25"/>
  <c r="AS15" i="25"/>
  <c r="AS16" i="25"/>
  <c r="AS17" i="25"/>
  <c r="AS18" i="25"/>
  <c r="AS22" i="25"/>
  <c r="B17" i="5"/>
  <c r="B3" i="5"/>
  <c r="B4" i="5"/>
  <c r="B5" i="5"/>
  <c r="B6" i="5"/>
  <c r="B7" i="5"/>
  <c r="B8" i="5"/>
  <c r="B9" i="5"/>
  <c r="B10" i="5"/>
  <c r="B11" i="5"/>
  <c r="B12" i="5"/>
  <c r="B13" i="5"/>
  <c r="B2" i="5"/>
  <c r="AR22" i="15"/>
  <c r="AQ22" i="15"/>
  <c r="AR22" i="22"/>
  <c r="AQ22" i="22"/>
  <c r="AR18" i="15"/>
  <c r="AR17" i="15"/>
  <c r="AR19" i="15"/>
  <c r="AR20" i="15"/>
  <c r="AR21" i="15"/>
  <c r="AR8" i="15"/>
  <c r="AR9" i="15"/>
  <c r="AR10" i="15"/>
  <c r="AR11" i="15"/>
  <c r="AR12" i="15"/>
  <c r="AR13" i="15"/>
  <c r="AR14" i="15"/>
  <c r="AR15" i="15"/>
  <c r="AR16" i="15"/>
  <c r="AR7" i="15"/>
  <c r="AQ8" i="15"/>
  <c r="AQ9" i="15"/>
  <c r="AQ10" i="15"/>
  <c r="AQ11" i="15"/>
  <c r="AQ12" i="15"/>
  <c r="AQ13" i="15"/>
  <c r="AQ14" i="15"/>
  <c r="AQ15" i="15"/>
  <c r="AQ16" i="15"/>
  <c r="AQ17" i="15"/>
  <c r="AQ18" i="15"/>
  <c r="AQ19" i="15"/>
  <c r="AQ20" i="15"/>
  <c r="AQ21" i="15"/>
  <c r="AQ7" i="15"/>
  <c r="AQ7" i="22"/>
  <c r="AR7" i="25"/>
  <c r="H2" i="5"/>
  <c r="AR8" i="25"/>
  <c r="H3" i="5"/>
  <c r="AR9" i="25"/>
  <c r="H4" i="5"/>
  <c r="AR10" i="25"/>
  <c r="H5" i="5"/>
  <c r="AR11" i="25"/>
  <c r="H6" i="5"/>
  <c r="AR12" i="25"/>
  <c r="H7" i="5"/>
  <c r="AR13" i="25"/>
  <c r="H8" i="5"/>
  <c r="AR14" i="25"/>
  <c r="H9" i="5"/>
  <c r="AR15" i="25"/>
  <c r="H10" i="5"/>
  <c r="AR16" i="25"/>
  <c r="H11" i="5"/>
  <c r="AR17" i="25"/>
  <c r="H12" i="5"/>
  <c r="AR18" i="25"/>
  <c r="H13" i="5"/>
  <c r="AR19" i="25"/>
  <c r="H14" i="5"/>
  <c r="AR20" i="25"/>
  <c r="H15" i="5"/>
  <c r="AR21" i="25"/>
  <c r="H16" i="5"/>
  <c r="AR22" i="25"/>
  <c r="H17" i="5"/>
  <c r="AQ7" i="25"/>
  <c r="G2" i="5"/>
  <c r="AQ8" i="25"/>
  <c r="G3" i="5"/>
  <c r="AQ9" i="25"/>
  <c r="G4" i="5"/>
  <c r="AQ10" i="25"/>
  <c r="G5" i="5"/>
  <c r="AQ11" i="25"/>
  <c r="G6" i="5"/>
  <c r="AQ12" i="25"/>
  <c r="G7" i="5"/>
  <c r="AQ13" i="25"/>
  <c r="G8" i="5"/>
  <c r="AQ14" i="25"/>
  <c r="G9" i="5"/>
  <c r="AQ15" i="25"/>
  <c r="G10" i="5"/>
  <c r="AQ16" i="25"/>
  <c r="G11" i="5"/>
  <c r="AQ17" i="25"/>
  <c r="G12" i="5"/>
  <c r="AQ18" i="25"/>
  <c r="G13" i="5"/>
  <c r="AQ19" i="25"/>
  <c r="G14" i="5"/>
  <c r="AQ20" i="25"/>
  <c r="G15" i="5"/>
  <c r="AQ21" i="25"/>
  <c r="G16" i="5"/>
  <c r="AQ22" i="25"/>
  <c r="G17" i="5"/>
  <c r="AR8" i="22"/>
  <c r="AR9" i="22"/>
  <c r="AR10" i="22"/>
  <c r="AR11" i="22"/>
  <c r="AR12" i="22"/>
  <c r="AR13" i="22"/>
  <c r="AR14" i="22"/>
  <c r="AR15" i="22"/>
  <c r="AR16" i="22"/>
  <c r="AR17" i="22"/>
  <c r="AR18" i="22"/>
  <c r="AR19" i="22"/>
  <c r="AR20" i="22"/>
  <c r="AR21" i="22"/>
  <c r="AR7" i="22"/>
  <c r="AQ8" i="22"/>
  <c r="AQ9" i="22"/>
  <c r="AQ10" i="22"/>
  <c r="AQ11" i="22"/>
  <c r="AQ12" i="22"/>
  <c r="AQ13" i="22"/>
  <c r="AQ14" i="22"/>
  <c r="AQ15" i="22"/>
  <c r="AQ16" i="22"/>
  <c r="AQ17" i="22"/>
  <c r="AQ18" i="22"/>
  <c r="AQ19" i="22"/>
  <c r="AQ20" i="22"/>
  <c r="AQ21" i="22"/>
  <c r="AR7" i="16"/>
  <c r="AS8" i="16"/>
  <c r="AS9" i="16"/>
  <c r="AS10" i="16"/>
  <c r="AS11" i="16"/>
  <c r="AS12" i="16"/>
  <c r="AS13" i="16"/>
  <c r="AS14" i="16"/>
  <c r="AS15" i="16"/>
  <c r="AS16" i="16"/>
  <c r="AS17" i="16"/>
  <c r="AS18" i="16"/>
  <c r="AS19" i="16"/>
  <c r="AS20" i="16"/>
  <c r="AS21" i="16"/>
  <c r="AS7" i="16"/>
  <c r="AR8" i="16"/>
  <c r="AR9" i="16"/>
  <c r="AR10" i="16"/>
  <c r="AR11" i="16"/>
  <c r="AR12" i="16"/>
  <c r="AR13" i="16"/>
  <c r="AR14" i="16"/>
  <c r="AR15" i="16"/>
  <c r="AR16" i="16"/>
  <c r="AR17" i="16"/>
  <c r="AR18" i="16"/>
  <c r="AR19" i="16"/>
  <c r="AR20" i="16"/>
  <c r="AR21" i="16"/>
  <c r="AO8" i="18"/>
  <c r="AP8" i="23"/>
  <c r="AU8" i="24"/>
  <c r="AQ8" i="18"/>
  <c r="AQ8" i="23"/>
  <c r="AV8" i="24"/>
  <c r="I3" i="5"/>
  <c r="AO9" i="18"/>
  <c r="AP9" i="23"/>
  <c r="AU9" i="24"/>
  <c r="AQ9" i="18"/>
  <c r="AQ9" i="23"/>
  <c r="AV9" i="24"/>
  <c r="I4" i="5"/>
  <c r="AQ10" i="18"/>
  <c r="AQ10" i="23"/>
  <c r="AV10" i="24"/>
  <c r="AO10" i="18"/>
  <c r="AP10" i="23"/>
  <c r="AU10" i="24"/>
  <c r="I5" i="5"/>
  <c r="AQ11" i="18"/>
  <c r="AQ11" i="23"/>
  <c r="AV11" i="24"/>
  <c r="AO11" i="18"/>
  <c r="AP11" i="23"/>
  <c r="AU11" i="24"/>
  <c r="I6" i="5"/>
  <c r="AO12" i="18"/>
  <c r="AP12" i="23"/>
  <c r="AU12" i="24"/>
  <c r="AQ12" i="18"/>
  <c r="AQ12" i="23"/>
  <c r="AV12" i="24"/>
  <c r="I7" i="5"/>
  <c r="AQ13" i="18"/>
  <c r="AQ13" i="23"/>
  <c r="AV13" i="24"/>
  <c r="AO13" i="18"/>
  <c r="AP13" i="23"/>
  <c r="AU13" i="24"/>
  <c r="I8" i="5"/>
  <c r="AQ14" i="18"/>
  <c r="AQ14" i="23"/>
  <c r="AV14" i="24"/>
  <c r="AO14" i="18"/>
  <c r="AP14" i="23"/>
  <c r="AU14" i="24"/>
  <c r="I9" i="5"/>
  <c r="AO15" i="18"/>
  <c r="AP15" i="23"/>
  <c r="AU15" i="24"/>
  <c r="AQ15" i="18"/>
  <c r="AQ15" i="23"/>
  <c r="AV15" i="24"/>
  <c r="I10" i="5"/>
  <c r="AQ16" i="18"/>
  <c r="AQ16" i="23"/>
  <c r="AV16" i="24"/>
  <c r="AO16" i="18"/>
  <c r="AP16" i="23"/>
  <c r="AU16" i="24"/>
  <c r="I11" i="5"/>
  <c r="AQ17" i="18"/>
  <c r="AQ17" i="23"/>
  <c r="AV17" i="24"/>
  <c r="AO17" i="18"/>
  <c r="AP17" i="23"/>
  <c r="AU17" i="24"/>
  <c r="I12" i="5"/>
  <c r="AQ18" i="18"/>
  <c r="AQ18" i="23"/>
  <c r="AV18" i="24"/>
  <c r="AO18" i="18"/>
  <c r="AP18" i="23"/>
  <c r="AU18" i="24"/>
  <c r="I13" i="5"/>
  <c r="AO19" i="18"/>
  <c r="AP19" i="23"/>
  <c r="AU19" i="24"/>
  <c r="AQ19" i="18"/>
  <c r="AQ19" i="23"/>
  <c r="AV19" i="24"/>
  <c r="I14" i="5"/>
  <c r="AQ20" i="18"/>
  <c r="AQ20" i="23"/>
  <c r="AV20" i="24"/>
  <c r="AO20" i="18"/>
  <c r="AP20" i="23"/>
  <c r="AU20" i="24"/>
  <c r="I15" i="5"/>
  <c r="AO21" i="18"/>
  <c r="AP21" i="23"/>
  <c r="AU21" i="24"/>
  <c r="AQ21" i="18"/>
  <c r="AQ21" i="23"/>
  <c r="AV21" i="24"/>
  <c r="I16" i="5"/>
  <c r="AR22" i="16"/>
  <c r="AO7" i="18"/>
  <c r="AO22" i="18"/>
  <c r="AP7" i="23"/>
  <c r="AP22" i="23"/>
  <c r="AU7" i="24"/>
  <c r="AU22" i="24"/>
  <c r="AS22" i="16"/>
  <c r="AQ7" i="18"/>
  <c r="AQ22" i="18"/>
  <c r="AQ7" i="23"/>
  <c r="AQ22" i="23"/>
  <c r="AV7" i="24"/>
  <c r="AV22" i="24"/>
  <c r="I17" i="5"/>
  <c r="I2" i="5"/>
  <c r="AP7" i="18"/>
  <c r="AP8" i="18"/>
  <c r="AP9" i="18"/>
  <c r="AP10" i="18"/>
  <c r="AP11" i="18"/>
  <c r="AP12" i="18"/>
  <c r="AP13" i="18"/>
  <c r="AP14" i="18"/>
  <c r="AP15" i="18"/>
  <c r="AP16" i="18"/>
  <c r="AP17" i="18"/>
  <c r="AP18" i="18"/>
  <c r="AP19" i="18"/>
  <c r="AP20" i="18"/>
  <c r="AP21" i="18"/>
  <c r="AP22" i="18"/>
  <c r="AP7" i="25"/>
  <c r="AP8" i="25"/>
  <c r="AP9" i="25"/>
  <c r="AP10" i="25"/>
  <c r="AP11" i="25"/>
  <c r="AP12" i="25"/>
  <c r="AP13" i="25"/>
  <c r="AP14" i="25"/>
  <c r="AP15" i="25"/>
  <c r="AP16" i="25"/>
  <c r="AP17" i="25"/>
  <c r="AP18" i="25"/>
  <c r="AP19" i="25"/>
  <c r="AP20" i="25"/>
  <c r="AP21" i="25"/>
  <c r="AT8" i="22"/>
  <c r="AT8" i="15"/>
  <c r="AU8" i="16"/>
  <c r="AS8" i="18"/>
  <c r="AS8" i="23"/>
  <c r="AX8" i="24"/>
  <c r="AT9" i="22"/>
  <c r="AT9" i="15"/>
  <c r="AU9" i="16"/>
  <c r="AS9" i="18"/>
  <c r="AS9" i="23"/>
  <c r="AX9" i="24"/>
  <c r="AT10" i="22"/>
  <c r="AT10" i="15"/>
  <c r="AU10" i="16"/>
  <c r="AS10" i="18"/>
  <c r="AS10" i="23"/>
  <c r="AX10" i="24"/>
  <c r="AT11" i="22"/>
  <c r="AT11" i="15"/>
  <c r="AU11" i="16"/>
  <c r="AS11" i="18"/>
  <c r="AS11" i="23"/>
  <c r="AX11" i="24"/>
  <c r="AT12" i="22"/>
  <c r="AT12" i="15"/>
  <c r="AU12" i="16"/>
  <c r="AS12" i="18"/>
  <c r="AS12" i="23"/>
  <c r="AX12" i="24"/>
  <c r="AT13" i="22"/>
  <c r="AT13" i="15"/>
  <c r="AU13" i="16"/>
  <c r="AS13" i="18"/>
  <c r="AS13" i="23"/>
  <c r="AX13" i="24"/>
  <c r="AT14" i="22"/>
  <c r="AT14" i="15"/>
  <c r="AU14" i="16"/>
  <c r="AS14" i="18"/>
  <c r="AS14" i="23"/>
  <c r="AX14" i="24"/>
  <c r="AT15" i="22"/>
  <c r="AT15" i="15"/>
  <c r="AU15" i="16"/>
  <c r="AS15" i="18"/>
  <c r="AS15" i="23"/>
  <c r="AX15" i="24"/>
  <c r="AT16" i="22"/>
  <c r="AT16" i="15"/>
  <c r="AU16" i="16"/>
  <c r="AS16" i="18"/>
  <c r="AS16" i="23"/>
  <c r="AX16" i="24"/>
  <c r="AT17" i="22"/>
  <c r="AT17" i="15"/>
  <c r="AU17" i="16"/>
  <c r="AS17" i="18"/>
  <c r="AS17" i="23"/>
  <c r="AX17" i="24"/>
  <c r="AT18" i="22"/>
  <c r="AT18" i="15"/>
  <c r="AU18" i="16"/>
  <c r="AS18" i="18"/>
  <c r="AS18" i="23"/>
  <c r="AX18" i="24"/>
  <c r="AT19" i="22"/>
  <c r="AT19" i="15"/>
  <c r="AU19" i="16"/>
  <c r="AS19" i="18"/>
  <c r="AS19" i="23"/>
  <c r="AX19" i="24"/>
  <c r="AT20" i="22"/>
  <c r="AT20" i="15"/>
  <c r="AU20" i="16"/>
  <c r="AS20" i="18"/>
  <c r="AS20" i="23"/>
  <c r="AX20" i="24"/>
  <c r="AT21" i="22"/>
  <c r="AT21" i="15"/>
  <c r="AU21" i="16"/>
  <c r="AS21" i="18"/>
  <c r="AS21" i="23"/>
  <c r="AX21" i="24"/>
  <c r="AS8" i="22"/>
  <c r="AS8" i="15"/>
  <c r="AT8" i="16"/>
  <c r="AR8" i="18"/>
  <c r="AR8" i="23"/>
  <c r="AW8" i="24"/>
  <c r="AS9" i="22"/>
  <c r="AS9" i="15"/>
  <c r="AT9" i="16"/>
  <c r="AR9" i="18"/>
  <c r="AR9" i="23"/>
  <c r="AW9" i="24"/>
  <c r="AS10" i="22"/>
  <c r="AS10" i="15"/>
  <c r="AT10" i="16"/>
  <c r="AR10" i="18"/>
  <c r="AR10" i="23"/>
  <c r="AW10" i="24"/>
  <c r="AS11" i="22"/>
  <c r="AS11" i="15"/>
  <c r="AT11" i="16"/>
  <c r="AR11" i="18"/>
  <c r="AR11" i="23"/>
  <c r="AW11" i="24"/>
  <c r="AS12" i="22"/>
  <c r="AS12" i="15"/>
  <c r="AT12" i="16"/>
  <c r="AR12" i="18"/>
  <c r="AR12" i="23"/>
  <c r="AW12" i="24"/>
  <c r="AS13" i="22"/>
  <c r="AS13" i="15"/>
  <c r="AT13" i="16"/>
  <c r="AR13" i="18"/>
  <c r="AR13" i="23"/>
  <c r="AW13" i="24"/>
  <c r="AS14" i="22"/>
  <c r="AS14" i="15"/>
  <c r="AT14" i="16"/>
  <c r="AR14" i="18"/>
  <c r="AR14" i="23"/>
  <c r="AW14" i="24"/>
  <c r="AS15" i="22"/>
  <c r="AS15" i="15"/>
  <c r="AT15" i="16"/>
  <c r="AR15" i="18"/>
  <c r="AR15" i="23"/>
  <c r="AW15" i="24"/>
  <c r="AS16" i="22"/>
  <c r="AS16" i="15"/>
  <c r="AT16" i="16"/>
  <c r="AR16" i="18"/>
  <c r="AR16" i="23"/>
  <c r="AW16" i="24"/>
  <c r="AS17" i="22"/>
  <c r="AS17" i="15"/>
  <c r="AT17" i="16"/>
  <c r="AR17" i="18"/>
  <c r="AR17" i="23"/>
  <c r="AW17" i="24"/>
  <c r="AS18" i="22"/>
  <c r="AS18" i="15"/>
  <c r="AT18" i="16"/>
  <c r="AR18" i="18"/>
  <c r="AR18" i="23"/>
  <c r="AW18" i="24"/>
  <c r="AS19" i="22"/>
  <c r="AS19" i="15"/>
  <c r="AT19" i="16"/>
  <c r="AR19" i="18"/>
  <c r="AR19" i="23"/>
  <c r="AW19" i="24"/>
  <c r="AS20" i="22"/>
  <c r="AS20" i="15"/>
  <c r="AT20" i="16"/>
  <c r="AR20" i="18"/>
  <c r="AR20" i="23"/>
  <c r="AW20" i="24"/>
  <c r="C15" i="5"/>
  <c r="AW21" i="24"/>
  <c r="AS21" i="22"/>
  <c r="AS21" i="15"/>
  <c r="AT21" i="16"/>
  <c r="AR21" i="18"/>
  <c r="AR21" i="23"/>
  <c r="C16" i="5"/>
  <c r="AT21" i="24"/>
  <c r="AT20" i="24"/>
  <c r="AT19" i="24"/>
  <c r="AT18" i="24"/>
  <c r="AT17" i="24"/>
  <c r="AT16" i="24"/>
  <c r="AT15" i="24"/>
  <c r="AT14" i="24"/>
  <c r="AT13" i="24"/>
  <c r="AT12" i="24"/>
  <c r="AT11" i="24"/>
  <c r="AT10" i="24"/>
  <c r="AT7" i="24"/>
  <c r="AT8" i="24"/>
  <c r="AT9" i="24"/>
  <c r="AT22" i="24"/>
  <c r="AX7" i="24"/>
  <c r="AW7" i="24"/>
  <c r="AW22" i="24"/>
  <c r="AO21" i="23"/>
  <c r="AO20" i="23"/>
  <c r="AO19" i="23"/>
  <c r="AO18" i="23"/>
  <c r="AO17" i="23"/>
  <c r="AO16" i="23"/>
  <c r="AO15" i="23"/>
  <c r="AO14" i="23"/>
  <c r="AO13" i="23"/>
  <c r="AO12" i="23"/>
  <c r="AO11" i="23"/>
  <c r="AO10" i="23"/>
  <c r="AO9" i="23"/>
  <c r="AO8" i="23"/>
  <c r="AS7" i="23"/>
  <c r="AS22" i="23"/>
  <c r="AT7" i="22"/>
  <c r="AT7" i="15"/>
  <c r="AU7" i="16"/>
  <c r="AS7" i="18"/>
  <c r="AR7" i="23"/>
  <c r="AO7" i="23"/>
  <c r="AS7" i="22"/>
  <c r="AS7" i="15"/>
  <c r="AT7" i="16"/>
  <c r="AR7" i="18"/>
  <c r="AQ8" i="16"/>
  <c r="AQ7" i="16"/>
  <c r="AQ9" i="16"/>
  <c r="AQ10" i="16"/>
  <c r="AQ11" i="16"/>
  <c r="AQ12" i="16"/>
  <c r="AQ13" i="16"/>
  <c r="AQ14" i="16"/>
  <c r="AQ15" i="16"/>
  <c r="AQ16" i="16"/>
  <c r="AQ17" i="16"/>
  <c r="AQ18" i="16"/>
  <c r="AQ19" i="16"/>
  <c r="AQ20" i="16"/>
  <c r="AQ21" i="16"/>
  <c r="AQ22" i="16"/>
  <c r="D17" i="5"/>
  <c r="AP9" i="22"/>
  <c r="AP10" i="22"/>
  <c r="AP11" i="22"/>
  <c r="AP12" i="22"/>
  <c r="AP13" i="22"/>
  <c r="AP14" i="22"/>
  <c r="AP15" i="22"/>
  <c r="AP16" i="22"/>
  <c r="AP17" i="22"/>
  <c r="AP18" i="22"/>
  <c r="AP19" i="22"/>
  <c r="AP20" i="22"/>
  <c r="AP21" i="22"/>
  <c r="AP8" i="22"/>
  <c r="AP7" i="22"/>
  <c r="AP21" i="15"/>
  <c r="AP20" i="15"/>
  <c r="AP19" i="15"/>
  <c r="AP18" i="15"/>
  <c r="AP17" i="15"/>
  <c r="AP16" i="15"/>
  <c r="AP15" i="15"/>
  <c r="AP11" i="15"/>
  <c r="AP14" i="15"/>
  <c r="AP13" i="15"/>
  <c r="AP12" i="15"/>
  <c r="AP10" i="15"/>
  <c r="AP9" i="15"/>
  <c r="AP8" i="15"/>
  <c r="AP7" i="15"/>
  <c r="AS22" i="18"/>
  <c r="AP22" i="15"/>
  <c r="AT22" i="15"/>
  <c r="AS22" i="15"/>
  <c r="AU22" i="16"/>
  <c r="AT22" i="22"/>
  <c r="AP22" i="22"/>
  <c r="AS22" i="22"/>
  <c r="F9" i="5"/>
  <c r="F5" i="5"/>
  <c r="AX22" i="24"/>
  <c r="C7" i="5"/>
  <c r="C11" i="5"/>
  <c r="C3" i="5"/>
  <c r="F13" i="5"/>
  <c r="AO22" i="23"/>
  <c r="AR22" i="23"/>
  <c r="C14" i="5"/>
  <c r="C10" i="5"/>
  <c r="C6" i="5"/>
  <c r="F16" i="5"/>
  <c r="F12" i="5"/>
  <c r="F8" i="5"/>
  <c r="AR22" i="18"/>
  <c r="F4" i="5"/>
  <c r="F2" i="5"/>
  <c r="C12" i="5"/>
  <c r="C8" i="5"/>
  <c r="C4" i="5"/>
  <c r="F14" i="5"/>
  <c r="F10" i="5"/>
  <c r="F6" i="5"/>
  <c r="C13" i="5"/>
  <c r="C9" i="5"/>
  <c r="C5" i="5"/>
  <c r="F15" i="5"/>
  <c r="F11" i="5"/>
  <c r="F7" i="5"/>
  <c r="F3" i="5"/>
  <c r="AP22" i="25"/>
  <c r="AT22" i="16"/>
  <c r="C2" i="5"/>
  <c r="C17" i="5"/>
  <c r="F17" i="5"/>
</calcChain>
</file>

<file path=xl/sharedStrings.xml><?xml version="1.0" encoding="utf-8"?>
<sst xmlns="http://schemas.openxmlformats.org/spreadsheetml/2006/main" count="908" uniqueCount="81">
  <si>
    <t>Resident Assistants' Duty Schedule</t>
  </si>
  <si>
    <t>2018/19 S1</t>
  </si>
  <si>
    <t>JUNE</t>
  </si>
  <si>
    <t>DUTY</t>
  </si>
  <si>
    <t>LEAVE</t>
  </si>
  <si>
    <t>RA's Name</t>
  </si>
  <si>
    <t>TOTAL DUTY</t>
  </si>
  <si>
    <t>NO. OF WEEKDAYS DUTY</t>
  </si>
  <si>
    <t>NO. OF WEEKENDS DUTY</t>
  </si>
  <si>
    <t>TOTAL PL</t>
  </si>
  <si>
    <t>TOTAL OL</t>
  </si>
  <si>
    <t>Fri</t>
  </si>
  <si>
    <t>Sat</t>
  </si>
  <si>
    <t>Sun</t>
  </si>
  <si>
    <t>Mon</t>
  </si>
  <si>
    <t>Tue</t>
  </si>
  <si>
    <t>Wed</t>
  </si>
  <si>
    <t>Thu</t>
  </si>
  <si>
    <t>PM</t>
  </si>
  <si>
    <t>AM</t>
  </si>
  <si>
    <t>Abdullah</t>
  </si>
  <si>
    <t>CD</t>
  </si>
  <si>
    <t>Anh</t>
  </si>
  <si>
    <t>Claudia</t>
  </si>
  <si>
    <t>David</t>
  </si>
  <si>
    <t>Hafiz</t>
  </si>
  <si>
    <t>Jingjing</t>
  </si>
  <si>
    <t>Joshua</t>
  </si>
  <si>
    <t>Kai Lin</t>
  </si>
  <si>
    <t>Nabil</t>
  </si>
  <si>
    <t>Sabrina</t>
  </si>
  <si>
    <t>Sugiarto</t>
  </si>
  <si>
    <t>Wei Song</t>
  </si>
  <si>
    <t>Yi Quan</t>
  </si>
  <si>
    <t>Ying Tze</t>
  </si>
  <si>
    <t>Zicen</t>
  </si>
  <si>
    <t>TOTAL</t>
  </si>
  <si>
    <t>Legends &amp;
Descriptions</t>
  </si>
  <si>
    <t>Public Holiday</t>
  </si>
  <si>
    <r>
      <rPr>
        <b/>
        <sz val="9"/>
        <color theme="1"/>
        <rFont val="Century Gothic"/>
        <family val="2"/>
        <scheme val="minor"/>
      </rPr>
      <t>15 Jun:</t>
    </r>
    <r>
      <rPr>
        <sz val="9"/>
        <color theme="1"/>
        <rFont val="Century Gothic"/>
        <family val="2"/>
        <scheme val="minor"/>
      </rPr>
      <t xml:space="preserve"> Hari Raya Puasa</t>
    </r>
  </si>
  <si>
    <t>College Duty</t>
  </si>
  <si>
    <t>Weekdays &amp; Weekends PM: 6pm-8.30am the following day
Weekends AM: 8.30am-6pm
Public Holidays' duties are functioning like Weekends'</t>
  </si>
  <si>
    <t>PL</t>
  </si>
  <si>
    <t>Personal
Leave</t>
  </si>
  <si>
    <t>RAs may take up to 15 days of PL per semester (excluding Weeks -1, 0 &amp; 17, except for terrible emergencies).
All PL applications must be submitted to RF &amp; DSL for approval at least 2 weeks before the commencement of the leave period.</t>
  </si>
  <si>
    <t>OL</t>
  </si>
  <si>
    <t>Official
Leave</t>
  </si>
  <si>
    <t>RAs may take up to 25 days of OL per academic year for overseas academic events, conferences, etc. as recognised by the University.
All OL applications must be supported by relevant academic department and submitted to RF &amp; DSL for approval at least 1 month before the commencement of the leave period.</t>
  </si>
  <si>
    <t>Exceeded No. of
Duties Per Month</t>
  </si>
  <si>
    <t>Reached Max. No.
of Duties Per Month</t>
  </si>
  <si>
    <t>Acceptable No. of
Duties Per Month</t>
  </si>
  <si>
    <t>Below Expected No.
of Duties Per Month</t>
  </si>
  <si>
    <t>Updating Remarks by Admin Team</t>
  </si>
  <si>
    <t>Format e.g.: "On DDMMM, [NAME 1] IS COVERING [NAME 2]. Updated by [Name 3] on DDMMM, HH:MM AM/PM".
1. WEI SONG and CLAUDIA swap duty for 10 JUNE and 29 JUNE. Updated by CLAUDIA on 0506, 14:18
2.
3.
4.
5.
6.
7.
8.
9.
10.</t>
  </si>
  <si>
    <t>JULY</t>
  </si>
  <si>
    <t>None</t>
  </si>
  <si>
    <t>For full month: Taking 4 duties as the base + 3 days = 7 days
For 2-3 weeks: Taking 2 duties as the base + 3 days = 5 days</t>
  </si>
  <si>
    <t>For full month: Taking 4 duties as the base + 2 days = 6 days
For 2-3 weeks: Taking 2 duties as the base + 2 days = 4 days</t>
  </si>
  <si>
    <t>For full month: 3-5 days
For 2-3 weeks: 2-3 days</t>
  </si>
  <si>
    <t>For full month: ≤2 days
For 2-3 weeks: ≤1 day</t>
  </si>
  <si>
    <t>Format e.g.: "On DDMMM, [NAME 1] IS COVERING [NAME 2]. Updated by [Name 3] on DDMMM, HH:MM AM/PM". 
1. DAVID and NABIL swap duty for 7 July and 21 July. Updated by CLAUDIA on 2606, 09:09 AM
2. SABRINA and CLAUDIA swap duty for 1 July and 7 Juy. Updated by CLAUDIA on 3006, 11:38 AM
3. KAI LIN and NABIL swap duty for 3 July and 19 July. Updated by CLAUDIA on 0307, 09:16 AM 
4. NABIL and SUGIARTO swap duty for 7 July and 26 July. Updated by CLAUDIA on 0507, 20:29 PM 
5. ABDULLAH and WEI SONG swap duty for 9 July and 10 July. Updated by CLAUDIA on 0507, 20:30 PM 
6. CLAUDIA and ABDULLAH swap duty for 14 July AM and 14 July PM. Updated by CLAUDIA on 1307, 11:35 AM 
7. ABDULLAH and YIQUAN swap duty for for 13 Julty and 17 July. Updated by CLAUDIA on 1307, 11:36 AM
8.  CLAUDIA and YINGTZE swap duty for 14 July and 29 July. Updated by CLAUDIA on 1507, 00:36 AM 
9. 
10.</t>
  </si>
  <si>
    <t>AUGUST</t>
  </si>
  <si>
    <r>
      <rPr>
        <b/>
        <sz val="9"/>
        <color theme="1"/>
        <rFont val="Century Gothic"/>
        <family val="2"/>
        <scheme val="minor"/>
      </rPr>
      <t>9 Aug:</t>
    </r>
    <r>
      <rPr>
        <sz val="9"/>
        <color theme="1"/>
        <rFont val="Century Gothic"/>
        <family val="2"/>
        <scheme val="minor"/>
      </rPr>
      <t xml:space="preserve"> National Day; </t>
    </r>
    <r>
      <rPr>
        <b/>
        <sz val="9"/>
        <color theme="1"/>
        <rFont val="Century Gothic"/>
        <family val="2"/>
        <scheme val="minor"/>
      </rPr>
      <t>22 Aug:</t>
    </r>
    <r>
      <rPr>
        <sz val="9"/>
        <color theme="1"/>
        <rFont val="Century Gothic"/>
        <family val="2"/>
        <scheme val="minor"/>
      </rPr>
      <t xml:space="preserve"> Hari Raya Haji</t>
    </r>
  </si>
  <si>
    <r>
      <t xml:space="preserve">For full month: </t>
    </r>
    <r>
      <rPr>
        <sz val="11"/>
        <color theme="1"/>
        <rFont val="Calibri"/>
        <family val="2"/>
      </rPr>
      <t>≤</t>
    </r>
    <r>
      <rPr>
        <sz val="11"/>
        <color theme="1"/>
        <rFont val="Century Gothic"/>
        <family val="2"/>
        <scheme val="minor"/>
      </rPr>
      <t>2 days
For 2-3 weeks: ≤1 day</t>
    </r>
  </si>
  <si>
    <t>Format e.g.: "On DDMMM, [NAME 1] IS COVERING [NAME 2]. Updated by [Name 3] on DDMMM, HH:MM AM/PM". 
1. YINGTZE and ANH swap duty for 1 AUG and 8 AUG. Updated by CLAUDIA on 2907, 21:41 PM
2. SUGIARTO and DAVID swap duty for 2 AUG and 22 AUG. Updated by CLAUDIA on 2907, 21:52 PM
3. YINGTZE and JING JING swap duty for 20 AUG and 21 AUG. Updated by CLAUDIA on 0408, 22:00 PM
4. ANH and JING JING swap duty for 11 AUG and 25 AUG. Updated by CLAUDIA on 0508, 00:04 PM 
5. ABDULLAH covers SABRINA for 18 AUG (AM). Updated by ANH on 1808, 15:30 PM
6. WEISONG covers DAVID for 23 AUG. Updated by ANH on 2008, 11:19 PM
7. YINGTZE and ZICEN swap duty for 21 AUG (PM) and 30 AUG (PM). Updated by ANH on 2008, 11:20PM
8.  CLAUDIA and SABRINA swap duty for 29 AUG and 4 SEP. Updated by CLAUDIA on 2808, 18:55 PM
9. 
10.</t>
  </si>
  <si>
    <t>SEPTEMBER</t>
  </si>
  <si>
    <t>Format e.g.: "On DDMMM, [NAME 1] IS COVERING [NAME 2]. Updated by [Name 3] on DDMMM, HH:MM AM/PM". 
1. ANH covers DULLAH on 16 SEP (PM). Updated by ANH on 31 AUG, 09:57 PM
2. JING JING and ANH swap duty on 18 SEP and 20 SEP. Updated by CLAUDIA on 31 AUG, 11:42 PM 
3. CLAUDIA and ZI CEN swap duty on 15 SEP (AM) and 22 SEP (AM). Updated by CLAUDIA on 3108, 11:43 PM
4.
5.
6.
7.
8. 
9. 
10.</t>
  </si>
  <si>
    <t>OCTOBER</t>
  </si>
  <si>
    <t>Format e.g.: "On DDMMM, [NAME 1] IS COVERING [NAME 2]. Updated by [Name 3] on DDMMM, HH:MM AM/PM". 
1.
2.
3.
4.
5.
6.
7.
8. 
9. 
10.</t>
  </si>
  <si>
    <t>NOVEMBER</t>
  </si>
  <si>
    <r>
      <rPr>
        <b/>
        <sz val="9"/>
        <color theme="1"/>
        <rFont val="Century Gothic"/>
        <family val="2"/>
        <scheme val="minor"/>
      </rPr>
      <t>6 Nov:</t>
    </r>
    <r>
      <rPr>
        <sz val="9"/>
        <color theme="1"/>
        <rFont val="Century Gothic"/>
        <family val="2"/>
        <scheme val="minor"/>
      </rPr>
      <t xml:space="preserve"> Deepavali</t>
    </r>
  </si>
  <si>
    <t>DECEMBER</t>
  </si>
  <si>
    <r>
      <rPr>
        <b/>
        <sz val="9"/>
        <color theme="1"/>
        <rFont val="Century Gothic"/>
        <family val="2"/>
        <scheme val="minor"/>
      </rPr>
      <t>25 Dec:</t>
    </r>
    <r>
      <rPr>
        <sz val="9"/>
        <color theme="1"/>
        <rFont val="Century Gothic"/>
        <family val="2"/>
        <scheme val="minor"/>
      </rPr>
      <t xml:space="preserve"> Christmas Day; </t>
    </r>
    <r>
      <rPr>
        <b/>
        <sz val="9"/>
        <color theme="1"/>
        <rFont val="Century Gothic"/>
        <family val="2"/>
        <scheme val="minor"/>
      </rPr>
      <t>1 Jan 2019:</t>
    </r>
    <r>
      <rPr>
        <sz val="9"/>
        <color theme="1"/>
        <rFont val="Century Gothic"/>
        <family val="2"/>
        <scheme val="minor"/>
      </rPr>
      <t xml:space="preserve"> New Year's Day</t>
    </r>
  </si>
  <si>
    <t>RA</t>
  </si>
  <si>
    <t>PL
TAKEN</t>
  </si>
  <si>
    <t>PL
LEFT</t>
  </si>
  <si>
    <t>OL
CARRIED OVER</t>
  </si>
  <si>
    <t>OL
TAKEN</t>
  </si>
  <si>
    <t>OL
LEFT</t>
  </si>
  <si>
    <t>TOTAL
WEEKDAYS DUTY (JUN-DEC'18)</t>
  </si>
  <si>
    <t>TOTAL
WEEKENDS DUTY
(JUN-DEC'18)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</si>
</sst>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6">
    <font>
      <sz val="11"/>
      <color theme="1"/>
      <name val="Century Gothic"/>
      <family val="2"/>
      <scheme val="minor"/>
    </font>
    <font>
      <sz val="18"/>
      <color theme="3"/>
      <name val="Century Gothic"/>
      <family val="2"/>
      <scheme val="major"/>
    </font>
    <font>
      <b/>
      <sz val="15"/>
      <color theme="3"/>
      <name val="Century Gothic"/>
      <family val="2"/>
      <scheme val="minor"/>
    </font>
    <font>
      <b/>
      <sz val="11"/>
      <color theme="0"/>
      <name val="Century Gothic"/>
      <family val="2"/>
      <scheme val="minor"/>
    </font>
    <font>
      <b/>
      <sz val="26"/>
      <color theme="3"/>
      <name val="Century Gothic"/>
      <family val="2"/>
      <scheme val="major"/>
    </font>
    <font>
      <sz val="10"/>
      <name val="Century Gothic"/>
      <family val="2"/>
    </font>
    <font>
      <b/>
      <sz val="12"/>
      <name val="Arial"/>
      <family val="2"/>
    </font>
    <font>
      <b/>
      <sz val="18"/>
      <color theme="4" tint="-0.249977111117893"/>
      <name val="Century Gothic"/>
      <family val="2"/>
      <scheme val="major"/>
    </font>
    <font>
      <b/>
      <sz val="16"/>
      <color theme="4" tint="-0.249977111117893"/>
      <name val="Century Gothic"/>
      <family val="2"/>
      <scheme val="major"/>
    </font>
    <font>
      <b/>
      <sz val="18"/>
      <color theme="4" tint="-0.249977111117893"/>
      <name val="Century Gothic"/>
      <family val="2"/>
      <scheme val="minor"/>
    </font>
    <font>
      <sz val="11"/>
      <name val="Century Gothic"/>
      <family val="2"/>
      <scheme val="minor"/>
    </font>
    <font>
      <sz val="11"/>
      <color theme="0"/>
      <name val="Century Gothic"/>
      <family val="2"/>
      <scheme val="minor"/>
    </font>
    <font>
      <b/>
      <sz val="11"/>
      <name val="Century Gothic"/>
      <family val="2"/>
      <scheme val="minor"/>
    </font>
    <font>
      <b/>
      <sz val="9"/>
      <color theme="0"/>
      <name val="Century Gothic"/>
      <family val="2"/>
      <scheme val="minor"/>
    </font>
    <font>
      <sz val="10"/>
      <color theme="1"/>
      <name val="Century Gothic"/>
      <family val="2"/>
      <scheme val="minor"/>
    </font>
    <font>
      <sz val="9"/>
      <color theme="1"/>
      <name val="Century Gothic"/>
      <family val="2"/>
      <scheme val="minor"/>
    </font>
    <font>
      <b/>
      <sz val="9"/>
      <color theme="1"/>
      <name val="Century Gothic"/>
      <family val="2"/>
      <scheme val="minor"/>
    </font>
    <font>
      <sz val="11"/>
      <color theme="1"/>
      <name val="Calibri"/>
      <family val="2"/>
    </font>
    <font>
      <b/>
      <sz val="11"/>
      <color rgb="FFFF0000"/>
      <name val="Century Gothic"/>
      <family val="2"/>
      <scheme val="minor"/>
    </font>
    <font>
      <b/>
      <sz val="9"/>
      <color rgb="FFFF0000"/>
      <name val="Century Gothic"/>
      <family val="2"/>
      <scheme val="minor"/>
    </font>
    <font>
      <sz val="20"/>
      <color theme="1"/>
      <name val="Century Gothic"/>
      <family val="2"/>
      <scheme val="minor"/>
    </font>
    <font>
      <b/>
      <sz val="16"/>
      <color theme="1"/>
      <name val="Century Gothic"/>
      <family val="2"/>
      <scheme val="minor"/>
    </font>
    <font>
      <sz val="16"/>
      <color theme="1"/>
      <name val="Century Gothic"/>
      <family val="2"/>
      <scheme val="minor"/>
    </font>
    <font>
      <b/>
      <sz val="14"/>
      <color theme="1"/>
      <name val="Century Gothic"/>
      <family val="2"/>
      <scheme val="minor"/>
    </font>
    <font>
      <b/>
      <sz val="14"/>
      <color theme="1"/>
      <name val="Century Gothic"/>
      <scheme val="minor"/>
    </font>
    <font>
      <sz val="14"/>
      <color theme="1"/>
      <name val="Century Gothic"/>
      <family val="2"/>
      <scheme val="minor"/>
    </font>
  </fonts>
  <fills count="1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6" tint="0.79998168889431442"/>
        <bgColor indexed="64"/>
      </patternFill>
    </fill>
    <fill>
      <patternFill patternType="solid">
        <fgColor theme="8"/>
        <bgColor indexed="64"/>
      </patternFill>
    </fill>
    <fill>
      <patternFill patternType="solid">
        <fgColor theme="1"/>
        <bgColor theme="1"/>
      </patternFill>
    </fill>
    <fill>
      <patternFill patternType="solid">
        <fgColor theme="7" tint="-0.249977111117893"/>
        <bgColor theme="7" tint="-0.249977111117893"/>
      </patternFill>
    </fill>
    <fill>
      <patternFill patternType="solid">
        <fgColor theme="7" tint="-0.499984740745262"/>
        <bgColor theme="7" tint="-0.499984740745262"/>
      </patternFill>
    </fill>
    <fill>
      <patternFill patternType="solid">
        <fgColor theme="9" tint="-0.249977111117893"/>
        <bgColor indexed="64"/>
      </patternFill>
    </fill>
    <fill>
      <patternFill patternType="solid">
        <fgColor theme="0" tint="-0.499984740745262"/>
        <bgColor indexed="64"/>
      </patternFill>
    </fill>
    <fill>
      <patternFill patternType="solid">
        <fgColor theme="1"/>
        <bgColor indexed="64"/>
      </patternFill>
    </fill>
    <fill>
      <patternFill patternType="solid">
        <fgColor rgb="FFFFFF00"/>
        <bgColor indexed="64"/>
      </patternFill>
    </fill>
    <fill>
      <patternFill patternType="solid">
        <fgColor rgb="FFFFFF00"/>
        <bgColor theme="1"/>
      </patternFill>
    </fill>
    <fill>
      <patternFill patternType="solid">
        <fgColor rgb="FFFF0000"/>
        <bgColor indexed="64"/>
      </patternFill>
    </fill>
  </fills>
  <borders count="64">
    <border>
      <left/>
      <right/>
      <top/>
      <bottom/>
      <diagonal/>
    </border>
    <border>
      <left/>
      <right/>
      <top/>
      <bottom style="thick">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top/>
      <bottom style="thin">
        <color indexed="64"/>
      </bottom>
      <diagonal/>
    </border>
    <border>
      <left/>
      <right/>
      <top style="thin">
        <color indexed="64"/>
      </top>
      <bottom style="thin">
        <color indexed="64"/>
      </bottom>
      <diagonal/>
    </border>
    <border>
      <left style="thin">
        <color theme="0" tint="-0.24994659260841701"/>
      </left>
      <right/>
      <top/>
      <bottom style="thin">
        <color theme="0" tint="-0.24994659260841701"/>
      </bottom>
      <diagonal/>
    </border>
    <border>
      <left style="thin">
        <color theme="0" tint="-0.24994659260841701"/>
      </left>
      <right/>
      <top/>
      <bottom/>
      <diagonal/>
    </border>
    <border>
      <left/>
      <right style="thin">
        <color theme="0" tint="-0.24994659260841701"/>
      </right>
      <top style="thin">
        <color theme="0" tint="-0.2499465926084170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6795556505021"/>
      </top>
      <bottom style="thin">
        <color theme="0" tint="-0.14996795556505021"/>
      </bottom>
      <diagonal/>
    </border>
    <border>
      <left style="thin">
        <color theme="0" tint="-0.14993743705557422"/>
      </left>
      <right style="thin">
        <color theme="0" tint="-0.14996795556505021"/>
      </right>
      <top style="thin">
        <color theme="0" tint="-0.14996795556505021"/>
      </top>
      <bottom style="thin">
        <color theme="0" tint="-0.14996795556505021"/>
      </bottom>
      <diagonal/>
    </border>
    <border>
      <left/>
      <right style="thin">
        <color theme="0"/>
      </right>
      <top style="thin">
        <color theme="0" tint="-0.24994659260841701"/>
      </top>
      <bottom style="thin">
        <color theme="0" tint="-0.24994659260841701"/>
      </bottom>
      <diagonal/>
    </border>
    <border>
      <left style="thin">
        <color theme="0"/>
      </left>
      <right style="thin">
        <color theme="0"/>
      </right>
      <top style="thin">
        <color theme="0" tint="-0.24994659260841701"/>
      </top>
      <bottom style="thin">
        <color theme="0" tint="-0.24994659260841701"/>
      </bottom>
      <diagonal/>
    </border>
    <border>
      <left style="thin">
        <color theme="0"/>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int="-0.24994659260841701"/>
      </top>
      <bottom/>
      <diagonal/>
    </border>
    <border>
      <left style="thin">
        <color theme="0" tint="-0.24994659260841701"/>
      </left>
      <right style="thin">
        <color theme="0"/>
      </right>
      <top style="thin">
        <color theme="0" tint="-0.24994659260841701"/>
      </top>
      <bottom style="thin">
        <color theme="0" tint="-0.14996795556505021"/>
      </bottom>
      <diagonal/>
    </border>
    <border>
      <left/>
      <right style="thin">
        <color theme="0"/>
      </right>
      <top style="thin">
        <color theme="0" tint="-0.24994659260841701"/>
      </top>
      <bottom style="thin">
        <color theme="0" tint="-0.14996795556505021"/>
      </bottom>
      <diagonal/>
    </border>
    <border>
      <left style="thin">
        <color theme="0" tint="-0.24994659260841701"/>
      </left>
      <right style="thin">
        <color theme="0"/>
      </right>
      <top style="thin">
        <color theme="0" tint="-0.24994659260841701"/>
      </top>
      <bottom style="thin">
        <color theme="0" tint="-0.24994659260841701"/>
      </bottom>
      <diagonal/>
    </border>
    <border>
      <left style="thin">
        <color theme="0"/>
      </left>
      <right style="thin">
        <color theme="0"/>
      </right>
      <top style="thin">
        <color theme="0" tint="-0.24994659260841701"/>
      </top>
      <bottom style="thin">
        <color theme="0" tint="-0.14996795556505021"/>
      </bottom>
      <diagonal/>
    </border>
    <border>
      <left style="thin">
        <color theme="0"/>
      </left>
      <right/>
      <top style="thin">
        <color theme="0" tint="-0.24994659260841701"/>
      </top>
      <bottom style="thin">
        <color theme="0" tint="-0.24994659260841701"/>
      </bottom>
      <diagonal/>
    </border>
    <border>
      <left style="thin">
        <color theme="0"/>
      </left>
      <right/>
      <top style="thin">
        <color theme="0" tint="-0.24994659260841701"/>
      </top>
      <bottom style="thin">
        <color theme="0" tint="-0.14996795556505021"/>
      </bottom>
      <diagonal/>
    </border>
    <border>
      <left/>
      <right/>
      <top style="thin">
        <color theme="0" tint="-0.24994659260841701"/>
      </top>
      <bottom style="thin">
        <color theme="0" tint="-0.14996795556505021"/>
      </bottom>
      <diagonal/>
    </border>
    <border>
      <left style="thin">
        <color theme="0"/>
      </left>
      <right style="thin">
        <color theme="0"/>
      </right>
      <top style="thin">
        <color theme="0"/>
      </top>
      <bottom style="thin">
        <color theme="0"/>
      </bottom>
      <diagonal/>
    </border>
    <border>
      <left/>
      <right style="thin">
        <color theme="0" tint="-0.24994659260841701"/>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style="thin">
        <color theme="0" tint="-0.14996795556505021"/>
      </left>
      <right style="thin">
        <color theme="0"/>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tint="-0.14996795556505021"/>
      </left>
      <right style="thin">
        <color theme="0"/>
      </right>
      <top style="thin">
        <color theme="0" tint="-0.14996795556505021"/>
      </top>
      <bottom style="thin">
        <color theme="0"/>
      </bottom>
      <diagonal/>
    </border>
    <border>
      <left style="thin">
        <color theme="0"/>
      </left>
      <right/>
      <top style="thin">
        <color theme="0"/>
      </top>
      <bottom style="thin">
        <color theme="0" tint="-0.14996795556505021"/>
      </bottom>
      <diagonal/>
    </border>
    <border>
      <left/>
      <right style="thin">
        <color theme="0"/>
      </right>
      <top style="thin">
        <color theme="0"/>
      </top>
      <bottom style="thin">
        <color theme="0" tint="-0.14996795556505021"/>
      </bottom>
      <diagonal/>
    </border>
    <border>
      <left style="thin">
        <color theme="0"/>
      </left>
      <right/>
      <top style="thin">
        <color theme="0" tint="-0.14996795556505021"/>
      </top>
      <bottom style="thin">
        <color theme="0" tint="-0.14996795556505021"/>
      </bottom>
      <diagonal/>
    </border>
    <border>
      <left/>
      <right style="thin">
        <color theme="0"/>
      </right>
      <top style="thin">
        <color theme="0" tint="-0.14996795556505021"/>
      </top>
      <bottom style="thin">
        <color theme="0" tint="-0.14996795556505021"/>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210">
    <xf numFmtId="0" fontId="0" fillId="0" borderId="0" xfId="0"/>
    <xf numFmtId="49" fontId="4" fillId="0" borderId="0" xfId="1" applyNumberFormat="1" applyFont="1" applyAlignment="1" applyProtection="1">
      <alignment vertical="top"/>
      <protection locked="0"/>
    </xf>
    <xf numFmtId="0" fontId="0" fillId="0" borderId="0" xfId="0" applyAlignment="1" applyProtection="1">
      <alignment vertical="top"/>
      <protection locked="0"/>
    </xf>
    <xf numFmtId="0" fontId="5" fillId="0" borderId="0" xfId="0" applyFont="1" applyAlignment="1" applyProtection="1">
      <alignment vertical="top"/>
      <protection locked="0"/>
    </xf>
    <xf numFmtId="0" fontId="6" fillId="0" borderId="0" xfId="0" applyFont="1" applyAlignment="1" applyProtection="1">
      <alignment vertical="top"/>
      <protection locked="0"/>
    </xf>
    <xf numFmtId="0" fontId="0" fillId="0" borderId="0" xfId="0" applyProtection="1">
      <protection locked="0"/>
    </xf>
    <xf numFmtId="0" fontId="10" fillId="0" borderId="9" xfId="0" applyFont="1" applyBorder="1" applyAlignment="1" applyProtection="1">
      <alignment horizontal="center" vertical="center"/>
      <protection locked="0"/>
    </xf>
    <xf numFmtId="0" fontId="10" fillId="0" borderId="3" xfId="0" applyFont="1" applyBorder="1" applyAlignment="1" applyProtection="1">
      <alignment horizontal="center" vertical="center"/>
      <protection locked="0"/>
    </xf>
    <xf numFmtId="0" fontId="10" fillId="0" borderId="2" xfId="0" applyFont="1" applyBorder="1" applyAlignment="1" applyProtection="1">
      <alignment horizontal="center" vertical="center"/>
      <protection locked="0"/>
    </xf>
    <xf numFmtId="0" fontId="5" fillId="0" borderId="0" xfId="0" applyFont="1" applyAlignment="1" applyProtection="1">
      <alignment horizontal="center"/>
      <protection locked="0"/>
    </xf>
    <xf numFmtId="0" fontId="5" fillId="0" borderId="0" xfId="0" applyFont="1" applyProtection="1">
      <protection locked="0"/>
    </xf>
    <xf numFmtId="49" fontId="3" fillId="8" borderId="3" xfId="0" applyNumberFormat="1" applyFont="1" applyFill="1" applyBorder="1" applyAlignment="1">
      <alignment horizontal="left" vertical="center" wrapText="1" indent="2"/>
    </xf>
    <xf numFmtId="164" fontId="12" fillId="3" borderId="3" xfId="0" applyNumberFormat="1" applyFont="1" applyFill="1" applyBorder="1" applyAlignment="1">
      <alignment horizontal="center" vertical="center"/>
    </xf>
    <xf numFmtId="164" fontId="12" fillId="3" borderId="5" xfId="0" applyNumberFormat="1" applyFont="1" applyFill="1" applyBorder="1" applyAlignment="1">
      <alignment horizontal="center" vertical="center"/>
    </xf>
    <xf numFmtId="164" fontId="12" fillId="3" borderId="2" xfId="0" applyNumberFormat="1" applyFont="1" applyFill="1" applyBorder="1" applyAlignment="1">
      <alignment horizontal="center" vertical="center"/>
    </xf>
    <xf numFmtId="164" fontId="3" fillId="9" borderId="7" xfId="0" applyNumberFormat="1" applyFont="1" applyFill="1" applyBorder="1" applyAlignment="1">
      <alignment horizontal="center" vertical="center"/>
    </xf>
    <xf numFmtId="164" fontId="3" fillId="9" borderId="8" xfId="0" applyNumberFormat="1" applyFont="1" applyFill="1" applyBorder="1" applyAlignment="1">
      <alignment horizontal="center" vertical="center"/>
    </xf>
    <xf numFmtId="0" fontId="10" fillId="0" borderId="10" xfId="0" applyFont="1" applyBorder="1" applyAlignment="1" applyProtection="1">
      <alignment horizontal="center" vertical="center"/>
      <protection locked="0"/>
    </xf>
    <xf numFmtId="0" fontId="7" fillId="2" borderId="2" xfId="0" applyFont="1" applyFill="1" applyBorder="1" applyAlignment="1">
      <alignment horizontal="center" vertical="center"/>
    </xf>
    <xf numFmtId="49" fontId="4" fillId="0" borderId="0" xfId="1" applyNumberFormat="1" applyFont="1" applyAlignment="1">
      <alignment vertical="top"/>
    </xf>
    <xf numFmtId="0" fontId="10" fillId="0" borderId="0" xfId="0" applyFont="1" applyAlignment="1" applyProtection="1">
      <alignment horizontal="center" vertical="center"/>
      <protection locked="0"/>
    </xf>
    <xf numFmtId="0" fontId="3" fillId="7" borderId="39" xfId="0" applyFont="1" applyFill="1" applyBorder="1" applyAlignment="1">
      <alignment horizontal="center" vertical="center"/>
    </xf>
    <xf numFmtId="0" fontId="13" fillId="12" borderId="39" xfId="0" applyFont="1" applyFill="1" applyBorder="1" applyAlignment="1">
      <alignment horizontal="center" vertical="center"/>
    </xf>
    <xf numFmtId="0" fontId="13" fillId="12" borderId="40" xfId="0" applyFont="1" applyFill="1" applyBorder="1" applyAlignment="1">
      <alignment horizontal="center" vertical="center"/>
    </xf>
    <xf numFmtId="0" fontId="13" fillId="12" borderId="41" xfId="0" applyFont="1" applyFill="1" applyBorder="1" applyAlignment="1">
      <alignment horizontal="center" vertical="center"/>
    </xf>
    <xf numFmtId="0" fontId="13" fillId="12" borderId="42" xfId="0" applyFont="1" applyFill="1" applyBorder="1" applyAlignment="1">
      <alignment horizontal="center" vertical="center"/>
    </xf>
    <xf numFmtId="0" fontId="13" fillId="12" borderId="45" xfId="0" applyFont="1" applyFill="1" applyBorder="1" applyAlignment="1">
      <alignment horizontal="center" vertical="center"/>
    </xf>
    <xf numFmtId="0" fontId="3" fillId="7" borderId="44" xfId="0" applyFont="1" applyFill="1" applyBorder="1" applyAlignment="1">
      <alignment horizontal="center" vertical="center"/>
    </xf>
    <xf numFmtId="0" fontId="13" fillId="12" borderId="44" xfId="0" applyFont="1" applyFill="1" applyBorder="1" applyAlignment="1">
      <alignment horizontal="center" vertical="center"/>
    </xf>
    <xf numFmtId="0" fontId="19" fillId="13" borderId="39" xfId="0" applyFont="1" applyFill="1" applyBorder="1" applyAlignment="1">
      <alignment vertical="center"/>
    </xf>
    <xf numFmtId="0" fontId="3" fillId="7" borderId="49" xfId="0" applyFont="1" applyFill="1" applyBorder="1" applyAlignment="1">
      <alignment horizontal="center" vertical="center"/>
    </xf>
    <xf numFmtId="0" fontId="13" fillId="12" borderId="49" xfId="0" applyFont="1" applyFill="1" applyBorder="1" applyAlignment="1">
      <alignment horizontal="center" vertical="center"/>
    </xf>
    <xf numFmtId="0" fontId="10" fillId="0" borderId="35" xfId="0" applyFont="1" applyBorder="1" applyAlignment="1" applyProtection="1">
      <alignment horizontal="center" vertical="center"/>
      <protection locked="0"/>
    </xf>
    <xf numFmtId="0" fontId="10" fillId="0" borderId="36" xfId="0" applyFont="1" applyBorder="1" applyAlignment="1" applyProtection="1">
      <alignment horizontal="center" vertical="center"/>
      <protection locked="0"/>
    </xf>
    <xf numFmtId="0" fontId="10" fillId="0" borderId="37" xfId="0" applyFont="1" applyBorder="1" applyAlignment="1" applyProtection="1">
      <alignment horizontal="center" vertical="center"/>
      <protection locked="0"/>
    </xf>
    <xf numFmtId="0" fontId="10" fillId="0" borderId="34" xfId="0" applyFont="1" applyBorder="1" applyAlignment="1" applyProtection="1">
      <alignment horizontal="center" vertical="center"/>
      <protection locked="0"/>
    </xf>
    <xf numFmtId="0" fontId="19" fillId="13" borderId="58" xfId="0" applyFont="1" applyFill="1" applyBorder="1" applyAlignment="1">
      <alignment horizontal="center" vertical="center"/>
    </xf>
    <xf numFmtId="0" fontId="19" fillId="13" borderId="59" xfId="0" applyFont="1" applyFill="1" applyBorder="1" applyAlignment="1">
      <alignment horizontal="center" vertical="center"/>
    </xf>
    <xf numFmtId="0" fontId="19" fillId="13" borderId="38" xfId="0" applyFont="1" applyFill="1" applyBorder="1" applyAlignment="1">
      <alignment horizontal="center" vertical="center"/>
    </xf>
    <xf numFmtId="0" fontId="8" fillId="2" borderId="5" xfId="0" applyFont="1" applyFill="1" applyBorder="1" applyAlignment="1">
      <alignment horizontal="center" vertical="center"/>
    </xf>
    <xf numFmtId="0" fontId="0" fillId="0" borderId="0" xfId="0" applyAlignment="1" applyProtection="1">
      <alignment horizontal="center" vertical="center"/>
      <protection locked="0"/>
    </xf>
    <xf numFmtId="49" fontId="5" fillId="0" borderId="0" xfId="0" applyNumberFormat="1" applyFont="1" applyAlignment="1" applyProtection="1">
      <alignment horizontal="center"/>
      <protection locked="0"/>
    </xf>
    <xf numFmtId="0" fontId="20" fillId="0" borderId="0" xfId="0" applyFont="1" applyProtection="1">
      <protection locked="0"/>
    </xf>
    <xf numFmtId="0" fontId="21" fillId="0" borderId="12" xfId="0" applyFont="1" applyBorder="1"/>
    <xf numFmtId="0" fontId="22" fillId="0" borderId="11" xfId="0" applyFont="1" applyBorder="1" applyAlignment="1">
      <alignment horizontal="center"/>
    </xf>
    <xf numFmtId="0" fontId="21" fillId="0" borderId="11" xfId="0" applyFont="1" applyBorder="1" applyAlignment="1">
      <alignment horizontal="center"/>
    </xf>
    <xf numFmtId="0" fontId="22" fillId="0" borderId="13" xfId="0" applyFont="1" applyBorder="1" applyAlignment="1">
      <alignment horizontal="center"/>
    </xf>
    <xf numFmtId="0" fontId="21" fillId="0" borderId="13" xfId="0" applyFont="1" applyBorder="1" applyAlignment="1">
      <alignment horizontal="center"/>
    </xf>
    <xf numFmtId="0" fontId="22" fillId="0" borderId="0" xfId="0" applyFont="1" applyProtection="1">
      <protection locked="0"/>
    </xf>
    <xf numFmtId="0" fontId="21" fillId="0" borderId="17" xfId="0" applyFont="1" applyBorder="1"/>
    <xf numFmtId="0" fontId="21" fillId="0" borderId="18" xfId="0" applyFont="1" applyBorder="1" applyAlignment="1">
      <alignment horizontal="center"/>
    </xf>
    <xf numFmtId="0" fontId="21" fillId="0" borderId="19" xfId="0" applyFont="1" applyBorder="1" applyAlignment="1">
      <alignment horizontal="center"/>
    </xf>
    <xf numFmtId="0" fontId="23" fillId="0" borderId="27" xfId="0" applyFont="1" applyBorder="1" applyAlignment="1">
      <alignment horizontal="center" vertical="center"/>
    </xf>
    <xf numFmtId="0" fontId="23" fillId="0" borderId="28" xfId="0" applyFont="1" applyBorder="1" applyAlignment="1">
      <alignment horizontal="center" wrapText="1"/>
    </xf>
    <xf numFmtId="0" fontId="23" fillId="0" borderId="29" xfId="0" applyFont="1" applyBorder="1" applyAlignment="1">
      <alignment horizontal="center" wrapText="1"/>
    </xf>
    <xf numFmtId="0" fontId="24" fillId="0" borderId="15" xfId="0" applyFont="1" applyBorder="1" applyAlignment="1">
      <alignment horizontal="center" wrapText="1"/>
    </xf>
    <xf numFmtId="0" fontId="24" fillId="0" borderId="24" xfId="0" applyFont="1" applyBorder="1" applyAlignment="1">
      <alignment horizontal="center" vertical="center" wrapText="1"/>
    </xf>
    <xf numFmtId="0" fontId="25" fillId="0" borderId="0" xfId="0" applyFont="1" applyProtection="1">
      <protection locked="0"/>
    </xf>
    <xf numFmtId="0" fontId="13" fillId="12" borderId="46" xfId="0" applyFont="1" applyFill="1" applyBorder="1" applyAlignment="1">
      <alignment horizontal="center" vertical="center"/>
    </xf>
    <xf numFmtId="0" fontId="13" fillId="12" borderId="38" xfId="0" applyFont="1" applyFill="1" applyBorder="1" applyAlignment="1">
      <alignment horizontal="center" vertical="center"/>
    </xf>
    <xf numFmtId="0" fontId="13" fillId="12" borderId="7" xfId="0" applyFont="1" applyFill="1" applyBorder="1" applyAlignment="1">
      <alignment horizontal="center" vertical="center"/>
    </xf>
    <xf numFmtId="0" fontId="19" fillId="13" borderId="46" xfId="0" applyFont="1" applyFill="1" applyBorder="1" applyAlignment="1">
      <alignment horizontal="center" vertical="center"/>
    </xf>
    <xf numFmtId="0" fontId="19" fillId="13" borderId="38" xfId="0" applyFont="1" applyFill="1" applyBorder="1" applyAlignment="1">
      <alignment horizontal="center" vertical="center"/>
    </xf>
    <xf numFmtId="0" fontId="11" fillId="12" borderId="13" xfId="0" applyFont="1" applyFill="1" applyBorder="1" applyAlignment="1" applyProtection="1">
      <alignment horizontal="center" vertical="center"/>
      <protection locked="0"/>
    </xf>
    <xf numFmtId="0" fontId="11" fillId="12" borderId="30" xfId="0" applyFont="1" applyFill="1" applyBorder="1" applyAlignment="1" applyProtection="1">
      <alignment horizontal="center" vertical="center"/>
      <protection locked="0"/>
    </xf>
    <xf numFmtId="0" fontId="11" fillId="12" borderId="12" xfId="0" applyFont="1" applyFill="1" applyBorder="1" applyAlignment="1" applyProtection="1">
      <alignment horizontal="center" vertical="center"/>
      <protection locked="0"/>
    </xf>
    <xf numFmtId="0" fontId="0" fillId="0" borderId="11" xfId="0" applyBorder="1" applyAlignment="1" applyProtection="1">
      <alignment horizontal="left" vertical="top" wrapText="1"/>
      <protection locked="0"/>
    </xf>
    <xf numFmtId="0" fontId="0" fillId="0" borderId="11" xfId="0" applyBorder="1" applyAlignment="1">
      <alignment horizontal="center" vertical="center"/>
    </xf>
    <xf numFmtId="0" fontId="3" fillId="9" borderId="6" xfId="0" applyFont="1" applyFill="1" applyBorder="1" applyAlignment="1" applyProtection="1">
      <alignment horizontal="right" vertical="center"/>
      <protection locked="0"/>
    </xf>
    <xf numFmtId="0" fontId="3" fillId="9" borderId="7" xfId="0" applyFont="1" applyFill="1" applyBorder="1" applyAlignment="1" applyProtection="1">
      <alignment horizontal="right" vertical="center"/>
      <protection locked="0"/>
    </xf>
    <xf numFmtId="49" fontId="5" fillId="0" borderId="0" xfId="0" applyNumberFormat="1" applyFont="1" applyAlignment="1" applyProtection="1">
      <alignment horizontal="center"/>
      <protection locked="0"/>
    </xf>
    <xf numFmtId="0" fontId="11" fillId="12" borderId="17"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8" fillId="13" borderId="11" xfId="0" applyFont="1" applyFill="1" applyBorder="1" applyAlignment="1">
      <alignment horizontal="center" vertical="center"/>
    </xf>
    <xf numFmtId="0" fontId="15" fillId="0" borderId="11" xfId="0" applyFont="1" applyBorder="1" applyAlignment="1">
      <alignment horizontal="left" vertical="center" wrapText="1"/>
    </xf>
    <xf numFmtId="164" fontId="3" fillId="4" borderId="18" xfId="0" applyNumberFormat="1" applyFont="1" applyFill="1" applyBorder="1" applyAlignment="1">
      <alignment horizontal="center" vertical="center"/>
    </xf>
    <xf numFmtId="164" fontId="3" fillId="4" borderId="24" xfId="0" applyNumberFormat="1" applyFont="1" applyFill="1" applyBorder="1" applyAlignment="1">
      <alignment horizontal="center" vertical="center"/>
    </xf>
    <xf numFmtId="164" fontId="3" fillId="4" borderId="15" xfId="0" applyNumberFormat="1" applyFont="1" applyFill="1" applyBorder="1" applyAlignment="1">
      <alignment horizontal="center" vertical="center"/>
    </xf>
    <xf numFmtId="164" fontId="3" fillId="10" borderId="11" xfId="0" applyNumberFormat="1" applyFont="1" applyFill="1" applyBorder="1" applyAlignment="1">
      <alignment horizontal="center" vertical="center"/>
    </xf>
    <xf numFmtId="164" fontId="3" fillId="6" borderId="11" xfId="0" applyNumberFormat="1" applyFont="1" applyFill="1" applyBorder="1" applyAlignment="1">
      <alignment horizontal="center" vertical="center"/>
    </xf>
    <xf numFmtId="0" fontId="0" fillId="0" borderId="18" xfId="0" applyBorder="1" applyAlignment="1">
      <alignment horizontal="center" vertical="center"/>
    </xf>
    <xf numFmtId="164" fontId="0" fillId="5" borderId="19" xfId="0" applyNumberFormat="1" applyFill="1" applyBorder="1" applyAlignment="1">
      <alignment horizontal="left" vertical="center" wrapText="1"/>
    </xf>
    <xf numFmtId="164" fontId="0" fillId="5" borderId="21" xfId="0" applyNumberFormat="1" applyFill="1" applyBorder="1" applyAlignment="1">
      <alignment horizontal="left" vertical="center" wrapText="1"/>
    </xf>
    <xf numFmtId="164" fontId="0" fillId="5" borderId="17" xfId="0" applyNumberFormat="1" applyFill="1" applyBorder="1" applyAlignment="1">
      <alignment horizontal="left" vertical="center" wrapText="1"/>
    </xf>
    <xf numFmtId="164" fontId="0" fillId="5" borderId="16" xfId="0" applyNumberFormat="1" applyFill="1" applyBorder="1" applyAlignment="1">
      <alignment horizontal="left" vertical="center" wrapText="1"/>
    </xf>
    <xf numFmtId="164" fontId="0" fillId="5" borderId="23" xfId="0" applyNumberFormat="1" applyFill="1" applyBorder="1" applyAlignment="1">
      <alignment horizontal="left" vertical="center" wrapText="1"/>
    </xf>
    <xf numFmtId="164" fontId="0" fillId="5" borderId="14" xfId="0" applyNumberFormat="1" applyFill="1" applyBorder="1" applyAlignment="1">
      <alignment horizontal="left" vertical="center" wrapText="1"/>
    </xf>
    <xf numFmtId="49" fontId="3" fillId="7" borderId="5" xfId="0" applyNumberFormat="1" applyFont="1" applyFill="1" applyBorder="1" applyAlignment="1">
      <alignment horizontal="left" vertical="center"/>
    </xf>
    <xf numFmtId="49" fontId="3" fillId="7" borderId="26" xfId="0" applyNumberFormat="1" applyFont="1" applyFill="1" applyBorder="1" applyAlignment="1">
      <alignment horizontal="left" vertical="center"/>
    </xf>
    <xf numFmtId="49" fontId="3" fillId="7" borderId="25" xfId="0" applyNumberFormat="1" applyFont="1" applyFill="1" applyBorder="1" applyAlignment="1">
      <alignment horizontal="left" vertical="center"/>
    </xf>
    <xf numFmtId="0" fontId="3" fillId="12" borderId="5" xfId="0" applyFont="1" applyFill="1" applyBorder="1" applyAlignment="1">
      <alignment horizontal="center" vertical="center"/>
    </xf>
    <xf numFmtId="0" fontId="3" fillId="12" borderId="26" xfId="0" applyFont="1" applyFill="1" applyBorder="1" applyAlignment="1">
      <alignment horizontal="center" vertical="center"/>
    </xf>
    <xf numFmtId="0" fontId="3" fillId="12" borderId="25" xfId="0" applyFont="1" applyFill="1" applyBorder="1" applyAlignment="1">
      <alignment horizontal="center" vertical="center"/>
    </xf>
    <xf numFmtId="0" fontId="3" fillId="7" borderId="46" xfId="0" applyFont="1" applyFill="1" applyBorder="1" applyAlignment="1">
      <alignment horizontal="center" vertical="center"/>
    </xf>
    <xf numFmtId="0" fontId="3" fillId="7" borderId="38" xfId="0" applyFont="1" applyFill="1" applyBorder="1" applyAlignment="1">
      <alignment horizontal="center" vertical="center"/>
    </xf>
    <xf numFmtId="0" fontId="3" fillId="7" borderId="8" xfId="0" applyFont="1" applyFill="1" applyBorder="1" applyAlignment="1">
      <alignment horizontal="center" vertical="center"/>
    </xf>
    <xf numFmtId="0" fontId="13" fillId="12" borderId="46" xfId="0" applyFont="1" applyFill="1" applyBorder="1" applyAlignment="1">
      <alignment horizontal="center" vertical="center" wrapText="1"/>
    </xf>
    <xf numFmtId="0" fontId="13" fillId="12" borderId="38" xfId="0" applyFont="1" applyFill="1" applyBorder="1" applyAlignment="1">
      <alignment horizontal="center" vertical="center" wrapText="1"/>
    </xf>
    <xf numFmtId="0" fontId="13" fillId="12" borderId="8" xfId="0" applyFont="1" applyFill="1" applyBorder="1" applyAlignment="1">
      <alignment horizontal="center" vertical="center"/>
    </xf>
    <xf numFmtId="0" fontId="18" fillId="14" borderId="46" xfId="0" applyFont="1" applyFill="1" applyBorder="1" applyAlignment="1">
      <alignment horizontal="center" vertical="center"/>
    </xf>
    <xf numFmtId="0" fontId="18" fillId="14" borderId="38" xfId="0" applyFont="1" applyFill="1" applyBorder="1" applyAlignment="1">
      <alignment horizontal="center" vertical="center"/>
    </xf>
    <xf numFmtId="0" fontId="0" fillId="11" borderId="19" xfId="0" applyFill="1" applyBorder="1" applyAlignment="1">
      <alignment horizontal="center" vertical="center" wrapText="1"/>
    </xf>
    <xf numFmtId="0" fontId="0" fillId="11" borderId="21" xfId="0" applyFill="1" applyBorder="1" applyAlignment="1">
      <alignment horizontal="center" vertical="center" wrapText="1"/>
    </xf>
    <xf numFmtId="0" fontId="0" fillId="11" borderId="17" xfId="0" applyFill="1" applyBorder="1" applyAlignment="1">
      <alignment horizontal="center" vertical="center" wrapText="1"/>
    </xf>
    <xf numFmtId="0" fontId="0" fillId="11" borderId="20" xfId="0" applyFill="1" applyBorder="1" applyAlignment="1">
      <alignment horizontal="center" vertical="center" wrapText="1"/>
    </xf>
    <xf numFmtId="0" fontId="0" fillId="11" borderId="0" xfId="0" applyFill="1" applyAlignment="1">
      <alignment horizontal="center" vertical="center" wrapText="1"/>
    </xf>
    <xf numFmtId="0" fontId="0" fillId="11" borderId="22" xfId="0" applyFill="1" applyBorder="1" applyAlignment="1">
      <alignment horizontal="center" vertical="center" wrapText="1"/>
    </xf>
    <xf numFmtId="0" fontId="0" fillId="11" borderId="16" xfId="0" applyFill="1" applyBorder="1" applyAlignment="1">
      <alignment horizontal="center" vertical="center" wrapText="1"/>
    </xf>
    <xf numFmtId="0" fontId="0" fillId="11" borderId="23" xfId="0" applyFill="1" applyBorder="1" applyAlignment="1">
      <alignment horizontal="center" vertical="center" wrapText="1"/>
    </xf>
    <xf numFmtId="0" fontId="0" fillId="11" borderId="14" xfId="0" applyFill="1" applyBorder="1" applyAlignment="1">
      <alignment horizontal="center" vertical="center" wrapText="1"/>
    </xf>
    <xf numFmtId="0" fontId="14" fillId="5" borderId="19" xfId="0" applyFont="1" applyFill="1" applyBorder="1" applyAlignment="1">
      <alignment horizontal="left" vertical="center" wrapText="1"/>
    </xf>
    <xf numFmtId="0" fontId="14" fillId="5" borderId="21" xfId="0" applyFont="1" applyFill="1" applyBorder="1" applyAlignment="1">
      <alignment horizontal="left" vertical="center" wrapText="1"/>
    </xf>
    <xf numFmtId="0" fontId="14" fillId="5" borderId="17" xfId="0" applyFont="1" applyFill="1" applyBorder="1" applyAlignment="1">
      <alignment horizontal="left" vertical="center" wrapText="1"/>
    </xf>
    <xf numFmtId="0" fontId="14" fillId="5" borderId="16"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14" xfId="0" applyFont="1" applyFill="1" applyBorder="1" applyAlignment="1">
      <alignment horizontal="left" vertical="center" wrapText="1"/>
    </xf>
    <xf numFmtId="0" fontId="3" fillId="12" borderId="5" xfId="0" applyFont="1" applyFill="1" applyBorder="1" applyAlignment="1">
      <alignment horizontal="center" vertical="center" wrapText="1"/>
    </xf>
    <xf numFmtId="0" fontId="3" fillId="12" borderId="26" xfId="0" applyFont="1" applyFill="1" applyBorder="1" applyAlignment="1">
      <alignment horizontal="center" vertical="center" wrapText="1"/>
    </xf>
    <xf numFmtId="0" fontId="3" fillId="12" borderId="25" xfId="0" applyFont="1" applyFill="1" applyBorder="1" applyAlignment="1">
      <alignment horizontal="center" vertical="center" wrapText="1"/>
    </xf>
    <xf numFmtId="0" fontId="9" fillId="2" borderId="6" xfId="2" applyFont="1" applyFill="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0" fillId="5" borderId="19" xfId="0" applyFill="1" applyBorder="1" applyAlignment="1">
      <alignment horizontal="left" vertical="center" wrapText="1"/>
    </xf>
    <xf numFmtId="0" fontId="0" fillId="5" borderId="21" xfId="0" applyFill="1" applyBorder="1" applyAlignment="1">
      <alignment horizontal="left" vertical="center" wrapText="1"/>
    </xf>
    <xf numFmtId="0" fontId="0" fillId="5" borderId="17" xfId="0" applyFill="1" applyBorder="1" applyAlignment="1">
      <alignment horizontal="left" vertical="center" wrapText="1"/>
    </xf>
    <xf numFmtId="0" fontId="0" fillId="5" borderId="16" xfId="0" applyFill="1" applyBorder="1" applyAlignment="1">
      <alignment horizontal="left" vertical="center" wrapText="1"/>
    </xf>
    <xf numFmtId="0" fontId="0" fillId="5" borderId="23" xfId="0" applyFill="1" applyBorder="1" applyAlignment="1">
      <alignment horizontal="left" vertical="center" wrapText="1"/>
    </xf>
    <xf numFmtId="0" fontId="0" fillId="5" borderId="14" xfId="0" applyFill="1" applyBorder="1" applyAlignment="1">
      <alignment horizontal="left" vertical="center" wrapText="1"/>
    </xf>
    <xf numFmtId="164" fontId="0" fillId="5" borderId="20" xfId="0" applyNumberFormat="1" applyFill="1" applyBorder="1" applyAlignment="1">
      <alignment horizontal="left" vertical="center" wrapText="1"/>
    </xf>
    <xf numFmtId="164" fontId="0" fillId="5" borderId="0" xfId="0" applyNumberFormat="1" applyFill="1" applyAlignment="1">
      <alignment horizontal="left" vertical="center" wrapText="1"/>
    </xf>
    <xf numFmtId="164" fontId="0" fillId="5" borderId="22" xfId="0" applyNumberFormat="1" applyFill="1" applyBorder="1" applyAlignment="1">
      <alignment horizontal="left" vertical="center" wrapText="1"/>
    </xf>
    <xf numFmtId="0" fontId="13" fillId="12" borderId="47" xfId="0" applyFont="1" applyFill="1" applyBorder="1" applyAlignment="1">
      <alignment horizontal="center" vertical="center"/>
    </xf>
    <xf numFmtId="0" fontId="13" fillId="12" borderId="48" xfId="0" applyFont="1" applyFill="1" applyBorder="1" applyAlignment="1">
      <alignment horizontal="center" vertical="center"/>
    </xf>
    <xf numFmtId="0" fontId="13" fillId="12" borderId="43" xfId="0" applyFont="1" applyFill="1" applyBorder="1" applyAlignment="1">
      <alignment horizontal="center" vertical="center"/>
    </xf>
    <xf numFmtId="0" fontId="13" fillId="12" borderId="51" xfId="0" applyFont="1" applyFill="1" applyBorder="1" applyAlignment="1">
      <alignment horizontal="center" vertical="center"/>
    </xf>
    <xf numFmtId="0" fontId="13" fillId="12" borderId="52" xfId="0" applyFont="1" applyFill="1" applyBorder="1" applyAlignment="1">
      <alignment horizontal="center" vertical="center"/>
    </xf>
    <xf numFmtId="0" fontId="3" fillId="7" borderId="51" xfId="0" applyFont="1" applyFill="1" applyBorder="1" applyAlignment="1">
      <alignment horizontal="center" vertical="center"/>
    </xf>
    <xf numFmtId="0" fontId="3" fillId="7" borderId="52" xfId="0" applyFont="1" applyFill="1" applyBorder="1" applyAlignment="1">
      <alignment horizontal="center" vertical="center"/>
    </xf>
    <xf numFmtId="0" fontId="0" fillId="0" borderId="19" xfId="0" applyBorder="1" applyAlignment="1">
      <alignment horizontal="left" vertical="center" wrapText="1"/>
    </xf>
    <xf numFmtId="0" fontId="0" fillId="0" borderId="21" xfId="0"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0" borderId="23" xfId="0" applyBorder="1" applyAlignment="1">
      <alignment horizontal="left" vertical="center" wrapText="1"/>
    </xf>
    <xf numFmtId="0" fontId="0" fillId="0" borderId="14" xfId="0" applyBorder="1" applyAlignment="1">
      <alignment horizontal="left" vertical="center" wrapText="1"/>
    </xf>
    <xf numFmtId="0" fontId="11" fillId="12" borderId="11" xfId="0" applyFont="1" applyFill="1" applyBorder="1" applyAlignment="1" applyProtection="1">
      <alignment horizontal="center" vertical="center"/>
      <protection locked="0"/>
    </xf>
    <xf numFmtId="0" fontId="14" fillId="5" borderId="11" xfId="0" applyFont="1" applyFill="1" applyBorder="1" applyAlignment="1">
      <alignment horizontal="left" vertical="center" wrapText="1"/>
    </xf>
    <xf numFmtId="0" fontId="14" fillId="5" borderId="11" xfId="0" applyFont="1" applyFill="1" applyBorder="1" applyAlignment="1">
      <alignment horizontal="left" vertical="center"/>
    </xf>
    <xf numFmtId="0" fontId="14" fillId="5" borderId="18" xfId="0" applyFont="1" applyFill="1" applyBorder="1" applyAlignment="1">
      <alignment horizontal="left" vertical="center"/>
    </xf>
    <xf numFmtId="0" fontId="13" fillId="12" borderId="53" xfId="0" applyFont="1" applyFill="1" applyBorder="1" applyAlignment="1">
      <alignment horizontal="center" vertical="center"/>
    </xf>
    <xf numFmtId="164" fontId="3" fillId="15" borderId="18" xfId="0" applyNumberFormat="1" applyFont="1" applyFill="1" applyBorder="1" applyAlignment="1">
      <alignment horizontal="center" vertical="center"/>
    </xf>
    <xf numFmtId="164" fontId="3" fillId="15" borderId="24" xfId="0" applyNumberFormat="1" applyFont="1" applyFill="1" applyBorder="1" applyAlignment="1">
      <alignment horizontal="center" vertical="center"/>
    </xf>
    <xf numFmtId="164" fontId="3" fillId="15" borderId="15" xfId="0" applyNumberFormat="1" applyFont="1" applyFill="1" applyBorder="1" applyAlignment="1">
      <alignment horizontal="center" vertical="center"/>
    </xf>
    <xf numFmtId="0" fontId="8" fillId="2" borderId="5" xfId="0" applyFont="1" applyFill="1" applyBorder="1" applyAlignment="1">
      <alignment horizontal="center" vertical="center"/>
    </xf>
    <xf numFmtId="164" fontId="0" fillId="5" borderId="11" xfId="0" applyNumberFormat="1" applyFill="1" applyBorder="1" applyAlignment="1">
      <alignment horizontal="left" vertical="center" wrapText="1"/>
    </xf>
    <xf numFmtId="49" fontId="3" fillId="7" borderId="3" xfId="0" applyNumberFormat="1" applyFont="1" applyFill="1" applyBorder="1" applyAlignment="1">
      <alignment horizontal="left" vertical="center"/>
    </xf>
    <xf numFmtId="49" fontId="3" fillId="7" borderId="32" xfId="0" applyNumberFormat="1" applyFont="1" applyFill="1" applyBorder="1" applyAlignment="1">
      <alignment horizontal="left" vertical="center"/>
    </xf>
    <xf numFmtId="49" fontId="3" fillId="7" borderId="31" xfId="0" applyNumberFormat="1" applyFont="1" applyFill="1" applyBorder="1" applyAlignment="1">
      <alignment horizontal="left" vertical="center"/>
    </xf>
    <xf numFmtId="0" fontId="0" fillId="0" borderId="13" xfId="0" applyBorder="1" applyAlignment="1" applyProtection="1">
      <alignment horizontal="left" vertical="top" wrapText="1"/>
      <protection locked="0"/>
    </xf>
    <xf numFmtId="0" fontId="0" fillId="0" borderId="30" xfId="0" applyBorder="1" applyAlignment="1" applyProtection="1">
      <alignment horizontal="left" vertical="top" wrapText="1"/>
      <protection locked="0"/>
    </xf>
    <xf numFmtId="0" fontId="0" fillId="0" borderId="12" xfId="0" applyBorder="1" applyAlignment="1" applyProtection="1">
      <alignment horizontal="left" vertical="top" wrapText="1"/>
      <protection locked="0"/>
    </xf>
    <xf numFmtId="0" fontId="3" fillId="12" borderId="33" xfId="0" applyFont="1" applyFill="1" applyBorder="1" applyAlignment="1">
      <alignment horizontal="center" vertical="center"/>
    </xf>
    <xf numFmtId="0" fontId="3" fillId="12" borderId="50" xfId="0" applyFont="1" applyFill="1" applyBorder="1" applyAlignment="1">
      <alignment horizontal="center" vertical="center"/>
    </xf>
    <xf numFmtId="0" fontId="3" fillId="12" borderId="4" xfId="0" applyFont="1" applyFill="1" applyBorder="1" applyAlignment="1">
      <alignment horizontal="center" vertical="center"/>
    </xf>
    <xf numFmtId="0" fontId="15" fillId="0" borderId="19" xfId="0" applyFont="1" applyBorder="1" applyAlignment="1">
      <alignment horizontal="left" vertical="center" wrapText="1"/>
    </xf>
    <xf numFmtId="0" fontId="15" fillId="0" borderId="21" xfId="0" applyFont="1" applyBorder="1" applyAlignment="1">
      <alignment horizontal="left" vertical="center" wrapText="1"/>
    </xf>
    <xf numFmtId="0" fontId="15" fillId="0" borderId="17" xfId="0" applyFont="1" applyBorder="1" applyAlignment="1">
      <alignment horizontal="left" vertical="center" wrapText="1"/>
    </xf>
    <xf numFmtId="0" fontId="15" fillId="0" borderId="16" xfId="0" applyFont="1" applyBorder="1" applyAlignment="1">
      <alignment horizontal="left" vertical="center" wrapText="1"/>
    </xf>
    <xf numFmtId="0" fontId="15" fillId="0" borderId="23" xfId="0" applyFont="1" applyBorder="1" applyAlignment="1">
      <alignment horizontal="left" vertical="center" wrapText="1"/>
    </xf>
    <xf numFmtId="0" fontId="15" fillId="0" borderId="14" xfId="0" applyFont="1" applyBorder="1" applyAlignment="1">
      <alignment horizontal="left" vertical="center" wrapText="1"/>
    </xf>
    <xf numFmtId="0" fontId="15" fillId="0" borderId="20" xfId="0" applyFont="1" applyBorder="1" applyAlignment="1">
      <alignment horizontal="left" vertical="center" wrapText="1"/>
    </xf>
    <xf numFmtId="0" fontId="15" fillId="0" borderId="0" xfId="0" applyFont="1" applyAlignment="1">
      <alignment horizontal="left" vertical="center" wrapText="1"/>
    </xf>
    <xf numFmtId="0" fontId="15" fillId="0" borderId="22" xfId="0" applyFont="1" applyBorder="1" applyAlignment="1">
      <alignment horizontal="left" vertical="center" wrapText="1"/>
    </xf>
    <xf numFmtId="0" fontId="10" fillId="0" borderId="0" xfId="0" applyFont="1" applyAlignment="1" applyProtection="1">
      <alignment horizontal="center" vertical="center"/>
      <protection locked="0"/>
    </xf>
    <xf numFmtId="0" fontId="18" fillId="14" borderId="54" xfId="0" applyFont="1" applyFill="1" applyBorder="1" applyAlignment="1">
      <alignment horizontal="center" vertical="center"/>
    </xf>
    <xf numFmtId="0" fontId="18" fillId="14" borderId="55" xfId="0" applyFont="1" applyFill="1" applyBorder="1" applyAlignment="1">
      <alignment horizontal="center" vertical="center"/>
    </xf>
    <xf numFmtId="0" fontId="19" fillId="13" borderId="56" xfId="0" applyFont="1" applyFill="1" applyBorder="1" applyAlignment="1">
      <alignment horizontal="center" vertical="center"/>
    </xf>
    <xf numFmtId="0" fontId="19" fillId="13" borderId="57" xfId="0" applyFont="1" applyFill="1" applyBorder="1" applyAlignment="1">
      <alignment horizontal="center" vertical="center"/>
    </xf>
    <xf numFmtId="0" fontId="10" fillId="0" borderId="10" xfId="0" applyFont="1" applyBorder="1" applyAlignment="1" applyProtection="1">
      <alignment horizontal="center" vertical="center"/>
      <protection locked="0"/>
    </xf>
    <xf numFmtId="0" fontId="0" fillId="5" borderId="11" xfId="0" applyFill="1" applyBorder="1" applyAlignment="1">
      <alignment horizontal="left" vertical="center" wrapText="1"/>
    </xf>
    <xf numFmtId="0" fontId="0" fillId="0" borderId="11" xfId="0" applyBorder="1" applyAlignment="1">
      <alignment horizontal="left" vertical="center" wrapText="1"/>
    </xf>
    <xf numFmtId="0" fontId="11" fillId="12" borderId="11" xfId="0" applyFont="1" applyFill="1" applyBorder="1" applyAlignment="1">
      <alignment horizontal="center" vertical="center" wrapText="1"/>
    </xf>
    <xf numFmtId="164" fontId="3" fillId="4" borderId="11" xfId="0" applyNumberFormat="1" applyFont="1" applyFill="1" applyBorder="1" applyAlignment="1">
      <alignment horizontal="center" vertical="center"/>
    </xf>
    <xf numFmtId="0" fontId="3" fillId="12" borderId="8" xfId="0" applyFont="1" applyFill="1" applyBorder="1" applyAlignment="1">
      <alignment horizontal="center" vertical="center"/>
    </xf>
    <xf numFmtId="0" fontId="18" fillId="13" borderId="18" xfId="0" applyFont="1" applyFill="1" applyBorder="1" applyAlignment="1">
      <alignment horizontal="center" vertical="center"/>
    </xf>
    <xf numFmtId="0" fontId="18" fillId="13" borderId="15" xfId="0" applyFont="1" applyFill="1" applyBorder="1" applyAlignment="1">
      <alignment horizontal="center" vertical="center"/>
    </xf>
    <xf numFmtId="164" fontId="3" fillId="10" borderId="18" xfId="0" applyNumberFormat="1" applyFont="1" applyFill="1" applyBorder="1" applyAlignment="1">
      <alignment horizontal="center" vertical="center"/>
    </xf>
    <xf numFmtId="164" fontId="3" fillId="10" borderId="15" xfId="0" applyNumberFormat="1" applyFont="1" applyFill="1" applyBorder="1" applyAlignment="1">
      <alignment horizontal="center" vertical="center"/>
    </xf>
    <xf numFmtId="164" fontId="3" fillId="6" borderId="18" xfId="0" applyNumberFormat="1" applyFont="1" applyFill="1" applyBorder="1" applyAlignment="1">
      <alignment horizontal="center" vertical="center"/>
    </xf>
    <xf numFmtId="164" fontId="3" fillId="6" borderId="15" xfId="0" applyNumberFormat="1" applyFont="1" applyFill="1" applyBorder="1" applyAlignment="1">
      <alignment horizontal="center" vertical="center"/>
    </xf>
    <xf numFmtId="0" fontId="15" fillId="0" borderId="19" xfId="0" applyFont="1" applyBorder="1" applyAlignment="1">
      <alignment vertical="center" wrapText="1"/>
    </xf>
    <xf numFmtId="0" fontId="15" fillId="0" borderId="21" xfId="0" applyFont="1" applyBorder="1" applyAlignment="1">
      <alignment vertical="center" wrapText="1"/>
    </xf>
    <xf numFmtId="0" fontId="15" fillId="0" borderId="17" xfId="0" applyFont="1" applyBorder="1" applyAlignment="1">
      <alignment vertical="center" wrapText="1"/>
    </xf>
    <xf numFmtId="0" fontId="15" fillId="0" borderId="16" xfId="0" applyFont="1" applyBorder="1" applyAlignment="1">
      <alignment vertical="center" wrapText="1"/>
    </xf>
    <xf numFmtId="0" fontId="15" fillId="0" borderId="23" xfId="0" applyFont="1" applyBorder="1" applyAlignment="1">
      <alignment vertical="center" wrapText="1"/>
    </xf>
    <xf numFmtId="0" fontId="15" fillId="0" borderId="14" xfId="0" applyFont="1" applyBorder="1" applyAlignment="1">
      <alignment vertical="center" wrapText="1"/>
    </xf>
    <xf numFmtId="0" fontId="0" fillId="0" borderId="19" xfId="0" applyBorder="1" applyAlignment="1">
      <alignment vertical="center" wrapText="1"/>
    </xf>
    <xf numFmtId="0" fontId="0" fillId="0" borderId="21"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23" xfId="0" applyBorder="1" applyAlignment="1">
      <alignment vertical="center" wrapText="1"/>
    </xf>
    <xf numFmtId="0" fontId="0" fillId="0" borderId="14" xfId="0" applyBorder="1" applyAlignment="1">
      <alignment vertical="center" wrapText="1"/>
    </xf>
    <xf numFmtId="0" fontId="0" fillId="0" borderId="15" xfId="0" applyBorder="1" applyAlignment="1">
      <alignment horizontal="center" vertical="center"/>
    </xf>
    <xf numFmtId="0" fontId="18" fillId="14" borderId="60" xfId="0" applyFont="1" applyFill="1" applyBorder="1" applyAlignment="1">
      <alignment horizontal="center" vertical="center"/>
    </xf>
    <xf numFmtId="0" fontId="18" fillId="14" borderId="61" xfId="0" applyFont="1" applyFill="1" applyBorder="1" applyAlignment="1">
      <alignment horizontal="center" vertical="center"/>
    </xf>
    <xf numFmtId="0" fontId="19" fillId="13" borderId="62" xfId="0" applyFont="1" applyFill="1" applyBorder="1" applyAlignment="1">
      <alignment horizontal="center" vertical="center"/>
    </xf>
    <xf numFmtId="0" fontId="19" fillId="13" borderId="63" xfId="0" applyFont="1" applyFill="1" applyBorder="1" applyAlignment="1">
      <alignment horizontal="center" vertical="center"/>
    </xf>
    <xf numFmtId="15" fontId="18" fillId="14" borderId="54" xfId="0" applyNumberFormat="1" applyFont="1" applyFill="1" applyBorder="1" applyAlignment="1">
      <alignment horizontal="center" vertical="center"/>
    </xf>
    <xf numFmtId="15" fontId="18" fillId="14" borderId="55" xfId="0" applyNumberFormat="1" applyFont="1" applyFill="1" applyBorder="1" applyAlignment="1">
      <alignment horizontal="center" vertical="center"/>
    </xf>
  </cellXfs>
  <cellStyles count="3">
    <cellStyle name="Heading 1" xfId="2" builtinId="16"/>
    <cellStyle name="Normal" xfId="0" builtinId="0"/>
    <cellStyle name="Title" xfId="1" builtinId="15"/>
  </cellStyles>
  <dxfs count="54">
    <dxf>
      <font>
        <sz val="16"/>
      </font>
      <numFmt numFmtId="0" formatCode="General"/>
      <alignment horizontal="center" vertical="bottom" textRotation="0" wrapText="0" indent="0" justifyLastLine="0" shrinkToFit="0" readingOrder="0"/>
      <border>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strike val="0"/>
        <outline val="0"/>
        <shadow val="0"/>
        <u val="none"/>
        <vertAlign val="baseline"/>
        <sz val="16"/>
        <color theme="1"/>
        <name val="Century Gothic"/>
        <scheme val="minor"/>
      </font>
      <numFmt numFmtId="0" formatCode="General"/>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1" hidden="0"/>
    </dxf>
    <dxf>
      <font>
        <b/>
        <strike val="0"/>
        <outline val="0"/>
        <shadow val="0"/>
        <u val="none"/>
        <vertAlign val="baseline"/>
        <sz val="16"/>
        <color theme="1"/>
        <name val="Century Gothic"/>
        <scheme val="minor"/>
      </font>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border>
      <protection locked="1" hidden="0"/>
    </dxf>
    <dxf>
      <font>
        <sz val="16"/>
      </font>
      <alignment horizontal="center" vertical="bottom" textRotation="0" wrapText="0" indent="0" justifyLastLine="0" shrinkToFit="0" readingOrder="0"/>
      <border diagonalUp="0" diagonalDown="0">
        <left style="thin">
          <color indexed="64"/>
        </left>
        <right/>
        <top style="thin">
          <color indexed="64"/>
        </top>
        <bottom style="thin">
          <color indexed="64"/>
        </bottom>
      </border>
      <protection locked="1" hidden="0"/>
    </dxf>
    <dxf>
      <font>
        <sz val="16"/>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0"/>
    </dxf>
    <dxf>
      <font>
        <b/>
        <sz val="16"/>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style="thin">
          <color indexed="64"/>
        </horizontal>
      </border>
      <protection locked="1" hidden="0"/>
    </dxf>
    <dxf>
      <font>
        <sz val="16"/>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0"/>
    </dxf>
    <dxf>
      <font>
        <sz val="16"/>
      </font>
      <alignment horizontal="center" vertical="bottom" textRotation="0" wrapText="0" indent="0" justifyLastLine="0" shrinkToFit="0" readingOrder="0"/>
      <border diagonalUp="0" diagonalDown="0">
        <left/>
        <right style="thin">
          <color indexed="64"/>
        </right>
        <top style="thin">
          <color indexed="64"/>
        </top>
        <bottom style="thin">
          <color indexed="64"/>
        </bottom>
        <horizontal style="thin">
          <color indexed="64"/>
        </horizontal>
      </border>
      <protection locked="1" hidden="0"/>
    </dxf>
    <dxf>
      <font>
        <b/>
        <sz val="16"/>
      </font>
      <border diagonalUp="0" diagonalDown="0">
        <left/>
        <right style="thin">
          <color indexed="64"/>
        </right>
        <top style="thin">
          <color indexed="64"/>
        </top>
        <bottom style="thin">
          <color indexed="64"/>
        </bottom>
        <horizontal style="thin">
          <color indexed="64"/>
        </horizontal>
      </border>
      <protection locked="1"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z val="16"/>
      </font>
      <alignment horizontal="center" vertical="bottom" textRotation="0" wrapText="0" indent="0" justifyLastLine="0" shrinkToFit="0" readingOrder="0"/>
      <protection locked="1" hidden="0"/>
    </dxf>
    <dxf>
      <font>
        <b/>
        <i val="0"/>
        <strike val="0"/>
        <condense val="0"/>
        <extend val="0"/>
        <outline val="0"/>
        <shadow val="0"/>
        <u val="none"/>
        <vertAlign val="baseline"/>
        <sz val="14"/>
        <color theme="1"/>
        <name val="Century Gothic"/>
        <scheme val="minor"/>
      </font>
      <alignment horizontal="center" vertical="bottom" textRotation="0" wrapText="0" indent="0" justifyLastLine="0" shrinkToFit="0" readingOrder="0"/>
      <border diagonalUp="0" diagonalDown="0">
        <left style="thin">
          <color indexed="64"/>
        </left>
        <right style="thin">
          <color indexed="64"/>
        </right>
        <top/>
        <bottom/>
      </border>
      <protection locked="1" hidden="0"/>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1" defaultTableStyle="TableStyleMedium2" defaultPivotStyle="PivotStyleLight16">
    <tableStyle name="Employee Absence Table" pivot="0" count="13"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Element type="firstHeaderCell" dxfId="44"/>
      <tableStyleElement type="lastHeaderCell" dxfId="43"/>
      <tableStyleElement type="firstTotalCell" dxfId="42"/>
      <tableStyleElement type="lastTotalCell" dxfId="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7" totalsRowShown="0" headerRowDxfId="13" dataDxfId="12" headerRowBorderDxfId="10" tableBorderDxfId="11" totalsRowBorderDxfId="9">
  <tableColumns count="9">
    <tableColumn id="1" xr3:uid="{00000000-0010-0000-0000-000001000000}" name="RA" dataDxfId="8"/>
    <tableColumn id="2" xr3:uid="{00000000-0010-0000-0000-000002000000}" name="PL_x000a_TAKEN" dataDxfId="7">
      <calculatedColumnFormula>Jun!AS7+Jul!AS7+Aug!AT7+Sep!AS7+Oct!AR7+Nov!AR7+Dec!AW7</calculatedColumnFormula>
    </tableColumn>
    <tableColumn id="3" xr3:uid="{00000000-0010-0000-0000-000003000000}" name="PL_x000a_LEFT" dataDxfId="6"/>
    <tableColumn id="6" xr3:uid="{00000000-0010-0000-0000-000006000000}" name="OL_x000a_CARRIED OVER" dataDxfId="5"/>
    <tableColumn id="4" xr3:uid="{00000000-0010-0000-0000-000004000000}" name="OL_x000a_TAKEN" dataDxfId="4">
      <calculatedColumnFormula>Jun!AT7+Jul!AT7+Aug!AU7+Sep!AT7+Oct!AS7+Nov!AS7+Dec!AX7</calculatedColumnFormula>
    </tableColumn>
    <tableColumn id="5" xr3:uid="{00000000-0010-0000-0000-000005000000}" name="OL_x000a_LEFT" dataDxfId="3">
      <calculatedColumnFormula>25-E2</calculatedColumnFormula>
    </tableColumn>
    <tableColumn id="7" xr3:uid="{00000000-0010-0000-0000-000007000000}" name="TOTAL_x000a_WEEKDAYS DUTY (JUN-DEC'18)" dataDxfId="2">
      <calculatedColumnFormula>Jun!AQ7+Jul!AQ7+Aug!AR7+Sep!AQ7+Oct!AO7+Nov!AP7+Dec!AU7</calculatedColumnFormula>
    </tableColumn>
    <tableColumn id="8" xr3:uid="{00000000-0010-0000-0000-000008000000}" name="TOTAL_x000a_WEEKENDS DUTY_x000a_(JUN-DEC'18)" dataDxfId="1">
      <calculatedColumnFormula>Jun!AR7+Jul!AR7+Aug!AS7+Sep!AR7+Oct!AQ7+Nov!AQ7+Dec!AV7</calculatedColumnFormula>
    </tableColumn>
    <tableColumn id="9" xr3:uid="{DDE55FC2-EBF5-4F8F-A371-FE07FE3DC633}" name="TOTAL DUTY" dataDxfId="0">
      <calculatedColumnFormula>G2+H2</calculatedColumnFormula>
    </tableColumn>
  </tableColumns>
  <tableStyleInfo name="TableStyleDark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42"/>
  <sheetViews>
    <sheetView workbookViewId="0" xr3:uid="{AEA406A1-0E4B-5B11-9CD5-51D6E497D94C}">
      <pane xSplit="1" topLeftCell="B3" activePane="topRight" state="frozen"/>
      <selection pane="topRight" activeCell="D12" sqref="D12"/>
    </sheetView>
  </sheetViews>
  <sheetFormatPr defaultRowHeight="16.5"/>
  <cols>
    <col min="1" max="1" width="17.375" style="5" customWidth="1"/>
    <col min="2" max="41" width="4.375" style="5" customWidth="1"/>
    <col min="42" max="42" width="11.25" style="5" bestFit="1" customWidth="1"/>
    <col min="43" max="44" width="11.25" style="5" customWidth="1"/>
    <col min="45" max="45" width="8.625" style="5" bestFit="1" customWidth="1"/>
    <col min="46" max="46" width="10.75" style="5" customWidth="1"/>
    <col min="47" max="16384" width="9" style="5"/>
  </cols>
  <sheetData>
    <row r="1" spans="1:46"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3"/>
      <c r="AP1" s="4"/>
      <c r="AQ1" s="4"/>
      <c r="AR1" s="4"/>
      <c r="AS1" s="4"/>
    </row>
    <row r="2" spans="1:46"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3"/>
      <c r="AP2" s="4"/>
      <c r="AQ2" s="4"/>
      <c r="AR2" s="4"/>
      <c r="AS2" s="4"/>
    </row>
    <row r="3" spans="1:46" ht="20.25" customHeight="1">
      <c r="A3" s="18" t="s">
        <v>1</v>
      </c>
      <c r="B3" s="122" t="s">
        <v>2</v>
      </c>
      <c r="C3" s="123"/>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19" t="s">
        <v>3</v>
      </c>
      <c r="AQ3" s="120"/>
      <c r="AR3" s="121"/>
      <c r="AS3" s="119" t="s">
        <v>4</v>
      </c>
      <c r="AT3" s="121"/>
    </row>
    <row r="4" spans="1:46" ht="16.5" customHeight="1">
      <c r="A4" s="87" t="s">
        <v>5</v>
      </c>
      <c r="B4" s="27">
        <v>1</v>
      </c>
      <c r="C4" s="93">
        <v>2</v>
      </c>
      <c r="D4" s="94"/>
      <c r="E4" s="93">
        <v>3</v>
      </c>
      <c r="F4" s="94"/>
      <c r="G4" s="21">
        <v>4</v>
      </c>
      <c r="H4" s="21">
        <v>5</v>
      </c>
      <c r="I4" s="21">
        <v>6</v>
      </c>
      <c r="J4" s="21">
        <v>7</v>
      </c>
      <c r="K4" s="21">
        <v>8</v>
      </c>
      <c r="L4" s="93">
        <v>9</v>
      </c>
      <c r="M4" s="94"/>
      <c r="N4" s="93">
        <v>10</v>
      </c>
      <c r="O4" s="94"/>
      <c r="P4" s="21">
        <v>11</v>
      </c>
      <c r="Q4" s="21">
        <v>12</v>
      </c>
      <c r="R4" s="21">
        <v>13</v>
      </c>
      <c r="S4" s="21">
        <v>14</v>
      </c>
      <c r="T4" s="99">
        <v>15</v>
      </c>
      <c r="U4" s="100"/>
      <c r="V4" s="93">
        <v>16</v>
      </c>
      <c r="W4" s="94"/>
      <c r="X4" s="93">
        <v>17</v>
      </c>
      <c r="Y4" s="94"/>
      <c r="Z4" s="21">
        <v>18</v>
      </c>
      <c r="AA4" s="21">
        <v>19</v>
      </c>
      <c r="AB4" s="21">
        <v>20</v>
      </c>
      <c r="AC4" s="21">
        <v>21</v>
      </c>
      <c r="AD4" s="21">
        <v>22</v>
      </c>
      <c r="AE4" s="93">
        <v>23</v>
      </c>
      <c r="AF4" s="94"/>
      <c r="AG4" s="93">
        <v>24</v>
      </c>
      <c r="AH4" s="94"/>
      <c r="AI4" s="21">
        <v>25</v>
      </c>
      <c r="AJ4" s="21">
        <v>26</v>
      </c>
      <c r="AK4" s="21">
        <v>27</v>
      </c>
      <c r="AL4" s="21">
        <v>28</v>
      </c>
      <c r="AM4" s="21">
        <v>29</v>
      </c>
      <c r="AN4" s="93">
        <v>30</v>
      </c>
      <c r="AO4" s="95"/>
      <c r="AP4" s="90" t="s">
        <v>6</v>
      </c>
      <c r="AQ4" s="116" t="s">
        <v>7</v>
      </c>
      <c r="AR4" s="116" t="s">
        <v>8</v>
      </c>
      <c r="AS4" s="90" t="s">
        <v>9</v>
      </c>
      <c r="AT4" s="90" t="s">
        <v>10</v>
      </c>
    </row>
    <row r="5" spans="1:46" ht="16.5" customHeight="1">
      <c r="A5" s="88"/>
      <c r="B5" s="28" t="s">
        <v>11</v>
      </c>
      <c r="C5" s="58" t="s">
        <v>12</v>
      </c>
      <c r="D5" s="59"/>
      <c r="E5" s="96" t="s">
        <v>13</v>
      </c>
      <c r="F5" s="97"/>
      <c r="G5" s="22" t="s">
        <v>14</v>
      </c>
      <c r="H5" s="22" t="s">
        <v>15</v>
      </c>
      <c r="I5" s="22" t="s">
        <v>16</v>
      </c>
      <c r="J5" s="22" t="s">
        <v>17</v>
      </c>
      <c r="K5" s="22" t="s">
        <v>11</v>
      </c>
      <c r="L5" s="58" t="s">
        <v>12</v>
      </c>
      <c r="M5" s="59"/>
      <c r="N5" s="58" t="s">
        <v>13</v>
      </c>
      <c r="O5" s="59"/>
      <c r="P5" s="22" t="s">
        <v>14</v>
      </c>
      <c r="Q5" s="22" t="s">
        <v>15</v>
      </c>
      <c r="R5" s="22" t="s">
        <v>16</v>
      </c>
      <c r="S5" s="22" t="s">
        <v>17</v>
      </c>
      <c r="T5" s="61" t="s">
        <v>11</v>
      </c>
      <c r="U5" s="62"/>
      <c r="V5" s="58" t="s">
        <v>12</v>
      </c>
      <c r="W5" s="59"/>
      <c r="X5" s="58" t="s">
        <v>13</v>
      </c>
      <c r="Y5" s="59"/>
      <c r="Z5" s="22" t="s">
        <v>14</v>
      </c>
      <c r="AA5" s="22" t="s">
        <v>15</v>
      </c>
      <c r="AB5" s="22" t="s">
        <v>16</v>
      </c>
      <c r="AC5" s="22" t="s">
        <v>17</v>
      </c>
      <c r="AD5" s="22" t="s">
        <v>11</v>
      </c>
      <c r="AE5" s="58" t="s">
        <v>12</v>
      </c>
      <c r="AF5" s="59"/>
      <c r="AG5" s="58" t="s">
        <v>13</v>
      </c>
      <c r="AH5" s="59"/>
      <c r="AI5" s="22" t="s">
        <v>14</v>
      </c>
      <c r="AJ5" s="22" t="s">
        <v>15</v>
      </c>
      <c r="AK5" s="22" t="s">
        <v>16</v>
      </c>
      <c r="AL5" s="22" t="s">
        <v>17</v>
      </c>
      <c r="AM5" s="22" t="s">
        <v>11</v>
      </c>
      <c r="AN5" s="58" t="s">
        <v>12</v>
      </c>
      <c r="AO5" s="98"/>
      <c r="AP5" s="91"/>
      <c r="AQ5" s="117"/>
      <c r="AR5" s="117"/>
      <c r="AS5" s="91"/>
      <c r="AT5" s="91"/>
    </row>
    <row r="6" spans="1:46" ht="16.5" customHeight="1">
      <c r="A6" s="89"/>
      <c r="B6" s="25" t="s">
        <v>18</v>
      </c>
      <c r="C6" s="26" t="s">
        <v>19</v>
      </c>
      <c r="D6" s="24" t="s">
        <v>18</v>
      </c>
      <c r="E6" s="24" t="s">
        <v>19</v>
      </c>
      <c r="F6" s="24" t="s">
        <v>18</v>
      </c>
      <c r="G6" s="133" t="s">
        <v>18</v>
      </c>
      <c r="H6" s="134"/>
      <c r="I6" s="134"/>
      <c r="J6" s="134"/>
      <c r="K6" s="135"/>
      <c r="L6" s="24" t="s">
        <v>19</v>
      </c>
      <c r="M6" s="24" t="s">
        <v>18</v>
      </c>
      <c r="N6" s="22" t="s">
        <v>19</v>
      </c>
      <c r="O6" s="22" t="s">
        <v>18</v>
      </c>
      <c r="P6" s="58" t="s">
        <v>18</v>
      </c>
      <c r="Q6" s="60"/>
      <c r="R6" s="60"/>
      <c r="S6" s="60"/>
      <c r="T6" s="29" t="s">
        <v>19</v>
      </c>
      <c r="U6" s="38" t="s">
        <v>18</v>
      </c>
      <c r="V6" s="22" t="s">
        <v>19</v>
      </c>
      <c r="W6" s="22" t="s">
        <v>18</v>
      </c>
      <c r="X6" s="22" t="s">
        <v>19</v>
      </c>
      <c r="Y6" s="22" t="s">
        <v>18</v>
      </c>
      <c r="Z6" s="58" t="s">
        <v>18</v>
      </c>
      <c r="AA6" s="60"/>
      <c r="AB6" s="60"/>
      <c r="AC6" s="60"/>
      <c r="AD6" s="59"/>
      <c r="AE6" s="22" t="s">
        <v>19</v>
      </c>
      <c r="AF6" s="22" t="s">
        <v>18</v>
      </c>
      <c r="AG6" s="22" t="s">
        <v>19</v>
      </c>
      <c r="AH6" s="22" t="s">
        <v>18</v>
      </c>
      <c r="AI6" s="58" t="s">
        <v>18</v>
      </c>
      <c r="AJ6" s="60"/>
      <c r="AK6" s="60"/>
      <c r="AL6" s="60"/>
      <c r="AM6" s="59"/>
      <c r="AN6" s="22" t="s">
        <v>19</v>
      </c>
      <c r="AO6" s="23" t="s">
        <v>18</v>
      </c>
      <c r="AP6" s="92"/>
      <c r="AQ6" s="118"/>
      <c r="AR6" s="118"/>
      <c r="AS6" s="92"/>
      <c r="AT6" s="92"/>
    </row>
    <row r="7" spans="1:46" ht="16.5" customHeight="1">
      <c r="A7" s="11" t="s">
        <v>20</v>
      </c>
      <c r="B7" s="32" t="s">
        <v>21</v>
      </c>
      <c r="C7" s="33"/>
      <c r="D7" s="33"/>
      <c r="E7" s="33"/>
      <c r="F7" s="33"/>
      <c r="G7" s="33"/>
      <c r="H7" s="33" t="s">
        <v>21</v>
      </c>
      <c r="I7" s="34"/>
      <c r="J7" s="35"/>
      <c r="K7" s="35"/>
      <c r="L7" s="35"/>
      <c r="M7" s="35"/>
      <c r="N7" s="6"/>
      <c r="O7" s="6"/>
      <c r="P7" s="6" t="s">
        <v>21</v>
      </c>
      <c r="Q7" s="6"/>
      <c r="R7" s="6"/>
      <c r="S7" s="6"/>
      <c r="T7" s="6"/>
      <c r="U7" s="6"/>
      <c r="V7" s="6"/>
      <c r="W7" s="6"/>
      <c r="X7" s="6"/>
      <c r="Y7" s="6"/>
      <c r="Z7" s="6"/>
      <c r="AA7" s="6"/>
      <c r="AB7" s="6"/>
      <c r="AC7" s="6"/>
      <c r="AD7" s="6"/>
      <c r="AE7" s="6"/>
      <c r="AF7" s="6"/>
      <c r="AG7" s="6"/>
      <c r="AH7" s="6"/>
      <c r="AI7" s="6"/>
      <c r="AJ7" s="6"/>
      <c r="AK7" s="6"/>
      <c r="AL7" s="6"/>
      <c r="AM7" s="6"/>
      <c r="AN7" s="6"/>
      <c r="AO7" s="6"/>
      <c r="AP7" s="12">
        <f>COUNTIF(Jun!$B7:$AO7,"CD")</f>
        <v>3</v>
      </c>
      <c r="AQ7" s="12">
        <f>COUNTIF(G7:J7,"CD")+COUNTIF(P7:S7,"CD")+COUNTIF(Z7:AC7,"CD")+COUNTIF(AI7:AL7,"CD")</f>
        <v>2</v>
      </c>
      <c r="AR7" s="12">
        <f>COUNTIF(B7:F7,"CD")+COUNTIF(K7:O7,"CD")+COUNTIF(T7:Y7,"CD")+COUNTIF(AD7:AH7,"CD")+COUNTIF(AM7:AO7,"CD")</f>
        <v>1</v>
      </c>
      <c r="AS7" s="13">
        <f>COUNTIF(Jun!$B7:$AO7,"PL")</f>
        <v>0</v>
      </c>
      <c r="AT7" s="13">
        <f>COUNTIF(Jun!$B7:$AO7,"OL")</f>
        <v>0</v>
      </c>
    </row>
    <row r="8" spans="1:46">
      <c r="A8" s="11" t="s">
        <v>22</v>
      </c>
      <c r="B8" s="35"/>
      <c r="C8" s="35"/>
      <c r="D8" s="35"/>
      <c r="E8" s="35"/>
      <c r="F8" s="35"/>
      <c r="G8" s="35"/>
      <c r="H8" s="35"/>
      <c r="I8" s="35"/>
      <c r="J8" s="35"/>
      <c r="K8" s="35"/>
      <c r="L8" s="35"/>
      <c r="M8" s="35"/>
      <c r="N8" s="20"/>
      <c r="O8" s="20"/>
      <c r="P8" s="20"/>
      <c r="Q8" s="20"/>
      <c r="R8" s="20"/>
      <c r="S8" s="20"/>
      <c r="T8" s="20"/>
      <c r="U8" s="20"/>
      <c r="V8" s="20"/>
      <c r="W8" s="20"/>
      <c r="X8" s="20"/>
      <c r="Y8" s="20" t="s">
        <v>21</v>
      </c>
      <c r="Z8" s="20"/>
      <c r="AA8" s="20" t="s">
        <v>21</v>
      </c>
      <c r="AB8" s="20"/>
      <c r="AC8" s="20"/>
      <c r="AD8" s="20"/>
      <c r="AE8" s="20"/>
      <c r="AF8" s="20"/>
      <c r="AG8" s="20"/>
      <c r="AH8" s="20"/>
      <c r="AI8" s="20"/>
      <c r="AJ8" s="20"/>
      <c r="AK8" s="20"/>
      <c r="AL8" s="20"/>
      <c r="AM8" s="20"/>
      <c r="AN8" s="20"/>
      <c r="AO8" s="20"/>
      <c r="AP8" s="12">
        <f>COUNTIF(Jun!$B8:$AO8,"CD")</f>
        <v>2</v>
      </c>
      <c r="AQ8" s="12">
        <f t="shared" ref="AQ8:AQ21" si="0">COUNTIF(G8:J8,"CD")+COUNTIF(P8:S8,"CD")+COUNTIF(Z8:AC8,"CD")+COUNTIF(AI8:AL8,"CD")</f>
        <v>1</v>
      </c>
      <c r="AR8" s="12">
        <f t="shared" ref="AR8:AR21" si="1">COUNTIF(B8:F8,"CD")+COUNTIF(K8:O8,"CD")+COUNTIF(T8:Y8,"CD")+COUNTIF(AD8:AH8,"CD")+COUNTIF(AM8:AO8,"CD")</f>
        <v>1</v>
      </c>
      <c r="AS8" s="13">
        <f>COUNTIF(Jun!$B8:$AO8,"PL")</f>
        <v>0</v>
      </c>
      <c r="AT8" s="13">
        <f>COUNTIF(Jun!$B8:$AO8,"OL")</f>
        <v>0</v>
      </c>
    </row>
    <row r="9" spans="1:46">
      <c r="A9" s="11" t="s">
        <v>23</v>
      </c>
      <c r="B9" s="35"/>
      <c r="C9" s="35"/>
      <c r="D9" s="35" t="s">
        <v>21</v>
      </c>
      <c r="E9" s="35" t="s">
        <v>21</v>
      </c>
      <c r="F9" s="35"/>
      <c r="G9" s="35"/>
      <c r="H9" s="35"/>
      <c r="I9" s="35"/>
      <c r="J9" s="35"/>
      <c r="K9" s="35"/>
      <c r="L9" s="35"/>
      <c r="M9" s="35"/>
      <c r="N9" s="20" t="s">
        <v>21</v>
      </c>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12">
        <f>COUNTIF(Jun!$B9:$AO9,"CD")</f>
        <v>3</v>
      </c>
      <c r="AQ9" s="12">
        <f t="shared" si="0"/>
        <v>0</v>
      </c>
      <c r="AR9" s="12">
        <f t="shared" si="1"/>
        <v>3</v>
      </c>
      <c r="AS9" s="13">
        <f>COUNTIF(Jun!$B9:$AO9,"PL")</f>
        <v>0</v>
      </c>
      <c r="AT9" s="13">
        <f>COUNTIF(Jun!$B9:$AO9,"OL")</f>
        <v>0</v>
      </c>
    </row>
    <row r="10" spans="1:46">
      <c r="A10" s="11" t="s">
        <v>24</v>
      </c>
      <c r="B10" s="20"/>
      <c r="C10" s="20"/>
      <c r="D10" s="20"/>
      <c r="E10" s="20"/>
      <c r="F10" s="20"/>
      <c r="G10" s="20"/>
      <c r="H10" s="20"/>
      <c r="I10" s="20"/>
      <c r="J10" s="20"/>
      <c r="K10" s="20"/>
      <c r="L10" s="20"/>
      <c r="M10" s="20"/>
      <c r="N10" s="20"/>
      <c r="O10" s="20"/>
      <c r="P10" s="20"/>
      <c r="Q10" s="20"/>
      <c r="R10" s="20"/>
      <c r="S10" s="20"/>
      <c r="T10" s="20" t="s">
        <v>21</v>
      </c>
      <c r="U10" s="20" t="s">
        <v>21</v>
      </c>
      <c r="V10" s="20"/>
      <c r="W10" s="20"/>
      <c r="X10" s="20"/>
      <c r="Y10" s="20"/>
      <c r="Z10" s="20"/>
      <c r="AA10" s="20"/>
      <c r="AB10" s="20"/>
      <c r="AC10" s="20"/>
      <c r="AD10" s="20"/>
      <c r="AE10" s="20"/>
      <c r="AF10" s="20"/>
      <c r="AG10" s="20"/>
      <c r="AH10" s="20"/>
      <c r="AI10" s="20"/>
      <c r="AJ10" s="20"/>
      <c r="AK10" s="20"/>
      <c r="AL10" s="20"/>
      <c r="AM10" s="20"/>
      <c r="AN10" s="20"/>
      <c r="AO10" s="20"/>
      <c r="AP10" s="12">
        <f>COUNTIF(Jun!$B10:$AO10,"CD")</f>
        <v>2</v>
      </c>
      <c r="AQ10" s="12">
        <f t="shared" si="0"/>
        <v>0</v>
      </c>
      <c r="AR10" s="12">
        <f t="shared" si="1"/>
        <v>2</v>
      </c>
      <c r="AS10" s="13">
        <f>COUNTIF(Jun!$B10:$AO10,"PL")</f>
        <v>0</v>
      </c>
      <c r="AT10" s="13">
        <f>COUNTIF(Jun!$B10:$AO10,"OL")</f>
        <v>0</v>
      </c>
    </row>
    <row r="11" spans="1:46">
      <c r="A11" s="11" t="s">
        <v>25</v>
      </c>
      <c r="B11" s="20"/>
      <c r="C11" s="20"/>
      <c r="D11" s="20"/>
      <c r="E11" s="20"/>
      <c r="F11" s="20"/>
      <c r="G11" s="20"/>
      <c r="H11" s="20"/>
      <c r="I11" s="20" t="s">
        <v>21</v>
      </c>
      <c r="J11" s="20"/>
      <c r="K11" s="20"/>
      <c r="L11" s="20" t="s">
        <v>21</v>
      </c>
      <c r="M11" s="20"/>
      <c r="N11" s="20"/>
      <c r="O11" s="20"/>
      <c r="P11" s="20"/>
      <c r="Q11" s="20"/>
      <c r="R11" s="20" t="s">
        <v>21</v>
      </c>
      <c r="S11" s="20"/>
      <c r="T11" s="20"/>
      <c r="U11" s="20"/>
      <c r="V11" s="20"/>
      <c r="W11" s="20"/>
      <c r="X11" s="20"/>
      <c r="Y11" s="20"/>
      <c r="Z11" s="20"/>
      <c r="AA11" s="20"/>
      <c r="AB11" s="20"/>
      <c r="AC11" s="20"/>
      <c r="AD11" s="20"/>
      <c r="AE11" s="20"/>
      <c r="AF11" s="20"/>
      <c r="AG11" s="20"/>
      <c r="AH11" s="20"/>
      <c r="AI11" s="20"/>
      <c r="AJ11" s="20"/>
      <c r="AK11" s="20"/>
      <c r="AL11" s="20"/>
      <c r="AM11" s="20"/>
      <c r="AN11" s="20"/>
      <c r="AO11" s="20"/>
      <c r="AP11" s="12">
        <f>COUNTIF(Jun!$B11:$AO11,"CD")</f>
        <v>3</v>
      </c>
      <c r="AQ11" s="12">
        <f t="shared" si="0"/>
        <v>2</v>
      </c>
      <c r="AR11" s="12">
        <f t="shared" si="1"/>
        <v>1</v>
      </c>
      <c r="AS11" s="13">
        <f>COUNTIF(Jun!$B11:$AO11,"PL")</f>
        <v>0</v>
      </c>
      <c r="AT11" s="13">
        <f>COUNTIF(Jun!$B11:$AO11,"OL")</f>
        <v>0</v>
      </c>
    </row>
    <row r="12" spans="1:46">
      <c r="A12" s="11" t="s">
        <v>26</v>
      </c>
      <c r="B12" s="20"/>
      <c r="C12" s="20"/>
      <c r="D12" s="20"/>
      <c r="E12" s="20"/>
      <c r="F12" s="20"/>
      <c r="G12" s="20"/>
      <c r="H12" s="20"/>
      <c r="I12" s="20"/>
      <c r="J12" s="20"/>
      <c r="K12" s="20"/>
      <c r="L12" s="20"/>
      <c r="M12" s="20"/>
      <c r="N12" s="20"/>
      <c r="O12" s="20"/>
      <c r="P12" s="20"/>
      <c r="Q12" s="20"/>
      <c r="R12" s="20"/>
      <c r="S12" s="20"/>
      <c r="T12" s="20"/>
      <c r="U12" s="20"/>
      <c r="V12" s="20"/>
      <c r="W12" s="20" t="s">
        <v>21</v>
      </c>
      <c r="X12" s="20"/>
      <c r="Y12" s="20"/>
      <c r="Z12" s="20"/>
      <c r="AA12" s="20"/>
      <c r="AB12" s="20"/>
      <c r="AC12" s="20" t="s">
        <v>21</v>
      </c>
      <c r="AD12" s="20"/>
      <c r="AE12" s="20"/>
      <c r="AF12" s="20"/>
      <c r="AG12" s="20"/>
      <c r="AH12" s="20" t="s">
        <v>21</v>
      </c>
      <c r="AI12" s="20"/>
      <c r="AJ12" s="20"/>
      <c r="AK12" s="20"/>
      <c r="AL12" s="20"/>
      <c r="AM12" s="20"/>
      <c r="AN12" s="20"/>
      <c r="AO12" s="20"/>
      <c r="AP12" s="12">
        <f>COUNTIF(Jun!$B12:$AO12,"CD")</f>
        <v>3</v>
      </c>
      <c r="AQ12" s="12">
        <f t="shared" si="0"/>
        <v>1</v>
      </c>
      <c r="AR12" s="12">
        <f t="shared" si="1"/>
        <v>2</v>
      </c>
      <c r="AS12" s="13">
        <f>COUNTIF(Jun!$B12:$AO12,"PL")</f>
        <v>0</v>
      </c>
      <c r="AT12" s="13">
        <f>COUNTIF(Jun!$B12:$AO12,"OL")</f>
        <v>0</v>
      </c>
    </row>
    <row r="13" spans="1:46">
      <c r="A13" s="11" t="s">
        <v>27</v>
      </c>
      <c r="B13" s="20"/>
      <c r="C13" s="20"/>
      <c r="D13" s="20"/>
      <c r="E13" s="20"/>
      <c r="F13" s="20"/>
      <c r="G13" s="20"/>
      <c r="H13" s="20"/>
      <c r="I13" s="20"/>
      <c r="J13" s="20"/>
      <c r="K13" s="20"/>
      <c r="L13" s="20"/>
      <c r="M13" s="20"/>
      <c r="N13" s="20"/>
      <c r="O13" s="20"/>
      <c r="P13" s="20"/>
      <c r="Q13" s="20"/>
      <c r="R13" s="20"/>
      <c r="S13" s="20"/>
      <c r="T13" s="20"/>
      <c r="U13" s="20"/>
      <c r="V13" s="20"/>
      <c r="W13" s="20"/>
      <c r="X13" s="20" t="s">
        <v>21</v>
      </c>
      <c r="Y13" s="20"/>
      <c r="Z13" s="20"/>
      <c r="AA13" s="20"/>
      <c r="AB13" s="20"/>
      <c r="AC13" s="20"/>
      <c r="AD13" s="20"/>
      <c r="AE13" s="20"/>
      <c r="AF13" s="20"/>
      <c r="AG13" s="20"/>
      <c r="AH13" s="20"/>
      <c r="AI13" s="20" t="s">
        <v>21</v>
      </c>
      <c r="AJ13" s="20"/>
      <c r="AK13" s="20"/>
      <c r="AL13" s="20" t="s">
        <v>21</v>
      </c>
      <c r="AM13" s="20"/>
      <c r="AN13" s="20"/>
      <c r="AO13" s="20"/>
      <c r="AP13" s="12">
        <f>COUNTIF(Jun!$B13:$AO13,"CD")</f>
        <v>3</v>
      </c>
      <c r="AQ13" s="12">
        <f t="shared" si="0"/>
        <v>2</v>
      </c>
      <c r="AR13" s="12">
        <f t="shared" si="1"/>
        <v>1</v>
      </c>
      <c r="AS13" s="13">
        <f>COUNTIF(Jun!$B13:$AO13,"PL")</f>
        <v>0</v>
      </c>
      <c r="AT13" s="13">
        <f>COUNTIF(Jun!$B13:$AO13,"OL")</f>
        <v>0</v>
      </c>
    </row>
    <row r="14" spans="1:46">
      <c r="A14" s="11" t="s">
        <v>28</v>
      </c>
      <c r="B14" s="20"/>
      <c r="C14" s="20"/>
      <c r="D14" s="20"/>
      <c r="E14" s="20"/>
      <c r="F14" s="20"/>
      <c r="G14" s="20"/>
      <c r="H14" s="20"/>
      <c r="I14" s="20"/>
      <c r="J14" s="20"/>
      <c r="K14" s="20"/>
      <c r="L14" s="20"/>
      <c r="M14" s="20"/>
      <c r="N14" s="20"/>
      <c r="O14" s="20" t="s">
        <v>21</v>
      </c>
      <c r="P14" s="20"/>
      <c r="Q14" s="20"/>
      <c r="R14" s="20"/>
      <c r="S14" s="20"/>
      <c r="T14" s="20"/>
      <c r="U14" s="20"/>
      <c r="V14" s="20"/>
      <c r="W14" s="20"/>
      <c r="X14" s="20"/>
      <c r="Y14" s="20"/>
      <c r="Z14" s="20" t="s">
        <v>21</v>
      </c>
      <c r="AA14" s="20"/>
      <c r="AB14" s="20"/>
      <c r="AC14" s="20"/>
      <c r="AD14" s="20"/>
      <c r="AE14" s="20"/>
      <c r="AF14" s="20"/>
      <c r="AG14" s="20"/>
      <c r="AH14" s="20"/>
      <c r="AI14" s="20"/>
      <c r="AJ14" s="20"/>
      <c r="AK14" s="20" t="s">
        <v>21</v>
      </c>
      <c r="AL14" s="20"/>
      <c r="AM14" s="20"/>
      <c r="AN14" s="20"/>
      <c r="AO14" s="20"/>
      <c r="AP14" s="12">
        <f>COUNTIF(Jun!$B14:$AO14,"CD")</f>
        <v>3</v>
      </c>
      <c r="AQ14" s="12">
        <f t="shared" si="0"/>
        <v>2</v>
      </c>
      <c r="AR14" s="12">
        <f t="shared" si="1"/>
        <v>1</v>
      </c>
      <c r="AS14" s="13">
        <f>COUNTIF(Jun!$B14:$AO14,"PL")</f>
        <v>0</v>
      </c>
      <c r="AT14" s="13">
        <f>COUNTIF(Jun!$B14:$AO14,"OL")</f>
        <v>0</v>
      </c>
    </row>
    <row r="15" spans="1:46">
      <c r="A15" s="11" t="s">
        <v>29</v>
      </c>
      <c r="B15" s="20"/>
      <c r="C15" s="20"/>
      <c r="D15" s="20"/>
      <c r="E15" s="20"/>
      <c r="F15" s="20" t="s">
        <v>21</v>
      </c>
      <c r="G15" s="20"/>
      <c r="H15" s="20"/>
      <c r="I15" s="20"/>
      <c r="J15" s="20" t="s">
        <v>21</v>
      </c>
      <c r="K15" s="20"/>
      <c r="L15" s="20"/>
      <c r="M15" s="20"/>
      <c r="N15" s="20"/>
      <c r="O15" s="20"/>
      <c r="P15" s="20"/>
      <c r="Q15" s="20" t="s">
        <v>21</v>
      </c>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12">
        <f>COUNTIF(Jun!$B15:$AO15,"CD")</f>
        <v>3</v>
      </c>
      <c r="AQ15" s="12">
        <f t="shared" si="0"/>
        <v>2</v>
      </c>
      <c r="AR15" s="12">
        <f t="shared" si="1"/>
        <v>1</v>
      </c>
      <c r="AS15" s="13">
        <f>COUNTIF(Jun!$B15:$AO15,"PL")</f>
        <v>0</v>
      </c>
      <c r="AT15" s="13">
        <f>COUNTIF(Jun!$B15:$AO15,"OL")</f>
        <v>0</v>
      </c>
    </row>
    <row r="16" spans="1:46">
      <c r="A16" s="11" t="s">
        <v>30</v>
      </c>
      <c r="B16" s="20"/>
      <c r="C16" s="20"/>
      <c r="D16" s="20"/>
      <c r="E16" s="20"/>
      <c r="F16" s="20"/>
      <c r="G16" s="20"/>
      <c r="H16" s="20"/>
      <c r="I16" s="20"/>
      <c r="J16" s="20"/>
      <c r="K16" s="20"/>
      <c r="L16" s="20"/>
      <c r="M16" s="20" t="s">
        <v>21</v>
      </c>
      <c r="N16" s="20"/>
      <c r="O16" s="20"/>
      <c r="P16" s="20"/>
      <c r="Q16" s="20"/>
      <c r="R16" s="20"/>
      <c r="S16" s="20"/>
      <c r="T16" s="20"/>
      <c r="U16" s="20"/>
      <c r="V16" s="20" t="s">
        <v>21</v>
      </c>
      <c r="W16" s="20"/>
      <c r="X16" s="20"/>
      <c r="Y16" s="20"/>
      <c r="Z16" s="20"/>
      <c r="AA16" s="20"/>
      <c r="AB16" s="20"/>
      <c r="AC16" s="20"/>
      <c r="AD16" s="20"/>
      <c r="AE16" s="20"/>
      <c r="AF16" s="20"/>
      <c r="AG16" s="20"/>
      <c r="AH16" s="20"/>
      <c r="AI16" s="20"/>
      <c r="AJ16" s="20"/>
      <c r="AK16" s="20"/>
      <c r="AL16" s="20"/>
      <c r="AM16" s="20"/>
      <c r="AN16" s="20" t="s">
        <v>21</v>
      </c>
      <c r="AO16" s="20"/>
      <c r="AP16" s="12">
        <f>COUNTIF(Jun!$B16:$AO16,"CD")</f>
        <v>3</v>
      </c>
      <c r="AQ16" s="12">
        <f t="shared" si="0"/>
        <v>0</v>
      </c>
      <c r="AR16" s="12">
        <f t="shared" si="1"/>
        <v>3</v>
      </c>
      <c r="AS16" s="13">
        <f>COUNTIF(Jun!$B16:$AO16,"PL")</f>
        <v>0</v>
      </c>
      <c r="AT16" s="13">
        <f>COUNTIF(Jun!$B16:$AO16,"OL")</f>
        <v>0</v>
      </c>
    </row>
    <row r="17" spans="1:46">
      <c r="A17" s="11" t="s">
        <v>31</v>
      </c>
      <c r="B17" s="20"/>
      <c r="C17" s="20"/>
      <c r="D17" s="20"/>
      <c r="E17" s="20"/>
      <c r="F17" s="20"/>
      <c r="G17" s="20"/>
      <c r="H17" s="20"/>
      <c r="I17" s="20"/>
      <c r="J17" s="20"/>
      <c r="K17" s="20"/>
      <c r="L17" s="20"/>
      <c r="M17" s="20"/>
      <c r="N17" s="20"/>
      <c r="O17" s="20"/>
      <c r="P17" s="20"/>
      <c r="Q17" s="20"/>
      <c r="R17" s="20"/>
      <c r="S17" s="20" t="s">
        <v>21</v>
      </c>
      <c r="T17" s="20"/>
      <c r="U17" s="20"/>
      <c r="V17" s="20"/>
      <c r="W17" s="20"/>
      <c r="X17" s="20"/>
      <c r="Y17" s="20"/>
      <c r="Z17" s="20"/>
      <c r="AA17" s="20"/>
      <c r="AB17" s="20"/>
      <c r="AC17" s="20"/>
      <c r="AD17" s="20"/>
      <c r="AE17" s="20" t="s">
        <v>21</v>
      </c>
      <c r="AF17" s="20"/>
      <c r="AG17" s="20"/>
      <c r="AH17" s="20"/>
      <c r="AI17" s="20"/>
      <c r="AJ17" s="20" t="s">
        <v>21</v>
      </c>
      <c r="AK17" s="20"/>
      <c r="AL17" s="20"/>
      <c r="AM17" s="20"/>
      <c r="AN17" s="20"/>
      <c r="AO17" s="20"/>
      <c r="AP17" s="12">
        <f>COUNTIF(Jun!$B17:$AO17,"CD")</f>
        <v>3</v>
      </c>
      <c r="AQ17" s="12">
        <f t="shared" si="0"/>
        <v>2</v>
      </c>
      <c r="AR17" s="12">
        <f t="shared" si="1"/>
        <v>1</v>
      </c>
      <c r="AS17" s="13">
        <f>COUNTIF(Jun!$B17:$AO17,"PL")</f>
        <v>0</v>
      </c>
      <c r="AT17" s="13">
        <f>COUNTIF(Jun!$B17:$AO17,"OL")</f>
        <v>0</v>
      </c>
    </row>
    <row r="18" spans="1:46">
      <c r="A18" s="11" t="s">
        <v>32</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t="s">
        <v>21</v>
      </c>
      <c r="AC18" s="20"/>
      <c r="AD18" s="20"/>
      <c r="AE18" s="20"/>
      <c r="AF18" s="20"/>
      <c r="AG18" s="20" t="s">
        <v>21</v>
      </c>
      <c r="AH18" s="20"/>
      <c r="AI18" s="20"/>
      <c r="AJ18" s="20"/>
      <c r="AK18" s="20"/>
      <c r="AL18" s="20"/>
      <c r="AM18" s="20" t="s">
        <v>21</v>
      </c>
      <c r="AN18" s="20"/>
      <c r="AO18" s="20"/>
      <c r="AP18" s="12">
        <f>COUNTIF(Jun!$B18:$AO18,"CD")</f>
        <v>3</v>
      </c>
      <c r="AQ18" s="12">
        <f t="shared" si="0"/>
        <v>1</v>
      </c>
      <c r="AR18" s="12">
        <f t="shared" si="1"/>
        <v>2</v>
      </c>
      <c r="AS18" s="13">
        <f>COUNTIF(Jun!$B18:$AO18,"PL")</f>
        <v>0</v>
      </c>
      <c r="AT18" s="13">
        <f>COUNTIF(Jun!$B18:$AO18,"OL")</f>
        <v>0</v>
      </c>
    </row>
    <row r="19" spans="1:46">
      <c r="A19" s="11" t="s">
        <v>33</v>
      </c>
      <c r="B19" s="20"/>
      <c r="C19" s="20" t="s">
        <v>21</v>
      </c>
      <c r="D19" s="20"/>
      <c r="E19" s="20"/>
      <c r="F19" s="20"/>
      <c r="G19" s="20" t="s">
        <v>21</v>
      </c>
      <c r="H19" s="20"/>
      <c r="I19" s="20"/>
      <c r="J19" s="20"/>
      <c r="K19" s="20"/>
      <c r="L19" s="20"/>
      <c r="M19" s="20"/>
      <c r="N19" s="20"/>
      <c r="O19" s="20"/>
      <c r="P19" s="20"/>
      <c r="Q19" s="20"/>
      <c r="R19" s="20"/>
      <c r="S19" s="20"/>
      <c r="T19" s="20"/>
      <c r="U19" s="20"/>
      <c r="V19" s="20"/>
      <c r="W19" s="20"/>
      <c r="X19" s="20"/>
      <c r="Y19" s="20"/>
      <c r="Z19" s="20"/>
      <c r="AA19" s="20"/>
      <c r="AB19" s="20"/>
      <c r="AC19" s="20"/>
      <c r="AD19" s="20" t="s">
        <v>21</v>
      </c>
      <c r="AE19" s="20"/>
      <c r="AF19" s="20"/>
      <c r="AG19" s="20"/>
      <c r="AH19" s="20"/>
      <c r="AI19" s="20"/>
      <c r="AJ19" s="20"/>
      <c r="AK19" s="20"/>
      <c r="AL19" s="20"/>
      <c r="AM19" s="20"/>
      <c r="AN19" s="20"/>
      <c r="AO19" s="20"/>
      <c r="AP19" s="12">
        <f>COUNTIF(Jun!$B19:$AO19,"CD")</f>
        <v>3</v>
      </c>
      <c r="AQ19" s="12">
        <f t="shared" si="0"/>
        <v>1</v>
      </c>
      <c r="AR19" s="12">
        <f t="shared" si="1"/>
        <v>2</v>
      </c>
      <c r="AS19" s="13">
        <f>COUNTIF(Jun!$B19:$AO19,"PL")</f>
        <v>0</v>
      </c>
      <c r="AT19" s="13">
        <f>COUNTIF(Jun!$B19:$AO19,"OL")</f>
        <v>0</v>
      </c>
    </row>
    <row r="20" spans="1:46">
      <c r="A20" s="11" t="s">
        <v>34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12">
        <f>COUNTIF(Jun!$B20:$AO20,"CD")</f>
        <v>0</v>
      </c>
      <c r="AQ20" s="12">
        <f t="shared" si="0"/>
        <v>0</v>
      </c>
      <c r="AR20" s="12">
        <f t="shared" si="1"/>
        <v>0</v>
      </c>
      <c r="AS20" s="13">
        <f>COUNTIF(Jun!$B20:$AO20,"PL")</f>
        <v>0</v>
      </c>
      <c r="AT20" s="13">
        <f>COUNTIF(Jun!$B20:$AO20,"OL")</f>
        <v>0</v>
      </c>
    </row>
    <row r="21" spans="1:46">
      <c r="A21" s="11" t="s">
        <v>35</v>
      </c>
      <c r="B21" s="17"/>
      <c r="C21" s="17"/>
      <c r="D21" s="17"/>
      <c r="E21" s="17"/>
      <c r="F21" s="17"/>
      <c r="G21" s="17"/>
      <c r="H21" s="17"/>
      <c r="I21" s="17"/>
      <c r="J21" s="17"/>
      <c r="K21" s="17" t="s">
        <v>21</v>
      </c>
      <c r="L21" s="17"/>
      <c r="M21" s="17"/>
      <c r="N21" s="17"/>
      <c r="O21" s="17"/>
      <c r="P21" s="17"/>
      <c r="Q21" s="17"/>
      <c r="R21" s="17"/>
      <c r="S21" s="17"/>
      <c r="T21" s="17"/>
      <c r="U21" s="17"/>
      <c r="V21" s="17"/>
      <c r="W21" s="17"/>
      <c r="X21" s="17"/>
      <c r="Y21" s="17"/>
      <c r="Z21" s="17"/>
      <c r="AA21" s="17"/>
      <c r="AB21" s="17"/>
      <c r="AC21" s="17"/>
      <c r="AD21" s="17"/>
      <c r="AE21" s="17"/>
      <c r="AF21" s="17" t="s">
        <v>21</v>
      </c>
      <c r="AG21" s="17"/>
      <c r="AH21" s="17"/>
      <c r="AI21" s="17"/>
      <c r="AJ21" s="17"/>
      <c r="AK21" s="17"/>
      <c r="AL21" s="17"/>
      <c r="AM21" s="17"/>
      <c r="AN21" s="17"/>
      <c r="AO21" s="17" t="s">
        <v>21</v>
      </c>
      <c r="AP21" s="12">
        <f>COUNTIF(Jun!$B21:$AO21,"CD")</f>
        <v>3</v>
      </c>
      <c r="AQ21" s="12">
        <f t="shared" si="0"/>
        <v>0</v>
      </c>
      <c r="AR21" s="12">
        <f t="shared" si="1"/>
        <v>3</v>
      </c>
      <c r="AS21" s="13">
        <f>COUNTIF(Jun!$B21:$AO21,"PL")</f>
        <v>0</v>
      </c>
      <c r="AT21" s="13">
        <f>COUNTIF(Jun!$B21:$AO21,"OL")</f>
        <v>0</v>
      </c>
    </row>
    <row r="22" spans="1:46">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15">
        <f>SUM(AP7:AP21)</f>
        <v>40</v>
      </c>
      <c r="AQ22" s="15">
        <f>SUM(AQ7:AQ21)</f>
        <v>16</v>
      </c>
      <c r="AR22" s="15">
        <f>SUM(AR7:AR21)</f>
        <v>24</v>
      </c>
      <c r="AS22" s="15">
        <f>SUM(AS7:AS21)</f>
        <v>0</v>
      </c>
      <c r="AT22" s="15">
        <f>SUM(AT7:AT21)</f>
        <v>0</v>
      </c>
    </row>
    <row r="23" spans="1:46">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row>
    <row r="24" spans="1:46" ht="16.5" customHeight="1">
      <c r="A24" s="71" t="s">
        <v>37</v>
      </c>
      <c r="B24" s="73">
        <v>1</v>
      </c>
      <c r="C24" s="124" t="s">
        <v>38</v>
      </c>
      <c r="D24" s="125"/>
      <c r="E24" s="125"/>
      <c r="F24" s="125"/>
      <c r="G24" s="126"/>
      <c r="H24" s="74" t="s">
        <v>39</v>
      </c>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row>
    <row r="25" spans="1:46">
      <c r="A25" s="72"/>
      <c r="B25" s="73"/>
      <c r="C25" s="127"/>
      <c r="D25" s="128"/>
      <c r="E25" s="128"/>
      <c r="F25" s="128"/>
      <c r="G25" s="129"/>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row>
    <row r="26" spans="1:46" ht="16.5" customHeight="1">
      <c r="A26" s="72"/>
      <c r="B26" s="75" t="s">
        <v>21</v>
      </c>
      <c r="C26" s="81" t="s">
        <v>40</v>
      </c>
      <c r="D26" s="82"/>
      <c r="E26" s="82"/>
      <c r="F26" s="82"/>
      <c r="G26" s="83"/>
      <c r="H26" s="74" t="s">
        <v>41</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row>
    <row r="27" spans="1:46">
      <c r="A27" s="72"/>
      <c r="B27" s="76"/>
      <c r="C27" s="130"/>
      <c r="D27" s="131"/>
      <c r="E27" s="131"/>
      <c r="F27" s="131"/>
      <c r="G27" s="132"/>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row>
    <row r="28" spans="1:46" ht="16.5" customHeight="1">
      <c r="A28" s="72"/>
      <c r="B28" s="76"/>
      <c r="C28" s="130"/>
      <c r="D28" s="131"/>
      <c r="E28" s="131"/>
      <c r="F28" s="131"/>
      <c r="G28" s="132"/>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row>
    <row r="29" spans="1:46">
      <c r="A29" s="72"/>
      <c r="B29" s="77"/>
      <c r="C29" s="84"/>
      <c r="D29" s="85"/>
      <c r="E29" s="85"/>
      <c r="F29" s="85"/>
      <c r="G29" s="86"/>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row>
    <row r="30" spans="1:46" ht="16.5" customHeight="1">
      <c r="A30" s="72"/>
      <c r="B30" s="78" t="s">
        <v>42</v>
      </c>
      <c r="C30" s="81" t="s">
        <v>43</v>
      </c>
      <c r="D30" s="82"/>
      <c r="E30" s="82"/>
      <c r="F30" s="82"/>
      <c r="G30" s="83"/>
      <c r="H30" s="74" t="s">
        <v>44</v>
      </c>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row>
    <row r="31" spans="1:46">
      <c r="A31" s="72"/>
      <c r="B31" s="78"/>
      <c r="C31" s="84"/>
      <c r="D31" s="85"/>
      <c r="E31" s="85"/>
      <c r="F31" s="85"/>
      <c r="G31" s="86"/>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row>
    <row r="32" spans="1:46" ht="16.5" customHeight="1">
      <c r="A32" s="72"/>
      <c r="B32" s="79" t="s">
        <v>45</v>
      </c>
      <c r="C32" s="81" t="s">
        <v>46</v>
      </c>
      <c r="D32" s="82"/>
      <c r="E32" s="82"/>
      <c r="F32" s="82"/>
      <c r="G32" s="83"/>
      <c r="H32" s="74" t="s">
        <v>47</v>
      </c>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row>
    <row r="33" spans="1:46">
      <c r="A33" s="72"/>
      <c r="B33" s="79"/>
      <c r="C33" s="84"/>
      <c r="D33" s="85"/>
      <c r="E33" s="85"/>
      <c r="F33" s="85"/>
      <c r="G33" s="86"/>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row>
    <row r="34" spans="1:46" ht="16.5" customHeight="1">
      <c r="A34" s="72"/>
      <c r="B34" s="67">
        <v>7</v>
      </c>
      <c r="C34" s="110" t="s">
        <v>48</v>
      </c>
      <c r="D34" s="111"/>
      <c r="E34" s="111"/>
      <c r="F34" s="111"/>
      <c r="G34" s="112"/>
      <c r="H34" s="101"/>
      <c r="I34" s="102"/>
      <c r="J34" s="102"/>
      <c r="K34" s="10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3"/>
    </row>
    <row r="35" spans="1:46">
      <c r="A35" s="72"/>
      <c r="B35" s="67"/>
      <c r="C35" s="113"/>
      <c r="D35" s="114"/>
      <c r="E35" s="114"/>
      <c r="F35" s="114"/>
      <c r="G35" s="115"/>
      <c r="H35" s="104"/>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6"/>
    </row>
    <row r="36" spans="1:46" ht="16.5" customHeight="1">
      <c r="A36" s="72"/>
      <c r="B36" s="67">
        <v>6</v>
      </c>
      <c r="C36" s="110" t="s">
        <v>49</v>
      </c>
      <c r="D36" s="111"/>
      <c r="E36" s="111"/>
      <c r="F36" s="111"/>
      <c r="G36" s="112"/>
      <c r="H36" s="104"/>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6"/>
    </row>
    <row r="37" spans="1:46">
      <c r="A37" s="72"/>
      <c r="B37" s="67"/>
      <c r="C37" s="113"/>
      <c r="D37" s="114"/>
      <c r="E37" s="114"/>
      <c r="F37" s="114"/>
      <c r="G37" s="115"/>
      <c r="H37" s="104"/>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6"/>
    </row>
    <row r="38" spans="1:46" ht="16.5" customHeight="1">
      <c r="A38" s="72"/>
      <c r="B38" s="67">
        <v>3</v>
      </c>
      <c r="C38" s="110" t="s">
        <v>50</v>
      </c>
      <c r="D38" s="111"/>
      <c r="E38" s="111"/>
      <c r="F38" s="111"/>
      <c r="G38" s="112"/>
      <c r="H38" s="104"/>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6"/>
    </row>
    <row r="39" spans="1:46">
      <c r="A39" s="72"/>
      <c r="B39" s="67"/>
      <c r="C39" s="113"/>
      <c r="D39" s="114"/>
      <c r="E39" s="114"/>
      <c r="F39" s="114"/>
      <c r="G39" s="115"/>
      <c r="H39" s="104"/>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6"/>
    </row>
    <row r="40" spans="1:46" ht="16.5" customHeight="1">
      <c r="A40" s="72"/>
      <c r="B40" s="67">
        <v>2</v>
      </c>
      <c r="C40" s="110" t="s">
        <v>51</v>
      </c>
      <c r="D40" s="111"/>
      <c r="E40" s="111"/>
      <c r="F40" s="111"/>
      <c r="G40" s="112"/>
      <c r="H40" s="104"/>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6"/>
    </row>
    <row r="41" spans="1:46">
      <c r="A41" s="72"/>
      <c r="B41" s="80"/>
      <c r="C41" s="113"/>
      <c r="D41" s="114"/>
      <c r="E41" s="114"/>
      <c r="F41" s="114"/>
      <c r="G41" s="115"/>
      <c r="H41" s="107"/>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08"/>
      <c r="AS41" s="108"/>
      <c r="AT41" s="109"/>
    </row>
    <row r="42" spans="1:46" ht="183.75" customHeight="1">
      <c r="A42" s="63" t="s">
        <v>52</v>
      </c>
      <c r="B42" s="64"/>
      <c r="C42" s="64"/>
      <c r="D42" s="64"/>
      <c r="E42" s="64"/>
      <c r="F42" s="64"/>
      <c r="G42" s="65"/>
      <c r="H42" s="66" t="s">
        <v>53</v>
      </c>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row>
  </sheetData>
  <sortState ref="A7:A21">
    <sortCondition ref="A7"/>
  </sortState>
  <mergeCells count="59">
    <mergeCell ref="AQ4:AQ6"/>
    <mergeCell ref="AR4:AR6"/>
    <mergeCell ref="AP3:AR3"/>
    <mergeCell ref="H30:AT31"/>
    <mergeCell ref="C32:G33"/>
    <mergeCell ref="H32:AT33"/>
    <mergeCell ref="B3:AO3"/>
    <mergeCell ref="AS3:AT3"/>
    <mergeCell ref="C24:G25"/>
    <mergeCell ref="C26:G29"/>
    <mergeCell ref="V4:W4"/>
    <mergeCell ref="G6:K6"/>
    <mergeCell ref="Z6:AD6"/>
    <mergeCell ref="AI6:AM6"/>
    <mergeCell ref="L5:M5"/>
    <mergeCell ref="N5:O5"/>
    <mergeCell ref="H34:AT41"/>
    <mergeCell ref="C34:G35"/>
    <mergeCell ref="C36:G37"/>
    <mergeCell ref="C38:G39"/>
    <mergeCell ref="C40:G41"/>
    <mergeCell ref="A4:A6"/>
    <mergeCell ref="AP4:AP6"/>
    <mergeCell ref="AS4:AS6"/>
    <mergeCell ref="AT4:AT6"/>
    <mergeCell ref="X4:Y4"/>
    <mergeCell ref="AE4:AF4"/>
    <mergeCell ref="AG4:AH4"/>
    <mergeCell ref="AN4:AO4"/>
    <mergeCell ref="C5:D5"/>
    <mergeCell ref="E5:F5"/>
    <mergeCell ref="AN5:AO5"/>
    <mergeCell ref="T4:U4"/>
    <mergeCell ref="C4:D4"/>
    <mergeCell ref="E4:F4"/>
    <mergeCell ref="L4:M4"/>
    <mergeCell ref="N4:O4"/>
    <mergeCell ref="A42:G42"/>
    <mergeCell ref="H42:AT42"/>
    <mergeCell ref="B38:B39"/>
    <mergeCell ref="A22:AO22"/>
    <mergeCell ref="B34:B35"/>
    <mergeCell ref="A23:AT23"/>
    <mergeCell ref="A24:A41"/>
    <mergeCell ref="B24:B25"/>
    <mergeCell ref="H24:AT25"/>
    <mergeCell ref="B26:B29"/>
    <mergeCell ref="H26:AT29"/>
    <mergeCell ref="B30:B31"/>
    <mergeCell ref="B32:B33"/>
    <mergeCell ref="B40:B41"/>
    <mergeCell ref="B36:B37"/>
    <mergeCell ref="C30:G31"/>
    <mergeCell ref="V5:W5"/>
    <mergeCell ref="X5:Y5"/>
    <mergeCell ref="AE5:AF5"/>
    <mergeCell ref="AG5:AH5"/>
    <mergeCell ref="P6:S6"/>
    <mergeCell ref="T5:U5"/>
  </mergeCells>
  <conditionalFormatting sqref="B7:AO21">
    <cfRule type="expression" dxfId="40" priority="2" stopIfTrue="1">
      <formula>B7=KeyOL</formula>
    </cfRule>
    <cfRule type="expression" dxfId="39" priority="3" stopIfTrue="1">
      <formula>B7=KeyPL</formula>
    </cfRule>
    <cfRule type="expression" dxfId="38"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5" id="{77F911F5-A97C-480B-955F-06B0B7D23428}">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36" id="{ED3863E3-AC60-48B3-B03E-050568B214C1}">
            <x14:iconSet iconSet="4TrafficLights" custom="1">
              <x14:cfvo type="percent">
                <xm:f>0</xm:f>
              </x14:cfvo>
              <x14:cfvo type="num">
                <xm:f>2</xm:f>
              </x14:cfvo>
              <x14:cfvo type="num">
                <xm:f>4</xm:f>
              </x14:cfvo>
              <x14:cfvo type="num">
                <xm:f>5</xm:f>
              </x14:cfvo>
              <x14:cfIcon iconSet="3Flags" iconId="0"/>
              <x14:cfIcon iconSet="3Symbols2" iconId="2"/>
              <x14:cfIcon iconSet="3Symbols2" iconId="1"/>
              <x14:cfIcon iconSet="3Symbols2" iconId="0"/>
            </x14:iconSet>
          </x14:cfRule>
          <xm:sqref>AP7:AP21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42"/>
  <sheetViews>
    <sheetView workbookViewId="0" xr3:uid="{958C4451-9541-5A59-BF78-D2F731DF1C81}">
      <pane xSplit="1" topLeftCell="B3" activePane="topRight" state="frozen"/>
      <selection pane="topRight" activeCell="AF13" sqref="AF13"/>
    </sheetView>
  </sheetViews>
  <sheetFormatPr defaultRowHeight="16.5"/>
  <cols>
    <col min="1" max="1" width="17.375" style="5" customWidth="1"/>
    <col min="2" max="41" width="4.375" style="5" customWidth="1"/>
    <col min="42" max="44" width="10.75" style="5" customWidth="1"/>
    <col min="45" max="45" width="8.5" style="5" customWidth="1"/>
    <col min="46" max="16384" width="9" style="5"/>
  </cols>
  <sheetData>
    <row r="1" spans="1:46"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3"/>
    </row>
    <row r="2" spans="1:46"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3"/>
    </row>
    <row r="3" spans="1:46" ht="20.25" customHeight="1">
      <c r="A3" s="18" t="s">
        <v>1</v>
      </c>
      <c r="B3" s="154" t="s">
        <v>54</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19" t="s">
        <v>3</v>
      </c>
      <c r="AQ3" s="120"/>
      <c r="AR3" s="121"/>
      <c r="AS3" s="119" t="s">
        <v>4</v>
      </c>
      <c r="AT3" s="121"/>
    </row>
    <row r="4" spans="1:46">
      <c r="A4" s="156" t="s">
        <v>5</v>
      </c>
      <c r="B4" s="138">
        <v>1</v>
      </c>
      <c r="C4" s="139"/>
      <c r="D4" s="30">
        <v>2</v>
      </c>
      <c r="E4" s="30">
        <v>3</v>
      </c>
      <c r="F4" s="30">
        <v>4</v>
      </c>
      <c r="G4" s="30">
        <v>5</v>
      </c>
      <c r="H4" s="30">
        <v>6</v>
      </c>
      <c r="I4" s="138">
        <v>7</v>
      </c>
      <c r="J4" s="139"/>
      <c r="K4" s="138">
        <v>8</v>
      </c>
      <c r="L4" s="139"/>
      <c r="M4" s="30">
        <v>9</v>
      </c>
      <c r="N4" s="30">
        <v>10</v>
      </c>
      <c r="O4" s="30">
        <v>11</v>
      </c>
      <c r="P4" s="30">
        <v>12</v>
      </c>
      <c r="Q4" s="30">
        <v>13</v>
      </c>
      <c r="R4" s="138">
        <v>14</v>
      </c>
      <c r="S4" s="139"/>
      <c r="T4" s="138">
        <v>15</v>
      </c>
      <c r="U4" s="139"/>
      <c r="V4" s="30">
        <v>16</v>
      </c>
      <c r="W4" s="30">
        <v>17</v>
      </c>
      <c r="X4" s="30">
        <v>18</v>
      </c>
      <c r="Y4" s="30">
        <v>19</v>
      </c>
      <c r="Z4" s="30">
        <v>20</v>
      </c>
      <c r="AA4" s="138">
        <v>21</v>
      </c>
      <c r="AB4" s="139"/>
      <c r="AC4" s="138">
        <v>22</v>
      </c>
      <c r="AD4" s="139"/>
      <c r="AE4" s="30">
        <v>23</v>
      </c>
      <c r="AF4" s="30">
        <v>24</v>
      </c>
      <c r="AG4" s="30">
        <v>25</v>
      </c>
      <c r="AH4" s="30">
        <v>26</v>
      </c>
      <c r="AI4" s="30">
        <v>27</v>
      </c>
      <c r="AJ4" s="138">
        <v>28</v>
      </c>
      <c r="AK4" s="139"/>
      <c r="AL4" s="138">
        <v>29</v>
      </c>
      <c r="AM4" s="139"/>
      <c r="AN4" s="30">
        <v>30</v>
      </c>
      <c r="AO4" s="30">
        <v>31</v>
      </c>
      <c r="AP4" s="162" t="s">
        <v>6</v>
      </c>
      <c r="AQ4" s="116" t="s">
        <v>7</v>
      </c>
      <c r="AR4" s="116" t="s">
        <v>8</v>
      </c>
      <c r="AS4" s="90" t="s">
        <v>9</v>
      </c>
      <c r="AT4" s="90" t="s">
        <v>10</v>
      </c>
    </row>
    <row r="5" spans="1:46" ht="16.5" customHeight="1">
      <c r="A5" s="157"/>
      <c r="B5" s="136" t="s">
        <v>13</v>
      </c>
      <c r="C5" s="137"/>
      <c r="D5" s="31" t="s">
        <v>14</v>
      </c>
      <c r="E5" s="31" t="s">
        <v>15</v>
      </c>
      <c r="F5" s="31" t="s">
        <v>16</v>
      </c>
      <c r="G5" s="31" t="s">
        <v>17</v>
      </c>
      <c r="H5" s="31" t="s">
        <v>11</v>
      </c>
      <c r="I5" s="136" t="s">
        <v>12</v>
      </c>
      <c r="J5" s="137"/>
      <c r="K5" s="136" t="s">
        <v>13</v>
      </c>
      <c r="L5" s="137"/>
      <c r="M5" s="31" t="s">
        <v>14</v>
      </c>
      <c r="N5" s="31" t="s">
        <v>15</v>
      </c>
      <c r="O5" s="31" t="s">
        <v>16</v>
      </c>
      <c r="P5" s="31" t="s">
        <v>17</v>
      </c>
      <c r="Q5" s="31" t="s">
        <v>11</v>
      </c>
      <c r="R5" s="136" t="s">
        <v>12</v>
      </c>
      <c r="S5" s="137"/>
      <c r="T5" s="136" t="s">
        <v>13</v>
      </c>
      <c r="U5" s="137"/>
      <c r="V5" s="31" t="s">
        <v>14</v>
      </c>
      <c r="W5" s="31" t="s">
        <v>15</v>
      </c>
      <c r="X5" s="31" t="s">
        <v>16</v>
      </c>
      <c r="Y5" s="31" t="s">
        <v>17</v>
      </c>
      <c r="Z5" s="31" t="s">
        <v>11</v>
      </c>
      <c r="AA5" s="136" t="s">
        <v>12</v>
      </c>
      <c r="AB5" s="137"/>
      <c r="AC5" s="136" t="s">
        <v>13</v>
      </c>
      <c r="AD5" s="137"/>
      <c r="AE5" s="31" t="s">
        <v>14</v>
      </c>
      <c r="AF5" s="31" t="s">
        <v>15</v>
      </c>
      <c r="AG5" s="31" t="s">
        <v>16</v>
      </c>
      <c r="AH5" s="31" t="s">
        <v>17</v>
      </c>
      <c r="AI5" s="31" t="s">
        <v>11</v>
      </c>
      <c r="AJ5" s="136" t="s">
        <v>12</v>
      </c>
      <c r="AK5" s="137"/>
      <c r="AL5" s="136" t="s">
        <v>13</v>
      </c>
      <c r="AM5" s="137"/>
      <c r="AN5" s="31" t="s">
        <v>14</v>
      </c>
      <c r="AO5" s="31" t="s">
        <v>15</v>
      </c>
      <c r="AP5" s="163"/>
      <c r="AQ5" s="117"/>
      <c r="AR5" s="117"/>
      <c r="AS5" s="91"/>
      <c r="AT5" s="91"/>
    </row>
    <row r="6" spans="1:46" ht="16.5" customHeight="1">
      <c r="A6" s="158"/>
      <c r="B6" s="31" t="s">
        <v>19</v>
      </c>
      <c r="C6" s="31" t="s">
        <v>18</v>
      </c>
      <c r="D6" s="136" t="s">
        <v>18</v>
      </c>
      <c r="E6" s="150"/>
      <c r="F6" s="150"/>
      <c r="G6" s="150"/>
      <c r="H6" s="137"/>
      <c r="I6" s="31" t="s">
        <v>19</v>
      </c>
      <c r="J6" s="31" t="s">
        <v>18</v>
      </c>
      <c r="K6" s="31" t="s">
        <v>19</v>
      </c>
      <c r="L6" s="31" t="s">
        <v>18</v>
      </c>
      <c r="M6" s="136" t="s">
        <v>18</v>
      </c>
      <c r="N6" s="150"/>
      <c r="O6" s="150"/>
      <c r="P6" s="150"/>
      <c r="Q6" s="137"/>
      <c r="R6" s="31" t="s">
        <v>19</v>
      </c>
      <c r="S6" s="31" t="s">
        <v>18</v>
      </c>
      <c r="T6" s="31" t="s">
        <v>19</v>
      </c>
      <c r="U6" s="31" t="s">
        <v>18</v>
      </c>
      <c r="V6" s="136" t="s">
        <v>18</v>
      </c>
      <c r="W6" s="150"/>
      <c r="X6" s="150"/>
      <c r="Y6" s="150"/>
      <c r="Z6" s="137"/>
      <c r="AA6" s="31" t="s">
        <v>19</v>
      </c>
      <c r="AB6" s="31" t="s">
        <v>18</v>
      </c>
      <c r="AC6" s="31" t="s">
        <v>19</v>
      </c>
      <c r="AD6" s="31" t="s">
        <v>18</v>
      </c>
      <c r="AE6" s="136" t="s">
        <v>18</v>
      </c>
      <c r="AF6" s="150"/>
      <c r="AG6" s="150"/>
      <c r="AH6" s="150"/>
      <c r="AI6" s="137"/>
      <c r="AJ6" s="31" t="s">
        <v>19</v>
      </c>
      <c r="AK6" s="31" t="s">
        <v>18</v>
      </c>
      <c r="AL6" s="31" t="s">
        <v>19</v>
      </c>
      <c r="AM6" s="31" t="s">
        <v>18</v>
      </c>
      <c r="AN6" s="136" t="s">
        <v>18</v>
      </c>
      <c r="AO6" s="137"/>
      <c r="AP6" s="164"/>
      <c r="AQ6" s="118"/>
      <c r="AR6" s="118"/>
      <c r="AS6" s="92"/>
      <c r="AT6" s="92"/>
    </row>
    <row r="7" spans="1:46">
      <c r="A7" s="11" t="s">
        <v>20</v>
      </c>
      <c r="B7" s="20"/>
      <c r="C7" s="20"/>
      <c r="D7" s="20" t="s">
        <v>21</v>
      </c>
      <c r="E7" s="20"/>
      <c r="F7" s="20"/>
      <c r="G7" s="20"/>
      <c r="H7" s="20"/>
      <c r="I7" s="20"/>
      <c r="J7" s="20"/>
      <c r="K7" s="20"/>
      <c r="L7" s="20"/>
      <c r="M7" s="20" t="s">
        <v>21</v>
      </c>
      <c r="N7" s="20"/>
      <c r="O7" s="20"/>
      <c r="P7" s="20"/>
      <c r="Q7" s="20" t="s">
        <v>21</v>
      </c>
      <c r="R7" s="20"/>
      <c r="S7" s="20" t="s">
        <v>21</v>
      </c>
      <c r="T7" s="20"/>
      <c r="U7" s="20"/>
      <c r="V7" s="20"/>
      <c r="W7" s="20"/>
      <c r="X7" s="20"/>
      <c r="Y7" s="20"/>
      <c r="Z7" s="20"/>
      <c r="AA7" s="20"/>
      <c r="AB7" s="20"/>
      <c r="AC7" s="20"/>
      <c r="AD7" s="20"/>
      <c r="AE7" s="20"/>
      <c r="AF7" s="20"/>
      <c r="AG7" s="20"/>
      <c r="AH7" s="20"/>
      <c r="AI7" s="20"/>
      <c r="AJ7" s="20"/>
      <c r="AK7" s="20"/>
      <c r="AL7" s="20"/>
      <c r="AM7" s="20"/>
      <c r="AN7" s="20"/>
      <c r="AO7" s="20"/>
      <c r="AP7" s="12">
        <f>COUNTIF(Jul!$B7:$AO7,"CD")</f>
        <v>4</v>
      </c>
      <c r="AQ7" s="12">
        <f>COUNTIF(D7:G7,"CD")+COUNTIF(M7:P7,"CD")+COUNTIF(V7:Y7,"CD")+COUNTIF(AE7:AH7,"CD")+COUNTIF(AN7:AO7,"CD")</f>
        <v>2</v>
      </c>
      <c r="AR7" s="12">
        <f>COUNTIF(B7:C7,"CD")+COUNTIF(H7:L7,"CD")+COUNTIF(Q7:U7,"CD")+COUNTIF(Z7:AD7,"CD")+COUNTIF(AI7:AM7,"CD")</f>
        <v>2</v>
      </c>
      <c r="AS7" s="13">
        <f>COUNTIF(Jul!$B7:$AO7,"PL")</f>
        <v>0</v>
      </c>
      <c r="AT7" s="13">
        <f>COUNTIF(Jul!$B7:$AO7,"OL")</f>
        <v>0</v>
      </c>
    </row>
    <row r="8" spans="1:46">
      <c r="A8" s="11" t="s">
        <v>22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14">
        <f>COUNTIF(Jul!$B8:$AO8,"CD")</f>
        <v>0</v>
      </c>
      <c r="AQ8" s="12">
        <f t="shared" ref="AQ8:AR21" si="0">COUNTIF(D8:G8,"CD")+COUNTIF(M8:P8,"CD")+COUNTIF(V8:Y8,"CD")+COUNTIF(AE8:AH8,"CD")+COUNTIF(AN8:AO8,"CD")</f>
        <v>0</v>
      </c>
      <c r="AR8" s="12">
        <f t="shared" ref="AR8:AR21" si="1">COUNTIF(B8:C8,"CD")+COUNTIF(H8:L8,"CD")+COUNTIF(Q8:U8,"CD")+COUNTIF(Z8:AD8,"CD")+COUNTIF(AI8:AM8,"CD")</f>
        <v>0</v>
      </c>
      <c r="AS8" s="14">
        <f>COUNTIF(Jul!$B8:$AO8,"PL")</f>
        <v>0</v>
      </c>
      <c r="AT8" s="14">
        <f>COUNTIF(Jul!$B8:$AO8,"OL")</f>
        <v>0</v>
      </c>
    </row>
    <row r="9" spans="1:46">
      <c r="A9" s="11" t="s">
        <v>23</v>
      </c>
      <c r="B9" s="20" t="s">
        <v>21</v>
      </c>
      <c r="C9" s="20"/>
      <c r="D9" s="20"/>
      <c r="E9" s="20"/>
      <c r="F9" s="20"/>
      <c r="G9" s="20"/>
      <c r="H9" s="20"/>
      <c r="I9" s="20"/>
      <c r="J9" s="20"/>
      <c r="K9" s="20"/>
      <c r="L9" s="20"/>
      <c r="M9" s="20"/>
      <c r="N9" s="20"/>
      <c r="O9" s="20"/>
      <c r="P9" s="20"/>
      <c r="Q9" s="20"/>
      <c r="R9" s="20" t="s">
        <v>21</v>
      </c>
      <c r="S9" s="20"/>
      <c r="T9" s="20"/>
      <c r="U9" s="20" t="s">
        <v>21</v>
      </c>
      <c r="V9" s="20"/>
      <c r="W9" s="20"/>
      <c r="X9" s="20"/>
      <c r="Y9" s="20"/>
      <c r="Z9" s="20"/>
      <c r="AA9" s="20"/>
      <c r="AB9" s="8"/>
      <c r="AC9" s="8"/>
      <c r="AD9" s="8"/>
      <c r="AE9" s="8"/>
      <c r="AF9" s="8"/>
      <c r="AG9" s="8"/>
      <c r="AH9" s="8"/>
      <c r="AI9" s="8"/>
      <c r="AJ9" s="8"/>
      <c r="AK9" s="8"/>
      <c r="AL9" s="8"/>
      <c r="AM9" s="8"/>
      <c r="AN9" s="8"/>
      <c r="AO9" s="8"/>
      <c r="AP9" s="14">
        <f>COUNTIF(Jul!$B9:$AO9,"CD")</f>
        <v>3</v>
      </c>
      <c r="AQ9" s="12">
        <f t="shared" si="0"/>
        <v>0</v>
      </c>
      <c r="AR9" s="12">
        <f t="shared" si="1"/>
        <v>3</v>
      </c>
      <c r="AS9" s="14">
        <f>COUNTIF(Jul!$B9:$AO9,"PL")</f>
        <v>0</v>
      </c>
      <c r="AT9" s="14">
        <f>COUNTIF(Jul!$B9:$AO9,"OL")</f>
        <v>0</v>
      </c>
    </row>
    <row r="10" spans="1:46">
      <c r="A10" s="11" t="s">
        <v>24</v>
      </c>
      <c r="B10" s="20"/>
      <c r="C10" s="20"/>
      <c r="D10" s="20"/>
      <c r="E10" s="20"/>
      <c r="F10" s="20"/>
      <c r="G10" s="20"/>
      <c r="H10" s="20"/>
      <c r="I10" s="20"/>
      <c r="J10" s="20"/>
      <c r="K10" s="20"/>
      <c r="L10" s="20"/>
      <c r="R10" s="20"/>
      <c r="S10" s="20"/>
      <c r="T10" s="20"/>
      <c r="U10" s="20"/>
      <c r="V10" s="20"/>
      <c r="W10" s="20"/>
      <c r="X10" s="20"/>
      <c r="Y10" s="20"/>
      <c r="Z10" s="20"/>
      <c r="AA10" s="20"/>
      <c r="AB10" s="8" t="s">
        <v>21</v>
      </c>
      <c r="AC10" s="8"/>
      <c r="AD10" s="8" t="s">
        <v>21</v>
      </c>
      <c r="AE10" s="8"/>
      <c r="AF10" s="8"/>
      <c r="AG10" s="8"/>
      <c r="AH10" s="8"/>
      <c r="AI10" s="8"/>
      <c r="AJ10" s="8"/>
      <c r="AK10" s="8" t="s">
        <v>21</v>
      </c>
      <c r="AL10" s="8"/>
      <c r="AM10" s="8"/>
      <c r="AN10" s="8"/>
      <c r="AO10" s="8"/>
      <c r="AP10" s="14">
        <f>COUNTIF(Jul!$B10:$AO10,"CD")</f>
        <v>3</v>
      </c>
      <c r="AQ10" s="12">
        <f t="shared" si="0"/>
        <v>0</v>
      </c>
      <c r="AR10" s="12">
        <f t="shared" si="1"/>
        <v>3</v>
      </c>
      <c r="AS10" s="14">
        <f>COUNTIF(Jul!$B10:$AO10,"PL")</f>
        <v>0</v>
      </c>
      <c r="AT10" s="14">
        <f>COUNTIF(Jul!$B10:$AO10,"OL")</f>
        <v>0</v>
      </c>
    </row>
    <row r="11" spans="1:46">
      <c r="A11" s="11" t="s">
        <v>25</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14">
        <f>COUNTIF(Jul!$B11:$AO11,"CD")</f>
        <v>0</v>
      </c>
      <c r="AQ11" s="12">
        <f t="shared" si="0"/>
        <v>0</v>
      </c>
      <c r="AR11" s="12">
        <f t="shared" si="1"/>
        <v>0</v>
      </c>
      <c r="AS11" s="14">
        <f>COUNTIF(Jul!$B11:$AO11,"PL")</f>
        <v>0</v>
      </c>
      <c r="AT11" s="14">
        <f>COUNTIF(Jul!$B11:$AO11,"OL")</f>
        <v>0</v>
      </c>
    </row>
    <row r="12" spans="1:46">
      <c r="A12" s="11" t="s">
        <v>26</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14">
        <f>COUNTIF(Jul!$B12:$AO12,"CD")</f>
        <v>0</v>
      </c>
      <c r="AQ12" s="12">
        <f t="shared" si="0"/>
        <v>0</v>
      </c>
      <c r="AR12" s="12">
        <f t="shared" si="1"/>
        <v>0</v>
      </c>
      <c r="AS12" s="14">
        <f>COUNTIF(Jul!$B12:$AO12,"PL")</f>
        <v>0</v>
      </c>
      <c r="AT12" s="14">
        <f>COUNTIF(Jul!$B12:$AO12,"OL")</f>
        <v>0</v>
      </c>
    </row>
    <row r="13" spans="1:46">
      <c r="A13" s="11" t="s">
        <v>27</v>
      </c>
      <c r="B13" s="20"/>
      <c r="C13" s="20"/>
      <c r="D13" s="20"/>
      <c r="E13" s="20"/>
      <c r="F13" s="20"/>
      <c r="G13" s="20" t="s">
        <v>21</v>
      </c>
      <c r="H13" s="20"/>
      <c r="I13" s="20"/>
      <c r="J13" s="20"/>
      <c r="K13" s="20"/>
      <c r="L13" s="20"/>
      <c r="M13" s="20"/>
      <c r="N13" s="20"/>
      <c r="O13" s="20" t="s">
        <v>21</v>
      </c>
      <c r="P13" s="20"/>
      <c r="Q13" s="20"/>
      <c r="R13" s="20"/>
      <c r="S13" s="20"/>
      <c r="T13" s="20"/>
      <c r="U13" s="20"/>
      <c r="V13" s="20"/>
      <c r="W13" s="20"/>
      <c r="X13" s="20"/>
      <c r="Y13" s="20"/>
      <c r="Z13" s="20"/>
      <c r="AA13" s="20"/>
      <c r="AB13" s="8"/>
      <c r="AC13" s="8"/>
      <c r="AD13" s="8"/>
      <c r="AE13" s="8"/>
      <c r="AF13" s="8"/>
      <c r="AG13" s="8"/>
      <c r="AH13" s="8"/>
      <c r="AI13" s="8" t="s">
        <v>21</v>
      </c>
      <c r="AJ13" s="8"/>
      <c r="AK13" s="8"/>
      <c r="AL13" s="8"/>
      <c r="AM13" s="8"/>
      <c r="AN13" s="8"/>
      <c r="AO13" s="8"/>
      <c r="AP13" s="14">
        <f>COUNTIF(Jul!$B13:$AO13,"CD")</f>
        <v>3</v>
      </c>
      <c r="AQ13" s="12">
        <f t="shared" si="0"/>
        <v>2</v>
      </c>
      <c r="AR13" s="12">
        <f t="shared" si="1"/>
        <v>1</v>
      </c>
      <c r="AS13" s="14">
        <f>COUNTIF(Jul!$B13:$AO13,"PL")</f>
        <v>0</v>
      </c>
      <c r="AT13" s="14">
        <f>COUNTIF(Jul!$B13:$AO13,"OL")</f>
        <v>0</v>
      </c>
    </row>
    <row r="14" spans="1:46">
      <c r="A14" s="11" t="s">
        <v>28</v>
      </c>
      <c r="B14" s="20"/>
      <c r="C14" s="20"/>
      <c r="D14" s="20"/>
      <c r="E14" s="20" t="s">
        <v>21</v>
      </c>
      <c r="F14" s="20"/>
      <c r="G14" s="20"/>
      <c r="H14" s="20"/>
      <c r="I14" s="20"/>
      <c r="J14" s="20"/>
      <c r="K14" s="20" t="s">
        <v>21</v>
      </c>
      <c r="L14" s="20"/>
      <c r="M14" s="20"/>
      <c r="N14" s="20"/>
      <c r="O14" s="20"/>
      <c r="P14" s="20"/>
      <c r="Q14" s="20"/>
      <c r="R14" s="20"/>
      <c r="S14" s="20"/>
      <c r="T14" s="20"/>
      <c r="U14" s="20"/>
      <c r="V14" s="20" t="s">
        <v>21</v>
      </c>
      <c r="W14" s="20"/>
      <c r="X14" s="20"/>
      <c r="Y14" s="20"/>
      <c r="Z14" s="20"/>
      <c r="AA14" s="20"/>
      <c r="AB14" s="20"/>
      <c r="AC14" s="20"/>
      <c r="AD14" s="20"/>
      <c r="AE14" s="20"/>
      <c r="AF14" s="20"/>
      <c r="AG14" s="20"/>
      <c r="AH14" s="20"/>
      <c r="AI14" s="8"/>
      <c r="AJ14" s="8"/>
      <c r="AK14" s="8"/>
      <c r="AL14" s="8"/>
      <c r="AM14" s="8"/>
      <c r="AN14" s="8"/>
      <c r="AO14" s="8"/>
      <c r="AP14" s="14">
        <f>COUNTIF(Jul!$B14:$AO14,"CD")</f>
        <v>3</v>
      </c>
      <c r="AQ14" s="12">
        <f t="shared" si="0"/>
        <v>2</v>
      </c>
      <c r="AR14" s="12">
        <f t="shared" si="1"/>
        <v>1</v>
      </c>
      <c r="AS14" s="14">
        <f>COUNTIF(Jul!$B14:$AO14,"PL")</f>
        <v>0</v>
      </c>
      <c r="AT14" s="14">
        <f>COUNTIF(Jul!$B14:$AO14,"OL")</f>
        <v>0</v>
      </c>
    </row>
    <row r="15" spans="1:46">
      <c r="A15" s="11" t="s">
        <v>29</v>
      </c>
      <c r="B15" s="20"/>
      <c r="C15" s="20"/>
      <c r="D15" s="20"/>
      <c r="E15" s="20"/>
      <c r="F15" s="20"/>
      <c r="G15" s="20"/>
      <c r="H15" s="20"/>
      <c r="I15" s="20"/>
      <c r="J15" s="20"/>
      <c r="K15" s="20"/>
      <c r="L15" s="20"/>
      <c r="M15" s="20"/>
      <c r="N15" s="20"/>
      <c r="O15" s="20"/>
      <c r="P15" s="20" t="s">
        <v>21</v>
      </c>
      <c r="Q15" s="20"/>
      <c r="R15" s="20"/>
      <c r="S15" s="20"/>
      <c r="T15" s="20"/>
      <c r="U15" s="20"/>
      <c r="V15" s="20"/>
      <c r="W15" s="20"/>
      <c r="X15" s="20"/>
      <c r="Y15" s="20" t="s">
        <v>21</v>
      </c>
      <c r="Z15" s="20"/>
      <c r="AA15" s="20"/>
      <c r="AB15" s="8"/>
      <c r="AC15" s="8"/>
      <c r="AD15" s="8"/>
      <c r="AE15" s="8"/>
      <c r="AF15" s="8"/>
      <c r="AG15" s="8"/>
      <c r="AH15" s="8" t="s">
        <v>21</v>
      </c>
      <c r="AI15" s="8"/>
      <c r="AJ15" s="8"/>
      <c r="AK15" s="8"/>
      <c r="AL15" s="8"/>
      <c r="AM15" s="8"/>
      <c r="AN15" s="8"/>
      <c r="AO15" s="8" t="s">
        <v>21</v>
      </c>
      <c r="AP15" s="14">
        <f>COUNTIF(Jul!$B15:$AO15,"CD")</f>
        <v>4</v>
      </c>
      <c r="AQ15" s="12">
        <f t="shared" si="0"/>
        <v>4</v>
      </c>
      <c r="AR15" s="12">
        <f t="shared" si="1"/>
        <v>0</v>
      </c>
      <c r="AS15" s="14">
        <f>COUNTIF(Jul!$B15:$AO15,"PL")</f>
        <v>0</v>
      </c>
      <c r="AT15" s="14">
        <f>COUNTIF(Jul!$B15:$AO15,"OL")</f>
        <v>0</v>
      </c>
    </row>
    <row r="16" spans="1:46">
      <c r="A16" s="11" t="s">
        <v>30</v>
      </c>
      <c r="B16" s="20"/>
      <c r="C16" s="20"/>
      <c r="D16" s="20"/>
      <c r="E16" s="20"/>
      <c r="F16" s="20"/>
      <c r="G16" s="20"/>
      <c r="H16" s="20"/>
      <c r="I16" s="20" t="s">
        <v>21</v>
      </c>
      <c r="J16" s="20"/>
      <c r="K16" s="20"/>
      <c r="L16" s="20"/>
      <c r="M16" s="20"/>
      <c r="N16" s="20"/>
      <c r="O16" s="20"/>
      <c r="P16" s="20"/>
      <c r="Q16" s="20"/>
      <c r="R16" s="20"/>
      <c r="S16" s="20"/>
      <c r="T16" s="20" t="s">
        <v>21</v>
      </c>
      <c r="U16" s="20"/>
      <c r="V16" s="20"/>
      <c r="W16" s="20"/>
      <c r="X16" s="20"/>
      <c r="Y16" s="20"/>
      <c r="Z16" s="20"/>
      <c r="AA16" s="20"/>
      <c r="AB16" s="8"/>
      <c r="AC16" s="8"/>
      <c r="AD16" s="8"/>
      <c r="AE16" s="8"/>
      <c r="AF16" s="8"/>
      <c r="AG16" s="8"/>
      <c r="AH16" s="8"/>
      <c r="AI16" s="8"/>
      <c r="AJ16" s="8" t="s">
        <v>21</v>
      </c>
      <c r="AK16" s="8"/>
      <c r="AL16" s="8"/>
      <c r="AM16" s="8"/>
      <c r="AN16" s="8"/>
      <c r="AO16" s="8"/>
      <c r="AP16" s="14">
        <f>COUNTIF(Jul!$B16:$AO16,"CD")</f>
        <v>3</v>
      </c>
      <c r="AQ16" s="12">
        <f t="shared" si="0"/>
        <v>0</v>
      </c>
      <c r="AR16" s="12">
        <f t="shared" si="1"/>
        <v>3</v>
      </c>
      <c r="AS16" s="14">
        <f>COUNTIF(Jul!$B16:$AO16,"PL")</f>
        <v>0</v>
      </c>
      <c r="AT16" s="14">
        <f>COUNTIF(Jul!$B16:$AO16,"OL")</f>
        <v>0</v>
      </c>
    </row>
    <row r="17" spans="1:46">
      <c r="A17" s="11" t="s">
        <v>31</v>
      </c>
      <c r="B17" s="20"/>
      <c r="C17" s="20"/>
      <c r="D17" s="20"/>
      <c r="E17" s="20"/>
      <c r="F17" s="20" t="s">
        <v>21</v>
      </c>
      <c r="G17" s="20"/>
      <c r="H17" s="20"/>
      <c r="I17" s="20"/>
      <c r="J17" s="20" t="s">
        <v>21</v>
      </c>
      <c r="K17" s="20"/>
      <c r="L17" s="20" t="s">
        <v>21</v>
      </c>
      <c r="M17" s="20"/>
      <c r="N17" s="20"/>
      <c r="O17" s="20"/>
      <c r="P17" s="20"/>
      <c r="Q17" s="20"/>
      <c r="R17" s="20"/>
      <c r="S17" s="20"/>
      <c r="T17" s="20"/>
      <c r="U17" s="20"/>
      <c r="V17" s="20"/>
      <c r="W17" s="20"/>
      <c r="X17" s="20" t="s">
        <v>21</v>
      </c>
      <c r="Y17" s="20"/>
      <c r="Z17" s="20"/>
      <c r="AA17" s="20"/>
      <c r="AB17" s="8"/>
      <c r="AC17" s="8"/>
      <c r="AD17" s="8"/>
      <c r="AE17" s="8"/>
      <c r="AF17" s="8"/>
      <c r="AG17" s="8"/>
      <c r="AH17" s="8"/>
      <c r="AI17" s="8"/>
      <c r="AJ17" s="8"/>
      <c r="AK17" s="8"/>
      <c r="AL17" s="8"/>
      <c r="AM17" s="8"/>
      <c r="AN17" s="8"/>
      <c r="AO17" s="8"/>
      <c r="AP17" s="14">
        <f>COUNTIF(Jul!$B17:$AO17,"CD")</f>
        <v>4</v>
      </c>
      <c r="AQ17" s="12">
        <f t="shared" si="0"/>
        <v>2</v>
      </c>
      <c r="AR17" s="12">
        <f t="shared" si="1"/>
        <v>2</v>
      </c>
      <c r="AS17" s="14">
        <f>COUNTIF(Jul!$B17:$AO17,"PL")</f>
        <v>0</v>
      </c>
      <c r="AT17" s="14">
        <f>COUNTIF(Jul!$B17:$AO17,"OL")</f>
        <v>0</v>
      </c>
    </row>
    <row r="18" spans="1:46">
      <c r="A18" s="11" t="s">
        <v>32</v>
      </c>
      <c r="C18" s="20" t="s">
        <v>21</v>
      </c>
      <c r="D18" s="20"/>
      <c r="E18" s="20"/>
      <c r="F18" s="20"/>
      <c r="G18" s="20"/>
      <c r="H18" s="20"/>
      <c r="I18" s="20"/>
      <c r="J18" s="20"/>
      <c r="K18" s="20"/>
      <c r="L18" s="20"/>
      <c r="M18" s="20"/>
      <c r="N18" s="20" t="s">
        <v>21</v>
      </c>
      <c r="O18" s="20"/>
      <c r="P18" s="20"/>
      <c r="Q18" s="20"/>
      <c r="R18" s="20"/>
      <c r="S18" s="20"/>
      <c r="T18" s="20"/>
      <c r="U18" s="20"/>
      <c r="V18" s="20"/>
      <c r="W18" s="20"/>
      <c r="X18" s="20"/>
      <c r="Y18" s="20"/>
      <c r="Z18" s="20"/>
      <c r="AA18" s="20"/>
      <c r="AB18" s="8"/>
      <c r="AC18" s="8" t="s">
        <v>21</v>
      </c>
      <c r="AD18" s="8"/>
      <c r="AE18" s="8"/>
      <c r="AF18" s="8"/>
      <c r="AG18" s="8"/>
      <c r="AH18" s="8"/>
      <c r="AI18" s="8"/>
      <c r="AJ18" s="8"/>
      <c r="AK18" s="8"/>
      <c r="AL18" s="8"/>
      <c r="AM18" s="8"/>
      <c r="AN18" s="8"/>
      <c r="AO18" s="8"/>
      <c r="AP18" s="14">
        <f>COUNTIF(Jul!$B18:$AO18,"CD")</f>
        <v>3</v>
      </c>
      <c r="AQ18" s="12">
        <f t="shared" si="0"/>
        <v>1</v>
      </c>
      <c r="AR18" s="12">
        <f>COUNTIF(B18:C18,"CD")+COUNTIF(H18:L18,"CD")+COUNTIF(Q18:U18,"CD")+COUNTIF(Z18:AD18,"CD")+COUNTIF(AI18:AM18,"CD")</f>
        <v>2</v>
      </c>
      <c r="AS18" s="14">
        <f>COUNTIF(Jul!$B18:$AO18,"PL")</f>
        <v>0</v>
      </c>
      <c r="AT18" s="14">
        <f>COUNTIF(Jul!$B18:$AO18,"OL")</f>
        <v>0</v>
      </c>
    </row>
    <row r="19" spans="1:46">
      <c r="A19" s="11" t="s">
        <v>33</v>
      </c>
      <c r="B19" s="20"/>
      <c r="C19" s="20"/>
      <c r="D19" s="20"/>
      <c r="E19" s="20"/>
      <c r="F19" s="20"/>
      <c r="G19" s="20"/>
      <c r="H19" s="20" t="s">
        <v>21</v>
      </c>
      <c r="I19" s="20"/>
      <c r="J19" s="20"/>
      <c r="K19" s="20"/>
      <c r="L19" s="20"/>
      <c r="M19" s="20"/>
      <c r="N19" s="20"/>
      <c r="O19" s="20"/>
      <c r="P19" s="20"/>
      <c r="Q19" s="20"/>
      <c r="R19" s="20"/>
      <c r="S19" s="20"/>
      <c r="T19" s="20"/>
      <c r="U19" s="20"/>
      <c r="V19" s="20"/>
      <c r="W19" s="20" t="s">
        <v>21</v>
      </c>
      <c r="X19" s="20"/>
      <c r="Y19" s="20"/>
      <c r="Z19" s="20"/>
      <c r="AA19" s="20"/>
      <c r="AB19" s="8"/>
      <c r="AC19" s="8"/>
      <c r="AD19" s="8"/>
      <c r="AE19" s="8"/>
      <c r="AF19" s="8" t="s">
        <v>21</v>
      </c>
      <c r="AG19" s="8"/>
      <c r="AH19" s="8"/>
      <c r="AI19" s="8"/>
      <c r="AJ19" s="8"/>
      <c r="AK19" s="8"/>
      <c r="AL19" s="8"/>
      <c r="AM19" s="8"/>
      <c r="AN19" s="8"/>
      <c r="AO19" s="8"/>
      <c r="AP19" s="14">
        <f>COUNTIF(Jul!$B19:$AO19,"CD")</f>
        <v>3</v>
      </c>
      <c r="AQ19" s="12">
        <f t="shared" si="0"/>
        <v>2</v>
      </c>
      <c r="AR19" s="12">
        <f t="shared" si="1"/>
        <v>1</v>
      </c>
      <c r="AS19" s="14">
        <f>COUNTIF(Jul!$B19:$AO19,"PL")</f>
        <v>0</v>
      </c>
      <c r="AT19" s="14">
        <f>COUNTIF(Jul!$B19:$AO19,"OL")</f>
        <v>0</v>
      </c>
    </row>
    <row r="20" spans="1:46">
      <c r="A20" s="11" t="s">
        <v>34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t="s">
        <v>21</v>
      </c>
      <c r="AA20" s="20"/>
      <c r="AB20" s="8"/>
      <c r="AC20" s="8"/>
      <c r="AD20" s="8"/>
      <c r="AE20" s="8"/>
      <c r="AF20" s="8"/>
      <c r="AG20" s="8" t="s">
        <v>21</v>
      </c>
      <c r="AH20" s="8"/>
      <c r="AI20" s="8"/>
      <c r="AJ20" s="8"/>
      <c r="AK20" s="8"/>
      <c r="AL20" s="8" t="s">
        <v>21</v>
      </c>
      <c r="AM20" s="8"/>
      <c r="AN20" s="8" t="s">
        <v>21</v>
      </c>
      <c r="AO20" s="8"/>
      <c r="AP20" s="14">
        <f>COUNTIF(Jul!$B20:$AO20,"CD")</f>
        <v>4</v>
      </c>
      <c r="AQ20" s="12">
        <f t="shared" si="0"/>
        <v>2</v>
      </c>
      <c r="AR20" s="12">
        <f t="shared" si="1"/>
        <v>2</v>
      </c>
      <c r="AS20" s="14">
        <f>COUNTIF(Jul!$B20:$AO20,"PL")</f>
        <v>0</v>
      </c>
      <c r="AT20" s="14">
        <f>COUNTIF(Jul!$B20:$AO20,"OL")</f>
        <v>0</v>
      </c>
    </row>
    <row r="21" spans="1:46">
      <c r="A21" s="11" t="s">
        <v>35</v>
      </c>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t="s">
        <v>21</v>
      </c>
      <c r="AB21" s="8"/>
      <c r="AC21" s="8"/>
      <c r="AD21" s="8"/>
      <c r="AE21" s="8" t="s">
        <v>21</v>
      </c>
      <c r="AF21" s="8"/>
      <c r="AG21" s="8"/>
      <c r="AH21" s="8"/>
      <c r="AI21" s="8"/>
      <c r="AJ21" s="8"/>
      <c r="AK21" s="8"/>
      <c r="AL21" s="8"/>
      <c r="AM21" s="8" t="s">
        <v>21</v>
      </c>
      <c r="AN21" s="8"/>
      <c r="AO21" s="8"/>
      <c r="AP21" s="14">
        <f>COUNTIF(Jul!$B21:$AO21,"CD")</f>
        <v>3</v>
      </c>
      <c r="AQ21" s="12">
        <f t="shared" si="0"/>
        <v>1</v>
      </c>
      <c r="AR21" s="12">
        <f t="shared" si="1"/>
        <v>2</v>
      </c>
      <c r="AS21" s="14">
        <f>COUNTIF(Jul!$B21:$AO21,"PL")</f>
        <v>0</v>
      </c>
      <c r="AT21" s="14">
        <f>COUNTIF(Jul!$B21:$AO21,"OL")</f>
        <v>0</v>
      </c>
    </row>
    <row r="22" spans="1:46">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15">
        <f>SUM(AP7:AP21)</f>
        <v>40</v>
      </c>
      <c r="AQ22" s="15">
        <f>SUM(AQ7:AQ21)</f>
        <v>18</v>
      </c>
      <c r="AR22" s="15">
        <f>SUM(AR7:AR21)</f>
        <v>22</v>
      </c>
      <c r="AS22" s="15">
        <f>SUM(AS7:AS21)</f>
        <v>0</v>
      </c>
      <c r="AT22" s="16">
        <f>SUM(AT7:AT21)</f>
        <v>0</v>
      </c>
    </row>
    <row r="23" spans="1:46">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41"/>
      <c r="AR23" s="41"/>
      <c r="AS23" s="9"/>
      <c r="AT23" s="10"/>
    </row>
    <row r="24" spans="1:46" ht="16.5" customHeight="1">
      <c r="A24" s="71" t="s">
        <v>37</v>
      </c>
      <c r="B24" s="73">
        <v>1</v>
      </c>
      <c r="C24" s="124" t="s">
        <v>38</v>
      </c>
      <c r="D24" s="125"/>
      <c r="E24" s="125"/>
      <c r="F24" s="125"/>
      <c r="G24" s="125"/>
      <c r="H24" s="126"/>
      <c r="I24" s="165" t="s">
        <v>55</v>
      </c>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7"/>
    </row>
    <row r="25" spans="1:46">
      <c r="A25" s="72"/>
      <c r="B25" s="73"/>
      <c r="C25" s="127"/>
      <c r="D25" s="128"/>
      <c r="E25" s="128"/>
      <c r="F25" s="128"/>
      <c r="G25" s="128"/>
      <c r="H25" s="129"/>
      <c r="I25" s="168"/>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70"/>
    </row>
    <row r="26" spans="1:46" ht="16.5" customHeight="1">
      <c r="A26" s="72"/>
      <c r="B26" s="151" t="s">
        <v>21</v>
      </c>
      <c r="C26" s="81" t="s">
        <v>40</v>
      </c>
      <c r="D26" s="82"/>
      <c r="E26" s="82"/>
      <c r="F26" s="82"/>
      <c r="G26" s="82"/>
      <c r="H26" s="83"/>
      <c r="I26" s="165" t="s">
        <v>41</v>
      </c>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7"/>
    </row>
    <row r="27" spans="1:46">
      <c r="A27" s="72"/>
      <c r="B27" s="152"/>
      <c r="C27" s="130"/>
      <c r="D27" s="131"/>
      <c r="E27" s="131"/>
      <c r="F27" s="131"/>
      <c r="G27" s="131"/>
      <c r="H27" s="132"/>
      <c r="I27" s="171"/>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3"/>
    </row>
    <row r="28" spans="1:46" ht="16.5" customHeight="1">
      <c r="A28" s="72"/>
      <c r="B28" s="152"/>
      <c r="C28" s="130"/>
      <c r="D28" s="131"/>
      <c r="E28" s="131"/>
      <c r="F28" s="131"/>
      <c r="G28" s="131"/>
      <c r="H28" s="132"/>
      <c r="I28" s="171"/>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3"/>
    </row>
    <row r="29" spans="1:46">
      <c r="A29" s="72"/>
      <c r="B29" s="153"/>
      <c r="C29" s="84"/>
      <c r="D29" s="85"/>
      <c r="E29" s="85"/>
      <c r="F29" s="85"/>
      <c r="G29" s="85"/>
      <c r="H29" s="86"/>
      <c r="I29" s="168"/>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70"/>
    </row>
    <row r="30" spans="1:46" ht="16.5" customHeight="1">
      <c r="A30" s="72"/>
      <c r="B30" s="78" t="s">
        <v>42</v>
      </c>
      <c r="C30" s="155" t="s">
        <v>43</v>
      </c>
      <c r="D30" s="155"/>
      <c r="E30" s="155"/>
      <c r="F30" s="155"/>
      <c r="G30" s="155"/>
      <c r="H30" s="155"/>
      <c r="I30" s="165" t="s">
        <v>44</v>
      </c>
      <c r="J30" s="166"/>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7"/>
    </row>
    <row r="31" spans="1:46">
      <c r="A31" s="72"/>
      <c r="B31" s="78"/>
      <c r="C31" s="155"/>
      <c r="D31" s="155"/>
      <c r="E31" s="155"/>
      <c r="F31" s="155"/>
      <c r="G31" s="155"/>
      <c r="H31" s="155"/>
      <c r="I31" s="168"/>
      <c r="J31" s="169"/>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70"/>
    </row>
    <row r="32" spans="1:46" ht="16.5" customHeight="1">
      <c r="A32" s="72"/>
      <c r="B32" s="79" t="s">
        <v>45</v>
      </c>
      <c r="C32" s="155" t="s">
        <v>46</v>
      </c>
      <c r="D32" s="155"/>
      <c r="E32" s="155"/>
      <c r="F32" s="155"/>
      <c r="G32" s="155"/>
      <c r="H32" s="155"/>
      <c r="I32" s="165" t="s">
        <v>47</v>
      </c>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7"/>
    </row>
    <row r="33" spans="1:46">
      <c r="A33" s="72"/>
      <c r="B33" s="79"/>
      <c r="C33" s="155"/>
      <c r="D33" s="155"/>
      <c r="E33" s="155"/>
      <c r="F33" s="155"/>
      <c r="G33" s="155"/>
      <c r="H33" s="155"/>
      <c r="I33" s="168"/>
      <c r="J33" s="169"/>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70"/>
    </row>
    <row r="34" spans="1:46" ht="16.5" customHeight="1">
      <c r="A34" s="72"/>
      <c r="B34" s="67">
        <v>7</v>
      </c>
      <c r="C34" s="147" t="s">
        <v>48</v>
      </c>
      <c r="D34" s="148"/>
      <c r="E34" s="148"/>
      <c r="F34" s="148"/>
      <c r="G34" s="148"/>
      <c r="H34" s="148"/>
      <c r="I34" s="140" t="s">
        <v>56</v>
      </c>
      <c r="J34" s="141"/>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2"/>
    </row>
    <row r="35" spans="1:46">
      <c r="A35" s="72"/>
      <c r="B35" s="67"/>
      <c r="C35" s="148"/>
      <c r="D35" s="148"/>
      <c r="E35" s="148"/>
      <c r="F35" s="148"/>
      <c r="G35" s="148"/>
      <c r="H35" s="148"/>
      <c r="I35" s="143"/>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5"/>
    </row>
    <row r="36" spans="1:46" ht="16.5" customHeight="1">
      <c r="A36" s="72"/>
      <c r="B36" s="67">
        <v>6</v>
      </c>
      <c r="C36" s="110" t="s">
        <v>49</v>
      </c>
      <c r="D36" s="111"/>
      <c r="E36" s="111"/>
      <c r="F36" s="111"/>
      <c r="G36" s="111"/>
      <c r="H36" s="112"/>
      <c r="I36" s="140" t="s">
        <v>57</v>
      </c>
      <c r="J36" s="141"/>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2"/>
    </row>
    <row r="37" spans="1:46">
      <c r="A37" s="72"/>
      <c r="B37" s="67"/>
      <c r="C37" s="113"/>
      <c r="D37" s="114"/>
      <c r="E37" s="114"/>
      <c r="F37" s="114"/>
      <c r="G37" s="114"/>
      <c r="H37" s="115"/>
      <c r="I37" s="143"/>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5"/>
    </row>
    <row r="38" spans="1:46" ht="16.5" customHeight="1">
      <c r="A38" s="72"/>
      <c r="B38" s="67">
        <v>3</v>
      </c>
      <c r="C38" s="147" t="s">
        <v>50</v>
      </c>
      <c r="D38" s="148"/>
      <c r="E38" s="148"/>
      <c r="F38" s="148"/>
      <c r="G38" s="148"/>
      <c r="H38" s="148"/>
      <c r="I38" s="140" t="s">
        <v>58</v>
      </c>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2"/>
    </row>
    <row r="39" spans="1:46">
      <c r="A39" s="72"/>
      <c r="B39" s="67"/>
      <c r="C39" s="148"/>
      <c r="D39" s="148"/>
      <c r="E39" s="148"/>
      <c r="F39" s="148"/>
      <c r="G39" s="148"/>
      <c r="H39" s="148"/>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5"/>
    </row>
    <row r="40" spans="1:46" ht="16.5" customHeight="1">
      <c r="A40" s="72"/>
      <c r="B40" s="67">
        <v>2</v>
      </c>
      <c r="C40" s="147" t="s">
        <v>51</v>
      </c>
      <c r="D40" s="148"/>
      <c r="E40" s="148"/>
      <c r="F40" s="148"/>
      <c r="G40" s="148"/>
      <c r="H40" s="148"/>
      <c r="I40" s="140" t="s">
        <v>59</v>
      </c>
      <c r="J40" s="141"/>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2"/>
    </row>
    <row r="41" spans="1:46">
      <c r="A41" s="72"/>
      <c r="B41" s="80"/>
      <c r="C41" s="149"/>
      <c r="D41" s="149"/>
      <c r="E41" s="149"/>
      <c r="F41" s="149"/>
      <c r="G41" s="149"/>
      <c r="H41" s="149"/>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5"/>
    </row>
    <row r="42" spans="1:46" ht="183.75" customHeight="1">
      <c r="A42" s="146" t="s">
        <v>52</v>
      </c>
      <c r="B42" s="146"/>
      <c r="C42" s="146"/>
      <c r="D42" s="146"/>
      <c r="E42" s="146"/>
      <c r="F42" s="146"/>
      <c r="G42" s="146"/>
      <c r="H42" s="146"/>
      <c r="I42" s="159" t="s">
        <v>60</v>
      </c>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1"/>
    </row>
  </sheetData>
  <sortState ref="A7:A21">
    <sortCondition ref="A7"/>
  </sortState>
  <mergeCells count="61">
    <mergeCell ref="AQ4:AQ6"/>
    <mergeCell ref="AR4:AR6"/>
    <mergeCell ref="AP3:AR3"/>
    <mergeCell ref="A4:A6"/>
    <mergeCell ref="I42:AT42"/>
    <mergeCell ref="AP4:AP6"/>
    <mergeCell ref="AS4:AS6"/>
    <mergeCell ref="AT4:AT6"/>
    <mergeCell ref="I24:AT25"/>
    <mergeCell ref="I26:AT29"/>
    <mergeCell ref="I30:AT31"/>
    <mergeCell ref="I32:AT33"/>
    <mergeCell ref="A23:AP23"/>
    <mergeCell ref="A24:A41"/>
    <mergeCell ref="B24:B25"/>
    <mergeCell ref="C24:H25"/>
    <mergeCell ref="B26:B29"/>
    <mergeCell ref="I36:AT37"/>
    <mergeCell ref="I38:AT39"/>
    <mergeCell ref="I40:AT41"/>
    <mergeCell ref="B3:AO3"/>
    <mergeCell ref="AS3:AT3"/>
    <mergeCell ref="A22:AO22"/>
    <mergeCell ref="B36:B37"/>
    <mergeCell ref="C36:H37"/>
    <mergeCell ref="B30:B31"/>
    <mergeCell ref="C30:H31"/>
    <mergeCell ref="B32:B33"/>
    <mergeCell ref="C32:H33"/>
    <mergeCell ref="B34:B35"/>
    <mergeCell ref="C34:H35"/>
    <mergeCell ref="C26:H29"/>
    <mergeCell ref="I34:AT35"/>
    <mergeCell ref="B4:C4"/>
    <mergeCell ref="B5:C5"/>
    <mergeCell ref="A42:H42"/>
    <mergeCell ref="B38:B39"/>
    <mergeCell ref="C38:H39"/>
    <mergeCell ref="B40:B41"/>
    <mergeCell ref="C40:H41"/>
    <mergeCell ref="D6:H6"/>
    <mergeCell ref="M6:Q6"/>
    <mergeCell ref="V6:Z6"/>
    <mergeCell ref="AE6:AI6"/>
    <mergeCell ref="T4:U4"/>
    <mergeCell ref="T5:U5"/>
    <mergeCell ref="AA4:AB4"/>
    <mergeCell ref="AA5:AB5"/>
    <mergeCell ref="AC4:AD4"/>
    <mergeCell ref="AC5:AD5"/>
    <mergeCell ref="I4:J4"/>
    <mergeCell ref="I5:J5"/>
    <mergeCell ref="K4:L4"/>
    <mergeCell ref="K5:L5"/>
    <mergeCell ref="R4:S4"/>
    <mergeCell ref="R5:S5"/>
    <mergeCell ref="AN6:AO6"/>
    <mergeCell ref="AJ4:AK4"/>
    <mergeCell ref="AJ5:AK5"/>
    <mergeCell ref="AL4:AM4"/>
    <mergeCell ref="AL5:AM5"/>
  </mergeCells>
  <conditionalFormatting sqref="B7:AO21">
    <cfRule type="expression" dxfId="37" priority="2" stopIfTrue="1">
      <formula>B7=KeyOL</formula>
    </cfRule>
    <cfRule type="expression" dxfId="36" priority="3" stopIfTrue="1">
      <formula>B7=KeyPL</formula>
    </cfRule>
    <cfRule type="expression" dxfId="35"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7" id="{414D619E-026A-4C01-B396-46B15462EFA3}">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01DD302E-C9A2-44F8-9A9D-2168072A08D1}">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AP7:AP21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U42"/>
  <sheetViews>
    <sheetView topLeftCell="A24" workbookViewId="0" xr3:uid="{842E5F09-E766-5B8D-85AF-A39847EA96FD}"/>
  </sheetViews>
  <sheetFormatPr defaultRowHeight="16.5"/>
  <cols>
    <col min="1" max="1" width="17.375" style="5" customWidth="1"/>
    <col min="2" max="42" width="4.375" style="5" customWidth="1"/>
    <col min="43" max="45" width="10.75" style="5" customWidth="1"/>
    <col min="46" max="46" width="8.5" style="5" customWidth="1"/>
    <col min="47" max="16384" width="9" style="5"/>
  </cols>
  <sheetData>
    <row r="1" spans="1:47"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7"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7" ht="20.25" customHeight="1">
      <c r="A3" s="18" t="s">
        <v>1</v>
      </c>
      <c r="B3" s="154" t="s">
        <v>61</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39"/>
      <c r="AQ3" s="119" t="s">
        <v>3</v>
      </c>
      <c r="AR3" s="120"/>
      <c r="AS3" s="121"/>
      <c r="AT3" s="119" t="s">
        <v>4</v>
      </c>
      <c r="AU3" s="121"/>
    </row>
    <row r="4" spans="1:47">
      <c r="A4" s="156" t="s">
        <v>5</v>
      </c>
      <c r="B4" s="30">
        <v>1</v>
      </c>
      <c r="C4" s="30">
        <v>2</v>
      </c>
      <c r="D4" s="30">
        <v>3</v>
      </c>
      <c r="E4" s="138">
        <v>4</v>
      </c>
      <c r="F4" s="139"/>
      <c r="G4" s="138">
        <v>5</v>
      </c>
      <c r="H4" s="139"/>
      <c r="I4" s="30">
        <v>6</v>
      </c>
      <c r="J4" s="30">
        <v>7</v>
      </c>
      <c r="K4" s="30">
        <v>8</v>
      </c>
      <c r="L4" s="175">
        <v>9</v>
      </c>
      <c r="M4" s="176"/>
      <c r="N4" s="30">
        <v>10</v>
      </c>
      <c r="O4" s="138">
        <v>11</v>
      </c>
      <c r="P4" s="139"/>
      <c r="Q4" s="138">
        <v>12</v>
      </c>
      <c r="R4" s="139"/>
      <c r="S4" s="30">
        <v>13</v>
      </c>
      <c r="T4" s="30">
        <v>14</v>
      </c>
      <c r="U4" s="30">
        <v>15</v>
      </c>
      <c r="V4" s="30">
        <v>16</v>
      </c>
      <c r="W4" s="30">
        <v>17</v>
      </c>
      <c r="X4" s="138">
        <v>18</v>
      </c>
      <c r="Y4" s="139"/>
      <c r="Z4" s="138">
        <v>19</v>
      </c>
      <c r="AA4" s="139"/>
      <c r="AB4" s="30">
        <v>20</v>
      </c>
      <c r="AC4" s="30">
        <v>21</v>
      </c>
      <c r="AD4" s="175">
        <v>22</v>
      </c>
      <c r="AE4" s="176"/>
      <c r="AF4" s="30">
        <v>23</v>
      </c>
      <c r="AG4" s="30">
        <v>24</v>
      </c>
      <c r="AH4" s="138">
        <v>25</v>
      </c>
      <c r="AI4" s="139"/>
      <c r="AJ4" s="138">
        <v>26</v>
      </c>
      <c r="AK4" s="139"/>
      <c r="AL4" s="30">
        <v>27</v>
      </c>
      <c r="AM4" s="30">
        <v>28</v>
      </c>
      <c r="AN4" s="30">
        <v>29</v>
      </c>
      <c r="AO4" s="30">
        <v>30</v>
      </c>
      <c r="AP4" s="30">
        <v>31</v>
      </c>
      <c r="AQ4" s="162" t="s">
        <v>6</v>
      </c>
      <c r="AR4" s="116" t="s">
        <v>7</v>
      </c>
      <c r="AS4" s="116" t="s">
        <v>8</v>
      </c>
      <c r="AT4" s="90" t="s">
        <v>9</v>
      </c>
      <c r="AU4" s="90" t="s">
        <v>10</v>
      </c>
    </row>
    <row r="5" spans="1:47" ht="16.5" customHeight="1">
      <c r="A5" s="157"/>
      <c r="B5" s="31" t="s">
        <v>16</v>
      </c>
      <c r="C5" s="31" t="s">
        <v>17</v>
      </c>
      <c r="D5" s="31" t="s">
        <v>11</v>
      </c>
      <c r="E5" s="136" t="s">
        <v>12</v>
      </c>
      <c r="F5" s="137"/>
      <c r="G5" s="136" t="s">
        <v>13</v>
      </c>
      <c r="H5" s="137"/>
      <c r="I5" s="31" t="s">
        <v>14</v>
      </c>
      <c r="J5" s="31" t="s">
        <v>15</v>
      </c>
      <c r="K5" s="31" t="s">
        <v>16</v>
      </c>
      <c r="L5" s="177" t="s">
        <v>17</v>
      </c>
      <c r="M5" s="178"/>
      <c r="N5" s="31" t="s">
        <v>11</v>
      </c>
      <c r="O5" s="136" t="s">
        <v>12</v>
      </c>
      <c r="P5" s="137"/>
      <c r="Q5" s="136" t="s">
        <v>13</v>
      </c>
      <c r="R5" s="137"/>
      <c r="S5" s="31" t="s">
        <v>14</v>
      </c>
      <c r="T5" s="31" t="s">
        <v>15</v>
      </c>
      <c r="U5" s="31" t="s">
        <v>16</v>
      </c>
      <c r="V5" s="31" t="s">
        <v>17</v>
      </c>
      <c r="W5" s="31" t="s">
        <v>11</v>
      </c>
      <c r="X5" s="136" t="s">
        <v>12</v>
      </c>
      <c r="Y5" s="137"/>
      <c r="Z5" s="136" t="s">
        <v>13</v>
      </c>
      <c r="AA5" s="137"/>
      <c r="AB5" s="31" t="s">
        <v>14</v>
      </c>
      <c r="AC5" s="31" t="s">
        <v>15</v>
      </c>
      <c r="AD5" s="177" t="s">
        <v>16</v>
      </c>
      <c r="AE5" s="178"/>
      <c r="AF5" s="31" t="s">
        <v>17</v>
      </c>
      <c r="AG5" s="31" t="s">
        <v>11</v>
      </c>
      <c r="AH5" s="136" t="s">
        <v>12</v>
      </c>
      <c r="AI5" s="137"/>
      <c r="AJ5" s="136" t="s">
        <v>13</v>
      </c>
      <c r="AK5" s="137"/>
      <c r="AL5" s="31" t="s">
        <v>14</v>
      </c>
      <c r="AM5" s="31" t="s">
        <v>15</v>
      </c>
      <c r="AN5" s="31" t="s">
        <v>16</v>
      </c>
      <c r="AO5" s="31" t="s">
        <v>17</v>
      </c>
      <c r="AP5" s="31" t="s">
        <v>11</v>
      </c>
      <c r="AQ5" s="163"/>
      <c r="AR5" s="117"/>
      <c r="AS5" s="117"/>
      <c r="AT5" s="91"/>
      <c r="AU5" s="91"/>
    </row>
    <row r="6" spans="1:47" ht="16.5" customHeight="1">
      <c r="A6" s="158"/>
      <c r="B6" s="136" t="s">
        <v>18</v>
      </c>
      <c r="C6" s="150"/>
      <c r="D6" s="137"/>
      <c r="E6" s="31" t="s">
        <v>19</v>
      </c>
      <c r="F6" s="31" t="s">
        <v>18</v>
      </c>
      <c r="G6" s="31" t="s">
        <v>19</v>
      </c>
      <c r="H6" s="31" t="s">
        <v>18</v>
      </c>
      <c r="I6" s="136" t="s">
        <v>18</v>
      </c>
      <c r="J6" s="150"/>
      <c r="K6" s="137"/>
      <c r="L6" s="36" t="s">
        <v>19</v>
      </c>
      <c r="M6" s="37" t="s">
        <v>18</v>
      </c>
      <c r="N6" s="31" t="s">
        <v>18</v>
      </c>
      <c r="O6" s="31" t="s">
        <v>19</v>
      </c>
      <c r="P6" s="31" t="s">
        <v>18</v>
      </c>
      <c r="Q6" s="31" t="s">
        <v>19</v>
      </c>
      <c r="R6" s="31" t="s">
        <v>18</v>
      </c>
      <c r="S6" s="136" t="s">
        <v>18</v>
      </c>
      <c r="T6" s="150"/>
      <c r="U6" s="150"/>
      <c r="V6" s="150"/>
      <c r="W6" s="137"/>
      <c r="X6" s="31" t="s">
        <v>19</v>
      </c>
      <c r="Y6" s="31" t="s">
        <v>18</v>
      </c>
      <c r="Z6" s="31" t="s">
        <v>19</v>
      </c>
      <c r="AA6" s="31" t="s">
        <v>18</v>
      </c>
      <c r="AB6" s="136" t="s">
        <v>18</v>
      </c>
      <c r="AC6" s="137"/>
      <c r="AD6" s="36" t="s">
        <v>19</v>
      </c>
      <c r="AE6" s="37" t="s">
        <v>18</v>
      </c>
      <c r="AF6" s="31" t="s">
        <v>18</v>
      </c>
      <c r="AG6" s="31" t="s">
        <v>18</v>
      </c>
      <c r="AH6" s="31" t="s">
        <v>19</v>
      </c>
      <c r="AI6" s="31" t="s">
        <v>18</v>
      </c>
      <c r="AJ6" s="31" t="s">
        <v>19</v>
      </c>
      <c r="AK6" s="31" t="s">
        <v>18</v>
      </c>
      <c r="AL6" s="136" t="s">
        <v>18</v>
      </c>
      <c r="AM6" s="150"/>
      <c r="AN6" s="150"/>
      <c r="AO6" s="150"/>
      <c r="AP6" s="137"/>
      <c r="AQ6" s="164"/>
      <c r="AR6" s="118"/>
      <c r="AS6" s="118"/>
      <c r="AT6" s="92"/>
      <c r="AU6" s="92"/>
    </row>
    <row r="7" spans="1:47">
      <c r="A7" s="11" t="s">
        <v>20</v>
      </c>
      <c r="B7" s="20"/>
      <c r="C7" s="20"/>
      <c r="D7" s="20" t="s">
        <v>21</v>
      </c>
      <c r="E7" s="20"/>
      <c r="F7" s="20"/>
      <c r="G7" s="20"/>
      <c r="H7" s="20"/>
      <c r="I7" s="20"/>
      <c r="J7" s="20"/>
      <c r="K7" s="20"/>
      <c r="L7" s="20"/>
      <c r="M7" s="20"/>
      <c r="N7" s="20"/>
      <c r="O7" s="20"/>
      <c r="P7" s="20"/>
      <c r="Q7" s="20" t="s">
        <v>21</v>
      </c>
      <c r="R7" s="20"/>
      <c r="S7" s="20"/>
      <c r="T7" s="20"/>
      <c r="U7" s="20"/>
      <c r="V7" s="20"/>
      <c r="W7" s="20"/>
      <c r="X7" s="20" t="s">
        <v>21</v>
      </c>
      <c r="Y7" s="20"/>
      <c r="Z7" s="20"/>
      <c r="AA7" s="20"/>
      <c r="AB7" s="20"/>
      <c r="AC7" s="20"/>
      <c r="AD7" s="20"/>
      <c r="AE7" s="20"/>
      <c r="AF7" s="20"/>
      <c r="AG7" s="20"/>
      <c r="AH7" s="20"/>
      <c r="AI7" s="20"/>
      <c r="AJ7" s="20"/>
      <c r="AK7" s="20"/>
      <c r="AL7" s="20"/>
      <c r="AM7" s="20"/>
      <c r="AN7" s="20"/>
      <c r="AO7" s="20"/>
      <c r="AP7" s="20"/>
      <c r="AQ7" s="12">
        <f>COUNTIF(Aug!$B7:$AP7,"CD")</f>
        <v>3</v>
      </c>
      <c r="AR7" s="12">
        <f>COUNTIF(B7:C7,"CD")+COUNTIF(I7:K7,"CD")+COUNTIF(S7:V7,"CD")+COUNTIF(AB7:AC7,"CD")+COUNTIF(AF7,"CD")+COUNTIF(AL7:AO7,"CD")</f>
        <v>0</v>
      </c>
      <c r="AS7" s="12">
        <f>COUNTIF(D7:H7,"CD")+COUNTIF(L7:R7,"CD")+COUNTIF(W7:AA7,"CD")+COUNTIF(AD7:AE7,"CD")+COUNTIF(AG7:AK7,"CD")+COUNTIF(AP7,"CD")</f>
        <v>3</v>
      </c>
      <c r="AT7" s="13">
        <f>COUNTIF(Aug!$B7:$AP7,"PL")</f>
        <v>0</v>
      </c>
      <c r="AU7" s="13">
        <f>COUNTIF(Aug!$B7:$AP7,"OL")</f>
        <v>0</v>
      </c>
    </row>
    <row r="8" spans="1:47">
      <c r="A8" s="11" t="s">
        <v>22</v>
      </c>
      <c r="B8" s="20" t="s">
        <v>21</v>
      </c>
      <c r="C8" s="20"/>
      <c r="D8" s="20"/>
      <c r="E8" s="20" t="s">
        <v>21</v>
      </c>
      <c r="F8" s="20"/>
      <c r="G8" s="20"/>
      <c r="H8" s="20"/>
      <c r="I8" s="20"/>
      <c r="J8" s="20"/>
      <c r="K8" s="20"/>
      <c r="L8" s="20"/>
      <c r="M8" s="20"/>
      <c r="N8" s="20"/>
      <c r="O8" s="20"/>
      <c r="P8" s="20" t="s">
        <v>21</v>
      </c>
      <c r="Q8" s="20"/>
      <c r="R8" s="20"/>
      <c r="S8" s="20"/>
      <c r="T8" s="20"/>
      <c r="U8" s="20"/>
      <c r="V8" s="20" t="s">
        <v>21</v>
      </c>
      <c r="W8" s="20"/>
      <c r="X8" s="20"/>
      <c r="Y8" s="20"/>
      <c r="Z8" s="20"/>
      <c r="AA8" s="20"/>
      <c r="AB8" s="20"/>
      <c r="AC8" s="20"/>
      <c r="AD8" s="20"/>
      <c r="AE8" s="20"/>
      <c r="AF8" s="20"/>
      <c r="AG8" s="20"/>
      <c r="AH8" s="20"/>
      <c r="AI8" s="20"/>
      <c r="AJ8" s="20"/>
      <c r="AK8" s="8"/>
      <c r="AL8" s="8"/>
      <c r="AM8" s="8"/>
      <c r="AN8" s="8"/>
      <c r="AO8" s="8"/>
      <c r="AP8" s="8"/>
      <c r="AQ8" s="12">
        <f>COUNTIF(Aug!$B8:$AP8,"CD")</f>
        <v>4</v>
      </c>
      <c r="AR8" s="12">
        <f t="shared" ref="AR8:AR21" si="0">COUNTIF(B8:C8,"CD")+COUNTIF(I8:K8,"CD")+COUNTIF(S8:V8,"CD")+COUNTIF(AB8:AC8,"CD")+COUNTIF(AF8,"CD")+COUNTIF(AL8:AO8,"CD")</f>
        <v>2</v>
      </c>
      <c r="AS8" s="12">
        <f t="shared" ref="AS8:AS21" si="1">COUNTIF(D8:H8,"CD")+COUNTIF(L8:R8,"CD")+COUNTIF(W8:AA8,"CD")+COUNTIF(AD8:AE8,"CD")+COUNTIF(AG8:AK8,"CD")+COUNTIF(AP8,"CD")</f>
        <v>2</v>
      </c>
      <c r="AT8" s="13">
        <f>COUNTIF(Aug!$B8:$AP8,"PL")</f>
        <v>0</v>
      </c>
      <c r="AU8" s="13">
        <f>COUNTIF(Aug!$B8:$AP8,"OL")</f>
        <v>0</v>
      </c>
    </row>
    <row r="9" spans="1:47">
      <c r="A9" s="11" t="s">
        <v>23</v>
      </c>
      <c r="B9" s="20"/>
      <c r="C9" s="20"/>
      <c r="D9" s="20"/>
      <c r="E9" s="20"/>
      <c r="F9" s="20"/>
      <c r="G9" s="20"/>
      <c r="H9" s="20"/>
      <c r="I9" s="20"/>
      <c r="J9" s="20"/>
      <c r="K9" s="20"/>
      <c r="L9" s="20"/>
      <c r="M9" s="20"/>
      <c r="N9" s="20"/>
      <c r="O9" s="20"/>
      <c r="P9" s="20"/>
      <c r="Q9" s="20"/>
      <c r="R9" s="20" t="s">
        <v>21</v>
      </c>
      <c r="S9" s="20"/>
      <c r="T9" s="20"/>
      <c r="U9" s="20"/>
      <c r="V9" s="20"/>
      <c r="W9" s="20" t="s">
        <v>42</v>
      </c>
      <c r="X9" s="174" t="s">
        <v>42</v>
      </c>
      <c r="Y9" s="174"/>
      <c r="Z9" s="174" t="s">
        <v>42</v>
      </c>
      <c r="AA9" s="174"/>
      <c r="AB9" s="20"/>
      <c r="AC9" s="20"/>
      <c r="AD9" s="20"/>
      <c r="AE9" s="20"/>
      <c r="AF9" s="20"/>
      <c r="AG9" s="20"/>
      <c r="AH9" s="20"/>
      <c r="AI9" s="20"/>
      <c r="AJ9" s="20"/>
      <c r="AK9" s="8"/>
      <c r="AL9" s="8"/>
      <c r="AM9" s="8"/>
      <c r="AN9" s="8"/>
      <c r="AO9" s="8"/>
      <c r="AP9" s="7"/>
      <c r="AQ9" s="12">
        <f>COUNTIF(Aug!$B9:$AP9,"CD")</f>
        <v>1</v>
      </c>
      <c r="AR9" s="12">
        <f t="shared" si="0"/>
        <v>0</v>
      </c>
      <c r="AS9" s="12">
        <f t="shared" si="1"/>
        <v>1</v>
      </c>
      <c r="AT9" s="13">
        <f>COUNTIF(Aug!$B9:$AP9,"PL")</f>
        <v>3</v>
      </c>
      <c r="AU9" s="13">
        <f>COUNTIF(Aug!$B9:$AP9,"OL")</f>
        <v>0</v>
      </c>
    </row>
    <row r="10" spans="1:47">
      <c r="A10" s="11" t="s">
        <v>24</v>
      </c>
      <c r="B10" s="20"/>
      <c r="C10" s="20"/>
      <c r="D10" s="20"/>
      <c r="E10" s="20"/>
      <c r="F10" s="20"/>
      <c r="G10" s="20"/>
      <c r="H10" s="20"/>
      <c r="I10" s="20"/>
      <c r="J10" s="20"/>
      <c r="K10" s="20"/>
      <c r="L10" s="20"/>
      <c r="M10" s="20"/>
      <c r="N10" s="20"/>
      <c r="O10" s="20"/>
      <c r="P10" s="20"/>
      <c r="Q10" s="20"/>
      <c r="R10" s="20"/>
      <c r="S10" s="20"/>
      <c r="T10" s="20"/>
      <c r="U10" s="20"/>
      <c r="V10" s="20"/>
      <c r="W10" s="20"/>
      <c r="X10" s="20"/>
      <c r="Y10" s="20" t="s">
        <v>21</v>
      </c>
      <c r="Z10" s="20"/>
      <c r="AA10" s="20"/>
      <c r="AB10" s="20"/>
      <c r="AC10" s="20"/>
      <c r="AD10" s="20"/>
      <c r="AE10" s="20" t="s">
        <v>21</v>
      </c>
      <c r="AG10" s="20"/>
      <c r="AH10" s="20"/>
      <c r="AI10" s="20"/>
      <c r="AJ10" s="20"/>
      <c r="AK10" s="8"/>
      <c r="AL10" s="8"/>
      <c r="AM10" s="8"/>
      <c r="AN10" s="8"/>
      <c r="AO10" s="8"/>
      <c r="AP10" s="8"/>
      <c r="AQ10" s="12">
        <f>COUNTIF(Aug!$B10:$AP10,"CD")</f>
        <v>2</v>
      </c>
      <c r="AR10" s="12">
        <f t="shared" si="0"/>
        <v>0</v>
      </c>
      <c r="AS10" s="12">
        <f t="shared" si="1"/>
        <v>2</v>
      </c>
      <c r="AT10" s="13">
        <f>COUNTIF(Aug!$B10:$AP10,"PL")</f>
        <v>0</v>
      </c>
      <c r="AU10" s="13">
        <f>COUNTIF(Aug!$B10:$AP10,"OL")</f>
        <v>0</v>
      </c>
    </row>
    <row r="11" spans="1:47">
      <c r="A11" s="11" t="s">
        <v>25</v>
      </c>
      <c r="B11" s="20"/>
      <c r="C11" s="20"/>
      <c r="D11" s="20"/>
      <c r="E11" s="20"/>
      <c r="F11" s="20"/>
      <c r="G11" s="20"/>
      <c r="H11" s="20" t="s">
        <v>21</v>
      </c>
      <c r="I11" s="20"/>
      <c r="J11" s="20"/>
      <c r="K11" s="20"/>
      <c r="L11" s="20"/>
      <c r="M11" s="20"/>
      <c r="N11" s="20"/>
      <c r="O11" s="20"/>
      <c r="P11" s="20"/>
      <c r="Q11" s="20"/>
      <c r="R11" s="20"/>
      <c r="S11" s="20" t="s">
        <v>21</v>
      </c>
      <c r="T11" s="20"/>
      <c r="U11" s="20"/>
      <c r="V11" s="20"/>
      <c r="W11" s="20"/>
      <c r="X11" s="20"/>
      <c r="Y11" s="20"/>
      <c r="Z11" s="20"/>
      <c r="AA11" s="20"/>
      <c r="AB11" s="20"/>
      <c r="AC11" s="20"/>
      <c r="AD11" s="20"/>
      <c r="AE11" s="20"/>
      <c r="AF11" s="20"/>
      <c r="AG11" s="20"/>
      <c r="AH11" s="20" t="s">
        <v>21</v>
      </c>
      <c r="AI11" s="20"/>
      <c r="AJ11" s="20"/>
      <c r="AK11" s="8"/>
      <c r="AL11" s="8"/>
      <c r="AM11" s="8"/>
      <c r="AN11" s="8"/>
      <c r="AO11" s="8"/>
      <c r="AP11" s="7" t="s">
        <v>21</v>
      </c>
      <c r="AQ11" s="12">
        <f>COUNTIF(Aug!$B11:$AP11,"CD")</f>
        <v>4</v>
      </c>
      <c r="AR11" s="12">
        <f t="shared" si="0"/>
        <v>1</v>
      </c>
      <c r="AS11" s="12">
        <f t="shared" si="1"/>
        <v>3</v>
      </c>
      <c r="AT11" s="13">
        <f>COUNTIF(Aug!$B11:$AP11,"PL")</f>
        <v>0</v>
      </c>
      <c r="AU11" s="13">
        <f>COUNTIF(Aug!$B11:$AP11,"OL")</f>
        <v>0</v>
      </c>
    </row>
    <row r="12" spans="1:47">
      <c r="A12" s="11" t="s">
        <v>26</v>
      </c>
      <c r="B12" s="20"/>
      <c r="C12" s="20"/>
      <c r="D12" s="20"/>
      <c r="E12" s="20"/>
      <c r="F12" s="20"/>
      <c r="G12" s="174" t="s">
        <v>42</v>
      </c>
      <c r="H12" s="174"/>
      <c r="I12" s="20" t="s">
        <v>42</v>
      </c>
      <c r="J12" s="20"/>
      <c r="K12" s="20"/>
      <c r="L12" s="20"/>
      <c r="M12" s="20"/>
      <c r="N12" s="20"/>
      <c r="O12" s="20"/>
      <c r="P12" s="20"/>
      <c r="Q12" s="20"/>
      <c r="R12" s="20"/>
      <c r="S12" s="20"/>
      <c r="T12" s="20"/>
      <c r="U12" s="20"/>
      <c r="V12" s="20"/>
      <c r="W12" s="20" t="s">
        <v>21</v>
      </c>
      <c r="X12" s="20"/>
      <c r="Y12" s="20"/>
      <c r="Z12" s="20"/>
      <c r="AA12" s="20"/>
      <c r="AB12" s="20" t="s">
        <v>21</v>
      </c>
      <c r="AC12" s="20"/>
      <c r="AD12" s="20"/>
      <c r="AE12" s="20"/>
      <c r="AF12" s="20"/>
      <c r="AG12" s="20"/>
      <c r="AH12" s="20"/>
      <c r="AI12" s="20" t="s">
        <v>21</v>
      </c>
      <c r="AJ12" s="20" t="s">
        <v>21</v>
      </c>
      <c r="AK12" s="8"/>
      <c r="AL12" s="8" t="s">
        <v>42</v>
      </c>
      <c r="AM12" s="8"/>
      <c r="AN12" s="8"/>
      <c r="AO12" s="8"/>
      <c r="AP12" s="8"/>
      <c r="AQ12" s="12">
        <f>COUNTIF(Aug!$B12:$AP12,"CD")</f>
        <v>4</v>
      </c>
      <c r="AR12" s="12">
        <f t="shared" si="0"/>
        <v>1</v>
      </c>
      <c r="AS12" s="12">
        <f t="shared" si="1"/>
        <v>3</v>
      </c>
      <c r="AT12" s="13">
        <f>COUNTIF(Aug!$B12:$AP12,"PL")</f>
        <v>3</v>
      </c>
      <c r="AU12" s="13">
        <f>COUNTIF(Aug!$B12:$AP12,"OL")</f>
        <v>0</v>
      </c>
    </row>
    <row r="13" spans="1:47">
      <c r="A13" s="11" t="s">
        <v>27</v>
      </c>
      <c r="B13" s="20"/>
      <c r="C13" s="20"/>
      <c r="D13" s="20"/>
      <c r="E13" s="20"/>
      <c r="F13" s="20"/>
      <c r="G13" s="20"/>
      <c r="H13" s="20"/>
      <c r="I13" s="20"/>
      <c r="J13" s="20"/>
      <c r="K13" s="20"/>
      <c r="L13" s="20" t="s">
        <v>21</v>
      </c>
      <c r="M13" s="20"/>
      <c r="N13" s="20"/>
      <c r="O13" s="20"/>
      <c r="P13" s="20"/>
      <c r="Q13" s="20"/>
      <c r="R13" s="20"/>
      <c r="S13" s="20"/>
      <c r="T13" s="20"/>
      <c r="U13" s="20"/>
      <c r="V13" s="20"/>
      <c r="W13" s="20"/>
      <c r="X13" s="20"/>
      <c r="Y13" s="20"/>
      <c r="Z13" s="20"/>
      <c r="AA13" s="20"/>
      <c r="AB13" s="20"/>
      <c r="AC13" s="20"/>
      <c r="AD13" s="40"/>
      <c r="AE13" s="20"/>
      <c r="AF13" s="20"/>
      <c r="AG13" s="20"/>
      <c r="AH13" s="20"/>
      <c r="AI13" s="20"/>
      <c r="AJ13" s="20"/>
      <c r="AK13" s="8"/>
      <c r="AL13" s="8" t="s">
        <v>21</v>
      </c>
      <c r="AM13" s="8"/>
      <c r="AN13" s="8"/>
      <c r="AO13" s="8"/>
      <c r="AP13" s="7"/>
      <c r="AQ13" s="12">
        <f>COUNTIF(Aug!$B13:$AP13,"CD")</f>
        <v>2</v>
      </c>
      <c r="AR13" s="12">
        <f t="shared" si="0"/>
        <v>1</v>
      </c>
      <c r="AS13" s="12">
        <f t="shared" si="1"/>
        <v>1</v>
      </c>
      <c r="AT13" s="13">
        <f>COUNTIF(Aug!$B13:$AP13,"PL")</f>
        <v>0</v>
      </c>
      <c r="AU13" s="13">
        <f>COUNTIF(Aug!$B13:$AP13,"OL")</f>
        <v>0</v>
      </c>
    </row>
    <row r="14" spans="1:47">
      <c r="A14" s="11" t="s">
        <v>28</v>
      </c>
      <c r="B14" s="20"/>
      <c r="C14" s="20"/>
      <c r="D14" s="20"/>
      <c r="E14" s="20"/>
      <c r="F14" s="20" t="s">
        <v>21</v>
      </c>
      <c r="G14" s="20"/>
      <c r="H14" s="20"/>
      <c r="I14" s="20"/>
      <c r="J14" s="20"/>
      <c r="K14" s="20"/>
      <c r="L14" s="20"/>
      <c r="M14" s="20"/>
      <c r="N14" s="20"/>
      <c r="O14" s="20"/>
      <c r="P14" s="20"/>
      <c r="R14" s="20"/>
      <c r="S14" s="20"/>
      <c r="T14" s="20" t="s">
        <v>21</v>
      </c>
      <c r="U14" s="20"/>
      <c r="V14" s="20"/>
      <c r="W14" s="20"/>
      <c r="X14" s="20"/>
      <c r="Y14" s="20"/>
      <c r="Z14" s="20"/>
      <c r="AA14" s="20" t="s">
        <v>21</v>
      </c>
      <c r="AB14" s="20"/>
      <c r="AC14" s="20"/>
      <c r="AD14" s="20"/>
      <c r="AE14" s="20"/>
      <c r="AF14" s="20"/>
      <c r="AG14" s="20"/>
      <c r="AH14" s="20"/>
      <c r="AI14" s="20"/>
      <c r="AJ14" s="20"/>
      <c r="AK14" s="8"/>
      <c r="AL14" s="8"/>
      <c r="AM14" s="8"/>
      <c r="AN14" s="8"/>
      <c r="AO14" s="8"/>
      <c r="AP14" s="8"/>
      <c r="AQ14" s="12">
        <f>COUNTIF(Aug!$B14:$AP14,"CD")</f>
        <v>3</v>
      </c>
      <c r="AR14" s="12">
        <f t="shared" si="0"/>
        <v>1</v>
      </c>
      <c r="AS14" s="12">
        <f t="shared" si="1"/>
        <v>2</v>
      </c>
      <c r="AT14" s="13">
        <f>COUNTIF(Aug!$B14:$AP14,"PL")</f>
        <v>0</v>
      </c>
      <c r="AU14" s="13">
        <f>COUNTIF(Aug!$B14:$AP14,"OL")</f>
        <v>0</v>
      </c>
    </row>
    <row r="15" spans="1:47">
      <c r="A15" s="11" t="s">
        <v>29</v>
      </c>
      <c r="B15" s="20"/>
      <c r="C15" s="20"/>
      <c r="D15" s="20"/>
      <c r="E15" s="20"/>
      <c r="F15" s="20"/>
      <c r="G15" s="20" t="s">
        <v>21</v>
      </c>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8" t="s">
        <v>21</v>
      </c>
      <c r="AL15" s="8"/>
      <c r="AM15" s="8"/>
      <c r="AN15" s="8"/>
      <c r="AO15" s="8"/>
      <c r="AP15" s="7"/>
      <c r="AQ15" s="12">
        <f>COUNTIF(Aug!$B15:$AP15,"CD")</f>
        <v>2</v>
      </c>
      <c r="AR15" s="12">
        <f t="shared" si="0"/>
        <v>0</v>
      </c>
      <c r="AS15" s="12">
        <f t="shared" si="1"/>
        <v>2</v>
      </c>
      <c r="AT15" s="13">
        <f>COUNTIF(Aug!$B15:$AP15,"PL")</f>
        <v>0</v>
      </c>
      <c r="AU15" s="13">
        <f>COUNTIF(Aug!$B15:$AP15,"OL")</f>
        <v>0</v>
      </c>
    </row>
    <row r="16" spans="1:47">
      <c r="A16" s="11" t="s">
        <v>30</v>
      </c>
      <c r="B16" s="20"/>
      <c r="C16" s="20"/>
      <c r="D16" s="20"/>
      <c r="E16" s="20"/>
      <c r="F16" s="20"/>
      <c r="G16" s="20"/>
      <c r="H16" s="20"/>
      <c r="I16" s="20" t="s">
        <v>21</v>
      </c>
      <c r="J16" s="20"/>
      <c r="K16" s="20"/>
      <c r="L16" s="20"/>
      <c r="M16" s="20"/>
      <c r="N16" s="20"/>
      <c r="O16" s="20"/>
      <c r="P16" s="20"/>
      <c r="Q16" s="20"/>
      <c r="R16" s="20"/>
      <c r="S16" s="20"/>
      <c r="T16" s="20"/>
      <c r="U16" s="20"/>
      <c r="V16" s="20"/>
      <c r="W16" s="20"/>
      <c r="Y16" s="20"/>
      <c r="Z16" s="20"/>
      <c r="AA16" s="20"/>
      <c r="AB16" s="20"/>
      <c r="AC16" s="20"/>
      <c r="AD16" s="20"/>
      <c r="AE16" s="20"/>
      <c r="AF16" s="20"/>
      <c r="AG16" s="20"/>
      <c r="AH16" s="20"/>
      <c r="AI16" s="20"/>
      <c r="AJ16" s="20"/>
      <c r="AK16" s="8"/>
      <c r="AL16" s="8"/>
      <c r="AM16" s="8"/>
      <c r="AN16" s="8" t="s">
        <v>21</v>
      </c>
      <c r="AO16" s="8"/>
      <c r="AP16" s="8"/>
      <c r="AQ16" s="12">
        <f>COUNTIF(Aug!$B16:$AP16,"CD")</f>
        <v>2</v>
      </c>
      <c r="AR16" s="12">
        <f t="shared" si="0"/>
        <v>2</v>
      </c>
      <c r="AS16" s="12">
        <f t="shared" si="1"/>
        <v>0</v>
      </c>
      <c r="AT16" s="13">
        <f>COUNTIF(Aug!$B16:$AP16,"PL")</f>
        <v>0</v>
      </c>
      <c r="AU16" s="13">
        <f>COUNTIF(Aug!$B16:$AP16,"OL")</f>
        <v>0</v>
      </c>
    </row>
    <row r="17" spans="1:47">
      <c r="A17" s="11" t="s">
        <v>31</v>
      </c>
      <c r="B17" s="20"/>
      <c r="C17" s="20" t="s">
        <v>21</v>
      </c>
      <c r="D17" s="20"/>
      <c r="E17" s="20"/>
      <c r="F17" s="20"/>
      <c r="G17" s="20"/>
      <c r="H17" s="20"/>
      <c r="I17" s="20"/>
      <c r="J17" s="20" t="s">
        <v>21</v>
      </c>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8"/>
      <c r="AL17" s="8"/>
      <c r="AM17" s="8"/>
      <c r="AN17" s="8"/>
      <c r="AO17" s="8"/>
      <c r="AP17" s="7"/>
      <c r="AQ17" s="12">
        <f>COUNTIF(Aug!$B17:$AP17,"CD")</f>
        <v>2</v>
      </c>
      <c r="AR17" s="12">
        <f t="shared" si="0"/>
        <v>2</v>
      </c>
      <c r="AS17" s="12">
        <f t="shared" si="1"/>
        <v>0</v>
      </c>
      <c r="AT17" s="13">
        <f>COUNTIF(Aug!$B17:$AP17,"PL")</f>
        <v>0</v>
      </c>
      <c r="AU17" s="13">
        <f>COUNTIF(Aug!$B17:$AP17,"OL")</f>
        <v>0</v>
      </c>
    </row>
    <row r="18" spans="1:47">
      <c r="A18" s="11" t="s">
        <v>32</v>
      </c>
      <c r="B18" s="20"/>
      <c r="C18" s="20"/>
      <c r="D18" s="20"/>
      <c r="E18" s="20"/>
      <c r="F18" s="20"/>
      <c r="G18" s="20"/>
      <c r="H18" s="20"/>
      <c r="I18" s="20"/>
      <c r="J18" s="20"/>
      <c r="K18" s="20"/>
      <c r="L18" s="20"/>
      <c r="M18" s="20"/>
      <c r="N18" s="20" t="s">
        <v>21</v>
      </c>
      <c r="O18" s="20"/>
      <c r="P18" s="20"/>
      <c r="Q18" s="20"/>
      <c r="R18" s="20"/>
      <c r="S18" s="20"/>
      <c r="T18" s="20"/>
      <c r="U18" s="20"/>
      <c r="V18" s="20"/>
      <c r="W18" s="20"/>
      <c r="X18" s="20"/>
      <c r="Y18" s="20"/>
      <c r="Z18" s="20" t="s">
        <v>21</v>
      </c>
      <c r="AA18" s="20"/>
      <c r="AB18" s="20"/>
      <c r="AC18" s="20"/>
      <c r="AD18" s="20"/>
      <c r="AE18" s="20"/>
      <c r="AF18" s="20" t="s">
        <v>21</v>
      </c>
      <c r="AG18" s="20"/>
      <c r="AH18" s="20"/>
      <c r="AI18" s="20"/>
      <c r="AJ18" s="20"/>
      <c r="AK18" s="8"/>
      <c r="AL18" s="8"/>
      <c r="AM18" s="8"/>
      <c r="AN18" s="8"/>
      <c r="AO18" s="8"/>
      <c r="AP18" s="8"/>
      <c r="AQ18" s="12">
        <f>COUNTIF(Aug!$B18:$AP18,"CD")</f>
        <v>3</v>
      </c>
      <c r="AR18" s="12">
        <f t="shared" si="0"/>
        <v>1</v>
      </c>
      <c r="AS18" s="12">
        <f t="shared" si="1"/>
        <v>2</v>
      </c>
      <c r="AT18" s="13">
        <f>COUNTIF(Aug!$B18:$AP18,"PL")</f>
        <v>0</v>
      </c>
      <c r="AU18" s="13">
        <f>COUNTIF(Aug!$B18:$AP18,"OL")</f>
        <v>0</v>
      </c>
    </row>
    <row r="19" spans="1:47">
      <c r="A19" s="11" t="s">
        <v>33</v>
      </c>
      <c r="B19" s="20"/>
      <c r="C19" s="20"/>
      <c r="D19" s="20"/>
      <c r="E19" s="20"/>
      <c r="F19" s="20"/>
      <c r="G19" s="20"/>
      <c r="H19" s="20"/>
      <c r="I19" s="20"/>
      <c r="J19" s="20"/>
      <c r="K19" s="20"/>
      <c r="L19" s="20"/>
      <c r="M19" s="20"/>
      <c r="N19" s="20"/>
      <c r="O19" s="5" t="s">
        <v>21</v>
      </c>
      <c r="Q19" s="20"/>
      <c r="R19" s="20"/>
      <c r="S19" s="20"/>
      <c r="T19" s="20"/>
      <c r="U19" s="20"/>
      <c r="V19" s="20"/>
      <c r="W19" s="20"/>
      <c r="X19" s="20"/>
      <c r="Y19" s="20"/>
      <c r="Z19" s="20"/>
      <c r="AA19" s="20"/>
      <c r="AB19" s="20"/>
      <c r="AC19" s="20"/>
      <c r="AD19" s="20"/>
      <c r="AE19" s="20"/>
      <c r="AF19" s="20"/>
      <c r="AG19" s="20" t="s">
        <v>21</v>
      </c>
      <c r="AH19" s="20"/>
      <c r="AI19" s="20"/>
      <c r="AJ19" s="20"/>
      <c r="AK19" s="8"/>
      <c r="AL19" s="8"/>
      <c r="AM19" s="8"/>
      <c r="AN19" s="8"/>
      <c r="AO19" s="8"/>
      <c r="AP19" s="7"/>
      <c r="AQ19" s="12">
        <f>COUNTIF(Aug!$B19:$AP19,"CD")</f>
        <v>2</v>
      </c>
      <c r="AR19" s="12">
        <f t="shared" si="0"/>
        <v>0</v>
      </c>
      <c r="AS19" s="12">
        <f t="shared" si="1"/>
        <v>2</v>
      </c>
      <c r="AT19" s="13">
        <f>COUNTIF(Aug!$B19:$AP19,"PL")</f>
        <v>0</v>
      </c>
      <c r="AU19" s="13">
        <f>COUNTIF(Aug!$B19:$AP19,"OL")</f>
        <v>0</v>
      </c>
    </row>
    <row r="20" spans="1:47">
      <c r="A20" s="11" t="s">
        <v>34</v>
      </c>
      <c r="B20" s="20"/>
      <c r="C20" s="20"/>
      <c r="D20" s="20"/>
      <c r="E20" s="20"/>
      <c r="F20" s="20"/>
      <c r="G20" s="20"/>
      <c r="H20" s="20"/>
      <c r="I20" s="20"/>
      <c r="J20" s="20"/>
      <c r="K20" s="20" t="s">
        <v>21</v>
      </c>
      <c r="L20" s="20"/>
      <c r="M20" s="20" t="s">
        <v>21</v>
      </c>
      <c r="N20" s="20"/>
      <c r="O20" s="20"/>
      <c r="P20" s="20"/>
      <c r="Q20" s="20"/>
      <c r="R20" s="20"/>
      <c r="S20" s="20"/>
      <c r="T20" s="20"/>
      <c r="U20" s="20"/>
      <c r="V20" s="20"/>
      <c r="W20" s="20"/>
      <c r="X20" s="20"/>
      <c r="Y20" s="20"/>
      <c r="Z20" s="20"/>
      <c r="AA20" s="20"/>
      <c r="AB20" s="20"/>
      <c r="AD20" s="20"/>
      <c r="AE20" s="20"/>
      <c r="AF20" s="20"/>
      <c r="AG20" s="20"/>
      <c r="AH20" s="20"/>
      <c r="AI20" s="20"/>
      <c r="AJ20" s="20"/>
      <c r="AK20" s="8"/>
      <c r="AL20" s="8"/>
      <c r="AM20" s="8" t="s">
        <v>21</v>
      </c>
      <c r="AN20" s="8"/>
      <c r="AO20" s="8" t="s">
        <v>21</v>
      </c>
      <c r="AP20" s="8"/>
      <c r="AQ20" s="12">
        <f>COUNTIF(Aug!$B20:$AP20,"CD")</f>
        <v>4</v>
      </c>
      <c r="AR20" s="12">
        <f t="shared" si="0"/>
        <v>3</v>
      </c>
      <c r="AS20" s="12">
        <f t="shared" si="1"/>
        <v>1</v>
      </c>
      <c r="AT20" s="13">
        <f>COUNTIF(Aug!$B20:$AP20,"PL")</f>
        <v>0</v>
      </c>
      <c r="AU20" s="13">
        <f>COUNTIF(Aug!$B20:$AP20,"OL")</f>
        <v>0</v>
      </c>
    </row>
    <row r="21" spans="1:47">
      <c r="A21" s="11" t="s">
        <v>35</v>
      </c>
      <c r="B21" s="17"/>
      <c r="C21" s="17"/>
      <c r="D21" s="17"/>
      <c r="E21" s="17"/>
      <c r="F21" s="17"/>
      <c r="G21" s="174" t="s">
        <v>42</v>
      </c>
      <c r="H21" s="174"/>
      <c r="I21" s="17" t="s">
        <v>45</v>
      </c>
      <c r="J21" s="17" t="s">
        <v>45</v>
      </c>
      <c r="K21" s="17" t="s">
        <v>45</v>
      </c>
      <c r="L21" s="179" t="s">
        <v>45</v>
      </c>
      <c r="M21" s="179"/>
      <c r="N21" s="17" t="s">
        <v>45</v>
      </c>
      <c r="O21" s="179" t="s">
        <v>45</v>
      </c>
      <c r="P21" s="179"/>
      <c r="Q21" s="174" t="s">
        <v>42</v>
      </c>
      <c r="R21" s="174"/>
      <c r="S21" s="17"/>
      <c r="T21" s="17"/>
      <c r="U21" s="17" t="s">
        <v>21</v>
      </c>
      <c r="V21" s="17"/>
      <c r="W21" s="17"/>
      <c r="X21" s="17"/>
      <c r="Y21" s="17"/>
      <c r="Z21" s="17"/>
      <c r="AA21" s="17"/>
      <c r="AB21" s="17"/>
      <c r="AC21" s="20" t="s">
        <v>21</v>
      </c>
      <c r="AD21" s="17" t="s">
        <v>21</v>
      </c>
      <c r="AE21" s="17"/>
      <c r="AF21" s="17"/>
      <c r="AG21" s="17"/>
      <c r="AH21" s="17"/>
      <c r="AI21" s="17"/>
      <c r="AJ21" s="17"/>
      <c r="AK21" s="8"/>
      <c r="AL21" s="8"/>
      <c r="AM21" s="8"/>
      <c r="AN21" s="8"/>
      <c r="AP21" s="7"/>
      <c r="AQ21" s="12">
        <f>COUNTIF(Aug!$B21:$AP21,"CD")</f>
        <v>3</v>
      </c>
      <c r="AR21" s="12">
        <f t="shared" si="0"/>
        <v>2</v>
      </c>
      <c r="AS21" s="12">
        <f t="shared" si="1"/>
        <v>1</v>
      </c>
      <c r="AT21" s="13">
        <f>COUNTIF(Aug!$B21:$AP21,"PL")</f>
        <v>2</v>
      </c>
      <c r="AU21" s="13">
        <f>COUNTIF(Aug!$B21:$AP21,"OL")</f>
        <v>6</v>
      </c>
    </row>
    <row r="22" spans="1:47">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15">
        <f>SUM(AQ7:AQ21)</f>
        <v>41</v>
      </c>
      <c r="AR22" s="15">
        <f>SUM(AR7:AR21)</f>
        <v>16</v>
      </c>
      <c r="AS22" s="15">
        <f>SUM(AS7:AS21)</f>
        <v>25</v>
      </c>
      <c r="AT22" s="15">
        <f>SUM(AT7:AT21)</f>
        <v>8</v>
      </c>
      <c r="AU22" s="16">
        <f>SUM(AU7:AU21)</f>
        <v>6</v>
      </c>
    </row>
    <row r="23" spans="1:47">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41"/>
      <c r="AS23" s="41"/>
      <c r="AT23" s="9"/>
      <c r="AU23" s="10"/>
    </row>
    <row r="24" spans="1:47" ht="16.5" customHeight="1">
      <c r="A24" s="71" t="s">
        <v>37</v>
      </c>
      <c r="B24" s="73">
        <v>1</v>
      </c>
      <c r="C24" s="180" t="s">
        <v>38</v>
      </c>
      <c r="D24" s="180"/>
      <c r="E24" s="180"/>
      <c r="F24" s="180"/>
      <c r="G24" s="180"/>
      <c r="H24" s="180"/>
      <c r="I24" s="180"/>
      <c r="J24" s="165" t="s">
        <v>62</v>
      </c>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7"/>
    </row>
    <row r="25" spans="1:47">
      <c r="A25" s="72"/>
      <c r="B25" s="73"/>
      <c r="C25" s="180"/>
      <c r="D25" s="180"/>
      <c r="E25" s="180"/>
      <c r="F25" s="180"/>
      <c r="G25" s="180"/>
      <c r="H25" s="180"/>
      <c r="I25" s="180"/>
      <c r="J25" s="168"/>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70"/>
    </row>
    <row r="26" spans="1:47" ht="16.5" customHeight="1">
      <c r="A26" s="72"/>
      <c r="B26" s="75" t="s">
        <v>21</v>
      </c>
      <c r="C26" s="81" t="s">
        <v>40</v>
      </c>
      <c r="D26" s="82"/>
      <c r="E26" s="82"/>
      <c r="F26" s="82"/>
      <c r="G26" s="82"/>
      <c r="H26" s="82"/>
      <c r="I26" s="82"/>
      <c r="J26" s="165" t="s">
        <v>41</v>
      </c>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7"/>
    </row>
    <row r="27" spans="1:47">
      <c r="A27" s="72"/>
      <c r="B27" s="76"/>
      <c r="C27" s="130"/>
      <c r="D27" s="131"/>
      <c r="E27" s="131"/>
      <c r="F27" s="131"/>
      <c r="G27" s="131"/>
      <c r="H27" s="131"/>
      <c r="I27" s="131"/>
      <c r="J27" s="171"/>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3"/>
    </row>
    <row r="28" spans="1:47" ht="16.5" customHeight="1">
      <c r="A28" s="72"/>
      <c r="B28" s="76"/>
      <c r="C28" s="130"/>
      <c r="D28" s="131"/>
      <c r="E28" s="131"/>
      <c r="F28" s="131"/>
      <c r="G28" s="131"/>
      <c r="H28" s="131"/>
      <c r="I28" s="131"/>
      <c r="J28" s="171"/>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3"/>
    </row>
    <row r="29" spans="1:47">
      <c r="A29" s="72"/>
      <c r="B29" s="77"/>
      <c r="C29" s="84"/>
      <c r="D29" s="85"/>
      <c r="E29" s="85"/>
      <c r="F29" s="85"/>
      <c r="G29" s="85"/>
      <c r="H29" s="85"/>
      <c r="I29" s="85"/>
      <c r="J29" s="168"/>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70"/>
    </row>
    <row r="30" spans="1:47" ht="16.5" customHeight="1">
      <c r="A30" s="72"/>
      <c r="B30" s="78" t="s">
        <v>42</v>
      </c>
      <c r="C30" s="155" t="s">
        <v>43</v>
      </c>
      <c r="D30" s="155"/>
      <c r="E30" s="155"/>
      <c r="F30" s="155"/>
      <c r="G30" s="155"/>
      <c r="H30" s="155"/>
      <c r="I30" s="155"/>
      <c r="J30" s="165" t="s">
        <v>44</v>
      </c>
      <c r="K30" s="166"/>
      <c r="L30" s="166"/>
      <c r="M30" s="166"/>
      <c r="N30" s="166"/>
      <c r="O30" s="166"/>
      <c r="P30" s="166"/>
      <c r="Q30" s="166"/>
      <c r="R30" s="166"/>
      <c r="S30" s="166"/>
      <c r="T30" s="166"/>
      <c r="U30" s="166"/>
      <c r="V30" s="166"/>
      <c r="W30" s="166"/>
      <c r="X30" s="166"/>
      <c r="Y30" s="166"/>
      <c r="Z30" s="166"/>
      <c r="AA30" s="166"/>
      <c r="AB30" s="166"/>
      <c r="AC30" s="166"/>
      <c r="AD30" s="166"/>
      <c r="AE30" s="166"/>
      <c r="AF30" s="166"/>
      <c r="AG30" s="166"/>
      <c r="AH30" s="166"/>
      <c r="AI30" s="166"/>
      <c r="AJ30" s="166"/>
      <c r="AK30" s="166"/>
      <c r="AL30" s="166"/>
      <c r="AM30" s="166"/>
      <c r="AN30" s="166"/>
      <c r="AO30" s="166"/>
      <c r="AP30" s="166"/>
      <c r="AQ30" s="166"/>
      <c r="AR30" s="166"/>
      <c r="AS30" s="166"/>
      <c r="AT30" s="166"/>
      <c r="AU30" s="167"/>
    </row>
    <row r="31" spans="1:47">
      <c r="A31" s="72"/>
      <c r="B31" s="78"/>
      <c r="C31" s="155"/>
      <c r="D31" s="155"/>
      <c r="E31" s="155"/>
      <c r="F31" s="155"/>
      <c r="G31" s="155"/>
      <c r="H31" s="155"/>
      <c r="I31" s="155"/>
      <c r="J31" s="168"/>
      <c r="K31" s="169"/>
      <c r="L31" s="169"/>
      <c r="M31" s="169"/>
      <c r="N31" s="169"/>
      <c r="O31" s="169"/>
      <c r="P31" s="169"/>
      <c r="Q31" s="169"/>
      <c r="R31" s="169"/>
      <c r="S31" s="169"/>
      <c r="T31" s="169"/>
      <c r="U31" s="169"/>
      <c r="V31" s="169"/>
      <c r="W31" s="169"/>
      <c r="X31" s="169"/>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70"/>
    </row>
    <row r="32" spans="1:47" ht="16.5" customHeight="1">
      <c r="A32" s="72"/>
      <c r="B32" s="79" t="s">
        <v>45</v>
      </c>
      <c r="C32" s="155" t="s">
        <v>46</v>
      </c>
      <c r="D32" s="155"/>
      <c r="E32" s="155"/>
      <c r="F32" s="155"/>
      <c r="G32" s="155"/>
      <c r="H32" s="155"/>
      <c r="I32" s="155"/>
      <c r="J32" s="165" t="s">
        <v>47</v>
      </c>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7"/>
    </row>
    <row r="33" spans="1:47">
      <c r="A33" s="72"/>
      <c r="B33" s="79"/>
      <c r="C33" s="155"/>
      <c r="D33" s="155"/>
      <c r="E33" s="155"/>
      <c r="F33" s="155"/>
      <c r="G33" s="155"/>
      <c r="H33" s="155"/>
      <c r="I33" s="155"/>
      <c r="J33" s="168"/>
      <c r="K33" s="169"/>
      <c r="L33" s="169"/>
      <c r="M33" s="169"/>
      <c r="N33" s="169"/>
      <c r="O33" s="169"/>
      <c r="P33" s="169"/>
      <c r="Q33" s="169"/>
      <c r="R33" s="169"/>
      <c r="S33" s="169"/>
      <c r="T33" s="169"/>
      <c r="U33" s="169"/>
      <c r="V33" s="169"/>
      <c r="W33" s="169"/>
      <c r="X33" s="169"/>
      <c r="Y33" s="169"/>
      <c r="Z33" s="169"/>
      <c r="AA33" s="169"/>
      <c r="AB33" s="169"/>
      <c r="AC33" s="169"/>
      <c r="AD33" s="169"/>
      <c r="AE33" s="169"/>
      <c r="AF33" s="169"/>
      <c r="AG33" s="169"/>
      <c r="AH33" s="169"/>
      <c r="AI33" s="169"/>
      <c r="AJ33" s="169"/>
      <c r="AK33" s="169"/>
      <c r="AL33" s="169"/>
      <c r="AM33" s="169"/>
      <c r="AN33" s="169"/>
      <c r="AO33" s="169"/>
      <c r="AP33" s="169"/>
      <c r="AQ33" s="169"/>
      <c r="AR33" s="169"/>
      <c r="AS33" s="169"/>
      <c r="AT33" s="169"/>
      <c r="AU33" s="170"/>
    </row>
    <row r="34" spans="1:47" ht="16.5" customHeight="1">
      <c r="A34" s="72"/>
      <c r="B34" s="67">
        <v>7</v>
      </c>
      <c r="C34" s="147" t="s">
        <v>48</v>
      </c>
      <c r="D34" s="147"/>
      <c r="E34" s="147"/>
      <c r="F34" s="148"/>
      <c r="G34" s="148"/>
      <c r="H34" s="148"/>
      <c r="I34" s="148"/>
      <c r="J34" s="140" t="s">
        <v>56</v>
      </c>
      <c r="K34" s="141"/>
      <c r="L34" s="141"/>
      <c r="M34" s="141"/>
      <c r="N34" s="141"/>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2"/>
    </row>
    <row r="35" spans="1:47">
      <c r="A35" s="72"/>
      <c r="B35" s="67"/>
      <c r="C35" s="148"/>
      <c r="D35" s="148"/>
      <c r="E35" s="148"/>
      <c r="F35" s="148"/>
      <c r="G35" s="148"/>
      <c r="H35" s="148"/>
      <c r="I35" s="148"/>
      <c r="J35" s="143"/>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5"/>
    </row>
    <row r="36" spans="1:47" ht="16.5" customHeight="1">
      <c r="A36" s="72"/>
      <c r="B36" s="67">
        <v>6</v>
      </c>
      <c r="C36" s="110" t="s">
        <v>49</v>
      </c>
      <c r="D36" s="111"/>
      <c r="E36" s="111"/>
      <c r="F36" s="111"/>
      <c r="G36" s="111"/>
      <c r="H36" s="111"/>
      <c r="I36" s="111"/>
      <c r="J36" s="140" t="s">
        <v>57</v>
      </c>
      <c r="K36" s="141"/>
      <c r="L36" s="141"/>
      <c r="M36" s="141"/>
      <c r="N36" s="141"/>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2"/>
    </row>
    <row r="37" spans="1:47">
      <c r="A37" s="72"/>
      <c r="B37" s="67"/>
      <c r="C37" s="113"/>
      <c r="D37" s="114"/>
      <c r="E37" s="114"/>
      <c r="F37" s="114"/>
      <c r="G37" s="114"/>
      <c r="H37" s="114"/>
      <c r="I37" s="114"/>
      <c r="J37" s="143"/>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5"/>
    </row>
    <row r="38" spans="1:47" ht="16.5" customHeight="1">
      <c r="A38" s="72"/>
      <c r="B38" s="67">
        <v>3</v>
      </c>
      <c r="C38" s="147" t="s">
        <v>50</v>
      </c>
      <c r="D38" s="147"/>
      <c r="E38" s="147"/>
      <c r="F38" s="148"/>
      <c r="G38" s="148"/>
      <c r="H38" s="148"/>
      <c r="I38" s="148"/>
      <c r="J38" s="140" t="s">
        <v>58</v>
      </c>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2"/>
    </row>
    <row r="39" spans="1:47">
      <c r="A39" s="72"/>
      <c r="B39" s="67"/>
      <c r="C39" s="148"/>
      <c r="D39" s="148"/>
      <c r="E39" s="148"/>
      <c r="F39" s="148"/>
      <c r="G39" s="148"/>
      <c r="H39" s="148"/>
      <c r="I39" s="148"/>
      <c r="J39" s="143"/>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5"/>
    </row>
    <row r="40" spans="1:47" ht="16.5" customHeight="1">
      <c r="A40" s="72"/>
      <c r="B40" s="67">
        <v>2</v>
      </c>
      <c r="C40" s="147" t="s">
        <v>51</v>
      </c>
      <c r="D40" s="147"/>
      <c r="E40" s="147"/>
      <c r="F40" s="148"/>
      <c r="G40" s="148"/>
      <c r="H40" s="148"/>
      <c r="I40" s="148"/>
      <c r="J40" s="140" t="s">
        <v>63</v>
      </c>
      <c r="K40" s="141"/>
      <c r="L40" s="141"/>
      <c r="M40" s="141"/>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2"/>
    </row>
    <row r="41" spans="1:47">
      <c r="A41" s="72"/>
      <c r="B41" s="80"/>
      <c r="C41" s="149"/>
      <c r="D41" s="149"/>
      <c r="E41" s="149"/>
      <c r="F41" s="149"/>
      <c r="G41" s="149"/>
      <c r="H41" s="149"/>
      <c r="I41" s="149"/>
      <c r="J41" s="143"/>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5"/>
    </row>
    <row r="42" spans="1:47" ht="183.75" customHeight="1">
      <c r="A42" s="146" t="s">
        <v>52</v>
      </c>
      <c r="B42" s="146"/>
      <c r="C42" s="146"/>
      <c r="D42" s="146"/>
      <c r="E42" s="146"/>
      <c r="F42" s="146"/>
      <c r="G42" s="146"/>
      <c r="H42" s="146"/>
      <c r="I42" s="146"/>
      <c r="J42" s="159" t="s">
        <v>64</v>
      </c>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1"/>
    </row>
  </sheetData>
  <mergeCells count="70">
    <mergeCell ref="Z9:AA9"/>
    <mergeCell ref="Q5:R5"/>
    <mergeCell ref="Z4:AA4"/>
    <mergeCell ref="Z5:AA5"/>
    <mergeCell ref="G5:H5"/>
    <mergeCell ref="L4:M4"/>
    <mergeCell ref="A42:I42"/>
    <mergeCell ref="J42:AU42"/>
    <mergeCell ref="B40:B41"/>
    <mergeCell ref="C40:I41"/>
    <mergeCell ref="J40:AU41"/>
    <mergeCell ref="A24:A41"/>
    <mergeCell ref="B24:B25"/>
    <mergeCell ref="C24:I25"/>
    <mergeCell ref="J24:AU25"/>
    <mergeCell ref="B26:B29"/>
    <mergeCell ref="C26:I29"/>
    <mergeCell ref="J26:AU29"/>
    <mergeCell ref="B30:B31"/>
    <mergeCell ref="C30:I31"/>
    <mergeCell ref="J34:AU35"/>
    <mergeCell ref="B36:B37"/>
    <mergeCell ref="AT3:AU3"/>
    <mergeCell ref="A4:A6"/>
    <mergeCell ref="B3:AO3"/>
    <mergeCell ref="A23:AQ23"/>
    <mergeCell ref="AQ4:AQ6"/>
    <mergeCell ref="AR4:AR6"/>
    <mergeCell ref="AS4:AS6"/>
    <mergeCell ref="AQ3:AS3"/>
    <mergeCell ref="G21:H21"/>
    <mergeCell ref="L21:M21"/>
    <mergeCell ref="O21:P21"/>
    <mergeCell ref="Q21:R21"/>
    <mergeCell ref="AB6:AC6"/>
    <mergeCell ref="Q4:R4"/>
    <mergeCell ref="L5:M5"/>
    <mergeCell ref="X9:Y9"/>
    <mergeCell ref="B38:B39"/>
    <mergeCell ref="C38:I39"/>
    <mergeCell ref="J38:AU39"/>
    <mergeCell ref="C36:I37"/>
    <mergeCell ref="AT4:AT6"/>
    <mergeCell ref="AU4:AU6"/>
    <mergeCell ref="J32:AU33"/>
    <mergeCell ref="B34:B35"/>
    <mergeCell ref="C34:I35"/>
    <mergeCell ref="J36:AU37"/>
    <mergeCell ref="J30:AU31"/>
    <mergeCell ref="B32:B33"/>
    <mergeCell ref="C32:I33"/>
    <mergeCell ref="G4:H4"/>
    <mergeCell ref="AD4:AE4"/>
    <mergeCell ref="AD5:AE5"/>
    <mergeCell ref="A22:AP22"/>
    <mergeCell ref="O5:P5"/>
    <mergeCell ref="X5:Y5"/>
    <mergeCell ref="O4:P4"/>
    <mergeCell ref="X4:Y4"/>
    <mergeCell ref="AL6:AP6"/>
    <mergeCell ref="AH4:AI4"/>
    <mergeCell ref="AH5:AI5"/>
    <mergeCell ref="AJ4:AK4"/>
    <mergeCell ref="AJ5:AK5"/>
    <mergeCell ref="B6:D6"/>
    <mergeCell ref="I6:K6"/>
    <mergeCell ref="S6:W6"/>
    <mergeCell ref="G12:H12"/>
    <mergeCell ref="E4:F4"/>
    <mergeCell ref="E5:F5"/>
  </mergeCells>
  <conditionalFormatting sqref="B14:P14 R14:AP14 B13:AP13 B12:G12 I12:AP12 B21:F21 I21:L21 N21:O21 B9:X9 Z9 AB9:AP9 B15:AP15 B16:W16 Y16:AP16 B7:AP8 B11:AP11 B10:AE10 AG10:AP10 B17:AP19 B20:AB20 S21:AN21 AP21 AD20:AP20">
    <cfRule type="expression" dxfId="34" priority="12" stopIfTrue="1">
      <formula>B7=KeyOL</formula>
    </cfRule>
    <cfRule type="expression" dxfId="33" priority="13" stopIfTrue="1">
      <formula>B7=KeyPL</formula>
    </cfRule>
    <cfRule type="expression" dxfId="32" priority="14" stopIfTrue="1">
      <formula>B7=KeyCD</formula>
    </cfRule>
  </conditionalFormatting>
  <conditionalFormatting sqref="G21">
    <cfRule type="expression" dxfId="31" priority="4" stopIfTrue="1">
      <formula>G21=KeyOL</formula>
    </cfRule>
    <cfRule type="expression" dxfId="30" priority="5" stopIfTrue="1">
      <formula>G21=KeyPL</formula>
    </cfRule>
    <cfRule type="expression" dxfId="29" priority="6" stopIfTrue="1">
      <formula>G21=KeyCD</formula>
    </cfRule>
  </conditionalFormatting>
  <conditionalFormatting sqref="Q21">
    <cfRule type="expression" dxfId="28" priority="1" stopIfTrue="1">
      <formula>Q21=KeyOL</formula>
    </cfRule>
    <cfRule type="expression" dxfId="27" priority="2" stopIfTrue="1">
      <formula>Q21=KeyPL</formula>
    </cfRule>
    <cfRule type="expression" dxfId="26" priority="3" stopIfTrue="1">
      <formula>Q21=KeyCD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17" id="{2963674E-EE0F-496E-AC23-66F368D4D2C5}">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27" id="{F8740429-B16E-4409-8B09-33841BC4F0E6}">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AQ7:AQ21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T42"/>
  <sheetViews>
    <sheetView tabSelected="1" workbookViewId="0" xr3:uid="{51F8DEE0-4D01-5F28-A812-FC0BD7CAC4A5}">
      <pane xSplit="1" topLeftCell="B4" activePane="topRight" state="frozen"/>
      <selection pane="topRight" activeCell="AD21" sqref="AD21"/>
    </sheetView>
  </sheetViews>
  <sheetFormatPr defaultRowHeight="16.5"/>
  <cols>
    <col min="1" max="1" width="17.375" style="5" customWidth="1"/>
    <col min="2" max="41" width="4.375" style="5" customWidth="1"/>
    <col min="42" max="44" width="10.75" style="5" customWidth="1"/>
    <col min="45" max="45" width="8.5" style="5" customWidth="1"/>
    <col min="46" max="16384" width="9" style="5"/>
  </cols>
  <sheetData>
    <row r="1" spans="1:46"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spans="1:46"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6" ht="20.25" customHeight="1">
      <c r="A3" s="18" t="s">
        <v>1</v>
      </c>
      <c r="B3" s="154" t="s">
        <v>65</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19" t="s">
        <v>3</v>
      </c>
      <c r="AQ3" s="120"/>
      <c r="AR3" s="121"/>
      <c r="AS3" s="119" t="s">
        <v>4</v>
      </c>
      <c r="AT3" s="121"/>
    </row>
    <row r="4" spans="1:46" ht="16.5" customHeight="1">
      <c r="A4" s="156" t="s">
        <v>5</v>
      </c>
      <c r="B4" s="138">
        <v>1</v>
      </c>
      <c r="C4" s="139"/>
      <c r="D4" s="138">
        <v>2</v>
      </c>
      <c r="E4" s="139"/>
      <c r="F4" s="30">
        <v>3</v>
      </c>
      <c r="G4" s="30">
        <v>4</v>
      </c>
      <c r="H4" s="30">
        <v>5</v>
      </c>
      <c r="I4" s="30">
        <v>6</v>
      </c>
      <c r="J4" s="30">
        <v>7</v>
      </c>
      <c r="K4" s="138">
        <v>8</v>
      </c>
      <c r="L4" s="139"/>
      <c r="M4" s="138">
        <v>9</v>
      </c>
      <c r="N4" s="139"/>
      <c r="O4" s="30">
        <v>10</v>
      </c>
      <c r="P4" s="30">
        <v>11</v>
      </c>
      <c r="Q4" s="30">
        <v>12</v>
      </c>
      <c r="R4" s="30">
        <v>13</v>
      </c>
      <c r="S4" s="30">
        <v>14</v>
      </c>
      <c r="T4" s="138">
        <v>15</v>
      </c>
      <c r="U4" s="139"/>
      <c r="V4" s="138">
        <v>16</v>
      </c>
      <c r="W4" s="139"/>
      <c r="X4" s="30">
        <v>17</v>
      </c>
      <c r="Y4" s="30">
        <v>18</v>
      </c>
      <c r="Z4" s="30">
        <v>19</v>
      </c>
      <c r="AA4" s="30">
        <v>20</v>
      </c>
      <c r="AB4" s="30">
        <v>21</v>
      </c>
      <c r="AC4" s="138">
        <v>22</v>
      </c>
      <c r="AD4" s="139"/>
      <c r="AE4" s="138">
        <v>23</v>
      </c>
      <c r="AF4" s="139"/>
      <c r="AG4" s="30">
        <v>24</v>
      </c>
      <c r="AH4" s="30">
        <v>25</v>
      </c>
      <c r="AI4" s="30">
        <v>26</v>
      </c>
      <c r="AJ4" s="30">
        <v>27</v>
      </c>
      <c r="AK4" s="30">
        <v>28</v>
      </c>
      <c r="AL4" s="138">
        <v>29</v>
      </c>
      <c r="AM4" s="139"/>
      <c r="AN4" s="138">
        <v>30</v>
      </c>
      <c r="AO4" s="139"/>
      <c r="AP4" s="162" t="s">
        <v>6</v>
      </c>
      <c r="AQ4" s="116" t="s">
        <v>7</v>
      </c>
      <c r="AR4" s="116" t="s">
        <v>8</v>
      </c>
      <c r="AS4" s="90" t="s">
        <v>9</v>
      </c>
      <c r="AT4" s="90" t="s">
        <v>10</v>
      </c>
    </row>
    <row r="5" spans="1:46" ht="16.5" customHeight="1">
      <c r="A5" s="157"/>
      <c r="B5" s="136" t="s">
        <v>12</v>
      </c>
      <c r="C5" s="137"/>
      <c r="D5" s="136" t="s">
        <v>13</v>
      </c>
      <c r="E5" s="137"/>
      <c r="F5" s="31" t="s">
        <v>14</v>
      </c>
      <c r="G5" s="31" t="s">
        <v>15</v>
      </c>
      <c r="H5" s="31" t="s">
        <v>16</v>
      </c>
      <c r="I5" s="31" t="s">
        <v>17</v>
      </c>
      <c r="J5" s="31" t="s">
        <v>11</v>
      </c>
      <c r="K5" s="136" t="s">
        <v>12</v>
      </c>
      <c r="L5" s="137"/>
      <c r="M5" s="136" t="s">
        <v>13</v>
      </c>
      <c r="N5" s="137"/>
      <c r="O5" s="31" t="s">
        <v>14</v>
      </c>
      <c r="P5" s="31" t="s">
        <v>15</v>
      </c>
      <c r="Q5" s="31" t="s">
        <v>16</v>
      </c>
      <c r="R5" s="31" t="s">
        <v>17</v>
      </c>
      <c r="S5" s="31" t="s">
        <v>11</v>
      </c>
      <c r="T5" s="136" t="s">
        <v>12</v>
      </c>
      <c r="U5" s="137"/>
      <c r="V5" s="136" t="s">
        <v>13</v>
      </c>
      <c r="W5" s="137"/>
      <c r="X5" s="31" t="s">
        <v>14</v>
      </c>
      <c r="Y5" s="31" t="s">
        <v>15</v>
      </c>
      <c r="Z5" s="31" t="s">
        <v>16</v>
      </c>
      <c r="AA5" s="31" t="s">
        <v>17</v>
      </c>
      <c r="AB5" s="31" t="s">
        <v>11</v>
      </c>
      <c r="AC5" s="136" t="s">
        <v>12</v>
      </c>
      <c r="AD5" s="137"/>
      <c r="AE5" s="136" t="s">
        <v>13</v>
      </c>
      <c r="AF5" s="137"/>
      <c r="AG5" s="31" t="s">
        <v>14</v>
      </c>
      <c r="AH5" s="31" t="s">
        <v>15</v>
      </c>
      <c r="AI5" s="31" t="s">
        <v>16</v>
      </c>
      <c r="AJ5" s="31" t="s">
        <v>17</v>
      </c>
      <c r="AK5" s="31" t="s">
        <v>11</v>
      </c>
      <c r="AL5" s="136" t="s">
        <v>12</v>
      </c>
      <c r="AM5" s="137"/>
      <c r="AN5" s="136" t="s">
        <v>13</v>
      </c>
      <c r="AO5" s="137"/>
      <c r="AP5" s="163"/>
      <c r="AQ5" s="117"/>
      <c r="AR5" s="117"/>
      <c r="AS5" s="91"/>
      <c r="AT5" s="91"/>
    </row>
    <row r="6" spans="1:46" ht="16.5" customHeight="1">
      <c r="A6" s="158"/>
      <c r="B6" s="31" t="s">
        <v>19</v>
      </c>
      <c r="C6" s="31" t="s">
        <v>18</v>
      </c>
      <c r="D6" s="31" t="s">
        <v>19</v>
      </c>
      <c r="E6" s="31" t="s">
        <v>18</v>
      </c>
      <c r="F6" s="136" t="s">
        <v>18</v>
      </c>
      <c r="G6" s="150"/>
      <c r="H6" s="150"/>
      <c r="I6" s="150"/>
      <c r="J6" s="137"/>
      <c r="K6" s="31" t="s">
        <v>19</v>
      </c>
      <c r="L6" s="31" t="s">
        <v>18</v>
      </c>
      <c r="M6" s="31" t="s">
        <v>19</v>
      </c>
      <c r="N6" s="31" t="s">
        <v>18</v>
      </c>
      <c r="O6" s="136" t="s">
        <v>18</v>
      </c>
      <c r="P6" s="150"/>
      <c r="Q6" s="150"/>
      <c r="R6" s="150"/>
      <c r="S6" s="137"/>
      <c r="T6" s="31" t="s">
        <v>19</v>
      </c>
      <c r="U6" s="31" t="s">
        <v>18</v>
      </c>
      <c r="V6" s="31" t="s">
        <v>19</v>
      </c>
      <c r="W6" s="31" t="s">
        <v>18</v>
      </c>
      <c r="X6" s="136" t="s">
        <v>18</v>
      </c>
      <c r="Y6" s="150"/>
      <c r="Z6" s="150"/>
      <c r="AA6" s="150"/>
      <c r="AB6" s="137"/>
      <c r="AC6" s="31" t="s">
        <v>19</v>
      </c>
      <c r="AD6" s="31" t="s">
        <v>18</v>
      </c>
      <c r="AE6" s="31" t="s">
        <v>19</v>
      </c>
      <c r="AF6" s="31" t="s">
        <v>18</v>
      </c>
      <c r="AG6" s="136" t="s">
        <v>18</v>
      </c>
      <c r="AH6" s="150"/>
      <c r="AI6" s="150"/>
      <c r="AJ6" s="150"/>
      <c r="AK6" s="137"/>
      <c r="AL6" s="31" t="s">
        <v>19</v>
      </c>
      <c r="AM6" s="31" t="s">
        <v>18</v>
      </c>
      <c r="AN6" s="31" t="s">
        <v>19</v>
      </c>
      <c r="AO6" s="31" t="s">
        <v>18</v>
      </c>
      <c r="AP6" s="164"/>
      <c r="AQ6" s="118"/>
      <c r="AR6" s="118"/>
      <c r="AS6" s="92"/>
      <c r="AT6" s="92"/>
    </row>
    <row r="7" spans="1:46">
      <c r="A7" s="11" t="s">
        <v>20</v>
      </c>
      <c r="B7" s="20"/>
      <c r="C7" s="20"/>
      <c r="D7" s="20"/>
      <c r="E7" s="20"/>
      <c r="F7" s="20"/>
      <c r="G7" s="20"/>
      <c r="H7" s="20"/>
      <c r="I7" s="20"/>
      <c r="J7" s="20"/>
      <c r="K7" s="20"/>
      <c r="L7" s="20"/>
      <c r="M7" s="20"/>
      <c r="N7" s="20"/>
      <c r="O7" s="20" t="s">
        <v>21</v>
      </c>
      <c r="P7" s="20"/>
      <c r="Q7" s="20"/>
      <c r="R7" s="20"/>
      <c r="S7" s="20"/>
      <c r="T7" s="20"/>
      <c r="U7" s="20"/>
      <c r="V7" s="20"/>
      <c r="X7" s="20"/>
      <c r="Y7" s="20"/>
      <c r="Z7" s="20"/>
      <c r="AA7" s="20"/>
      <c r="AB7" s="20"/>
      <c r="AC7" s="20"/>
      <c r="AD7" s="20"/>
      <c r="AE7" s="20"/>
      <c r="AF7" s="20"/>
      <c r="AG7" s="20" t="s">
        <v>21</v>
      </c>
      <c r="AH7" s="20"/>
      <c r="AI7" s="20"/>
      <c r="AJ7" s="20"/>
      <c r="AK7" s="20"/>
      <c r="AL7" s="20"/>
      <c r="AM7" s="20"/>
      <c r="AN7" s="20"/>
      <c r="AO7" s="20"/>
      <c r="AP7" s="12">
        <f>COUNTIF(Sep!$B7:$AO7,"CD")</f>
        <v>2</v>
      </c>
      <c r="AQ7" s="12">
        <f>COUNTIF(E7:J7,"CD")+COUNTIF(N7:S7,"CD")+COUNTIF(W7:AB7,"CD")+COUNTIF(AF7:AK7,"CD")+COUNTIF(AO7,"CD")</f>
        <v>2</v>
      </c>
      <c r="AR7" s="12">
        <f>COUNTIF(B7:D7,"CD")+COUNTIF(K7:M7,"CD")+COUNTIF(T7:V7,"CD")+COUNTIF(AC7:AE7,"CD")+COUNTIF(AL7:AN7,"CD")</f>
        <v>0</v>
      </c>
      <c r="AS7" s="13">
        <f>COUNTIF(Sep!$B7:$AO7,"PL")</f>
        <v>0</v>
      </c>
      <c r="AT7" s="13">
        <f>COUNTIF(Sep!$B7:$AO7,"OL")</f>
        <v>0</v>
      </c>
    </row>
    <row r="8" spans="1:46">
      <c r="A8" s="11" t="s">
        <v>22</v>
      </c>
      <c r="B8" s="20"/>
      <c r="C8" s="20"/>
      <c r="D8" s="20"/>
      <c r="E8" s="20"/>
      <c r="F8" s="20"/>
      <c r="G8" s="20"/>
      <c r="H8" s="20"/>
      <c r="I8" s="20"/>
      <c r="J8" s="20"/>
      <c r="K8" s="20"/>
      <c r="L8" s="20"/>
      <c r="M8" s="20"/>
      <c r="N8" s="20"/>
      <c r="O8" s="20"/>
      <c r="P8" s="20"/>
      <c r="Q8" s="20"/>
      <c r="R8" s="20"/>
      <c r="S8" s="20"/>
      <c r="T8" s="20"/>
      <c r="U8" s="20"/>
      <c r="V8" s="20"/>
      <c r="W8" s="20" t="s">
        <v>21</v>
      </c>
      <c r="X8" s="20"/>
      <c r="Y8" s="20" t="s">
        <v>21</v>
      </c>
      <c r="Z8" s="20"/>
      <c r="AA8" s="20"/>
      <c r="AB8" s="20"/>
      <c r="AC8" s="20"/>
      <c r="AD8" s="20"/>
      <c r="AE8" s="20"/>
      <c r="AF8" s="20"/>
      <c r="AG8" s="20"/>
      <c r="AH8" s="20" t="s">
        <v>21</v>
      </c>
      <c r="AI8" s="20"/>
      <c r="AJ8" s="20"/>
      <c r="AK8" s="20"/>
      <c r="AL8" s="8"/>
      <c r="AM8" s="8"/>
      <c r="AN8" s="8" t="s">
        <v>21</v>
      </c>
      <c r="AO8" s="8"/>
      <c r="AP8" s="14">
        <f>COUNTIF(Sep!$B8:$AO8,"CD")</f>
        <v>4</v>
      </c>
      <c r="AQ8" s="12">
        <f>COUNTIF(E8:J8,"CD")+COUNTIF(N8:S8,"CD")+COUNTIF(W8:AB8,"CD")+COUNTIF(AF8:AK8,"CD")+COUNTIF(AO8,"CD")</f>
        <v>3</v>
      </c>
      <c r="AR8" s="12">
        <f>COUNTIF(B8:D8,"CD")+COUNTIF(K8:M8,"CD")+COUNTIF(T8:V8,"CD")+COUNTIF(AC8:AE8,"CD")+COUNTIF(AL8:AN8,"CD")</f>
        <v>1</v>
      </c>
      <c r="AS8" s="14">
        <f>COUNTIF(Sep!$B8:$AO8,"PL")</f>
        <v>0</v>
      </c>
      <c r="AT8" s="14">
        <f>COUNTIF(Sep!$B8:$AO8,"OL")</f>
        <v>0</v>
      </c>
    </row>
    <row r="9" spans="1:46">
      <c r="A9" s="11" t="s">
        <v>23</v>
      </c>
      <c r="B9" s="20"/>
      <c r="C9" s="20"/>
      <c r="D9" s="20"/>
      <c r="E9" s="20" t="s">
        <v>21</v>
      </c>
      <c r="F9" s="20"/>
      <c r="G9" s="20" t="s">
        <v>21</v>
      </c>
      <c r="H9" s="20"/>
      <c r="K9" s="20"/>
      <c r="L9" s="20"/>
      <c r="M9" s="20"/>
      <c r="N9" s="20"/>
      <c r="O9" s="20"/>
      <c r="P9" s="20"/>
      <c r="Q9" s="20"/>
      <c r="R9" s="20"/>
      <c r="S9" s="20"/>
      <c r="T9" s="20" t="s">
        <v>21</v>
      </c>
      <c r="U9" s="20"/>
      <c r="V9" s="20"/>
      <c r="W9" s="20"/>
      <c r="X9" s="20"/>
      <c r="Y9" s="20"/>
      <c r="Z9" s="20"/>
      <c r="AA9" s="20"/>
      <c r="AB9" s="20"/>
      <c r="AC9" s="20"/>
      <c r="AD9" s="20"/>
      <c r="AE9" s="20"/>
      <c r="AF9" s="20"/>
      <c r="AG9" s="20"/>
      <c r="AH9" s="20"/>
      <c r="AI9" s="20"/>
      <c r="AJ9" s="20"/>
      <c r="AK9" s="20"/>
      <c r="AL9" s="8" t="s">
        <v>21</v>
      </c>
      <c r="AM9" s="8"/>
      <c r="AN9" s="8"/>
      <c r="AO9" s="8"/>
      <c r="AP9" s="14">
        <f>COUNTIF(Sep!$B9:$AO9,"CD")</f>
        <v>4</v>
      </c>
      <c r="AQ9" s="12">
        <f>COUNTIF(E9:J9,"CD")+COUNTIF(N9:S9,"CD")+COUNTIF(W9:AB9,"CD")+COUNTIF(AF9:AK9,"CD")+COUNTIF(AO9,"CD")</f>
        <v>2</v>
      </c>
      <c r="AR9" s="12">
        <f t="shared" ref="AR9:AR21" si="0">COUNTIF(B9:D9,"CD")+COUNTIF(K9:M9,"CD")+COUNTIF(T9:V9,"CD")+COUNTIF(AC9:AE9,"CD")+COUNTIF(AL9:AN9,"CD")</f>
        <v>2</v>
      </c>
      <c r="AS9" s="14">
        <f>COUNTIF(Sep!$B9:$AO9,"PL")</f>
        <v>0</v>
      </c>
      <c r="AT9" s="14">
        <f>COUNTIF(Sep!$B9:$AO9,"OL")</f>
        <v>0</v>
      </c>
    </row>
    <row r="10" spans="1:46">
      <c r="A10" s="11" t="s">
        <v>24</v>
      </c>
      <c r="B10" s="20"/>
      <c r="C10" s="20"/>
      <c r="D10" s="20"/>
      <c r="E10" s="20"/>
      <c r="F10" s="20" t="s">
        <v>21</v>
      </c>
      <c r="G10" s="20"/>
      <c r="H10" s="20"/>
      <c r="K10" s="20"/>
      <c r="L10" s="20"/>
      <c r="M10" s="20"/>
      <c r="N10" s="20" t="s">
        <v>21</v>
      </c>
      <c r="O10" s="20"/>
      <c r="P10" s="20"/>
      <c r="Q10" s="20"/>
      <c r="R10" s="20"/>
      <c r="S10" s="20"/>
      <c r="T10" s="20"/>
      <c r="U10" s="20"/>
      <c r="V10" s="20"/>
      <c r="W10" s="20"/>
      <c r="X10" s="20" t="s">
        <v>21</v>
      </c>
      <c r="Y10" s="20"/>
      <c r="Z10" s="20"/>
      <c r="AA10" s="20"/>
      <c r="AB10" s="20"/>
      <c r="AC10" s="20"/>
      <c r="AD10" s="20"/>
      <c r="AE10" s="20"/>
      <c r="AF10" s="20"/>
      <c r="AG10" s="20"/>
      <c r="AH10" s="20"/>
      <c r="AI10" s="20"/>
      <c r="AJ10" s="20"/>
      <c r="AK10" s="20"/>
      <c r="AL10" s="8"/>
      <c r="AM10" s="8"/>
      <c r="AN10" s="8"/>
      <c r="AO10" s="8"/>
      <c r="AP10" s="14">
        <f>COUNTIF(Sep!$B10:$AO10,"CD")</f>
        <v>3</v>
      </c>
      <c r="AQ10" s="12">
        <f t="shared" ref="AQ10:AQ21" si="1">COUNTIF(E10:J10,"CD")+COUNTIF(N10:S10,"CD")+COUNTIF(W10:AB10,"CD")+COUNTIF(AF10:AK10,"CD")+COUNTIF(AO10,"CD")</f>
        <v>3</v>
      </c>
      <c r="AR10" s="12">
        <f t="shared" si="0"/>
        <v>0</v>
      </c>
      <c r="AS10" s="14">
        <f>COUNTIF(Sep!$B10:$AO10,"PL")</f>
        <v>0</v>
      </c>
      <c r="AT10" s="14">
        <f>COUNTIF(Sep!$B10:$AO10,"OL")</f>
        <v>0</v>
      </c>
    </row>
    <row r="11" spans="1:46">
      <c r="A11" s="11" t="s">
        <v>25</v>
      </c>
      <c r="B11" s="20"/>
      <c r="C11" s="20"/>
      <c r="D11" s="20"/>
      <c r="E11" s="20"/>
      <c r="F11" s="20"/>
      <c r="G11" s="20"/>
      <c r="H11" s="20"/>
      <c r="K11" s="20" t="s">
        <v>21</v>
      </c>
      <c r="L11" s="20"/>
      <c r="M11" s="20"/>
      <c r="N11" s="20"/>
      <c r="O11" s="20"/>
      <c r="P11" s="20"/>
      <c r="Q11" s="20"/>
      <c r="R11" s="20"/>
      <c r="S11" s="20"/>
      <c r="T11" s="20"/>
      <c r="U11" s="20"/>
      <c r="V11" s="20"/>
      <c r="W11" s="20"/>
      <c r="X11" s="20"/>
      <c r="Y11" s="20"/>
      <c r="Z11" s="20"/>
      <c r="AA11" s="20"/>
      <c r="AB11" s="20"/>
      <c r="AC11" s="20"/>
      <c r="AD11" s="20"/>
      <c r="AE11" s="20"/>
      <c r="AF11" s="20"/>
      <c r="AG11" s="20"/>
      <c r="AH11" s="20"/>
      <c r="AI11" s="20" t="s">
        <v>21</v>
      </c>
      <c r="AJ11" s="8"/>
      <c r="AK11" s="8"/>
      <c r="AL11" s="8"/>
      <c r="AM11" s="8"/>
      <c r="AN11" s="8"/>
      <c r="AO11" s="8"/>
      <c r="AP11" s="14">
        <f>COUNTIF(Sep!$B11:$AO11,"CD")</f>
        <v>2</v>
      </c>
      <c r="AQ11" s="12">
        <f t="shared" si="1"/>
        <v>1</v>
      </c>
      <c r="AR11" s="12">
        <f t="shared" si="0"/>
        <v>1</v>
      </c>
      <c r="AS11" s="14">
        <f>COUNTIF(Sep!$B11:$AO11,"PL")</f>
        <v>0</v>
      </c>
      <c r="AT11" s="14">
        <f>COUNTIF(Sep!$B11:$AO11,"OL")</f>
        <v>0</v>
      </c>
    </row>
    <row r="12" spans="1:46">
      <c r="A12" s="11" t="s">
        <v>26</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t="s">
        <v>21</v>
      </c>
      <c r="AB12" s="20"/>
      <c r="AC12" s="20"/>
      <c r="AD12" s="20"/>
      <c r="AE12" s="20"/>
      <c r="AF12" s="20"/>
      <c r="AG12" s="20"/>
      <c r="AH12" s="20"/>
      <c r="AI12" s="20"/>
      <c r="AJ12" s="8" t="s">
        <v>21</v>
      </c>
      <c r="AK12" s="8"/>
      <c r="AL12" s="8"/>
      <c r="AM12" s="8"/>
      <c r="AN12" s="8"/>
      <c r="AO12" s="8"/>
      <c r="AP12" s="14">
        <f>COUNTIF(Sep!$B12:$AO12,"CD")</f>
        <v>2</v>
      </c>
      <c r="AQ12" s="12">
        <f t="shared" si="1"/>
        <v>2</v>
      </c>
      <c r="AR12" s="12">
        <f t="shared" si="0"/>
        <v>0</v>
      </c>
      <c r="AS12" s="14">
        <f>COUNTIF(Sep!$B12:$AO12,"PL")</f>
        <v>0</v>
      </c>
      <c r="AT12" s="14">
        <f>COUNTIF(Sep!$B12:$AO12,"OL")</f>
        <v>0</v>
      </c>
    </row>
    <row r="13" spans="1:46">
      <c r="A13" s="11" t="s">
        <v>27</v>
      </c>
      <c r="B13" s="20"/>
      <c r="C13" s="20"/>
      <c r="D13" s="20" t="s">
        <v>21</v>
      </c>
      <c r="E13" s="20"/>
      <c r="F13" s="20"/>
      <c r="G13" s="20"/>
      <c r="H13" s="20"/>
      <c r="I13" s="20"/>
      <c r="J13" s="20" t="s">
        <v>21</v>
      </c>
      <c r="K13" s="20"/>
      <c r="L13" s="20"/>
      <c r="M13" s="20"/>
      <c r="N13" s="20"/>
      <c r="O13" s="20"/>
      <c r="P13" s="20"/>
      <c r="Q13" s="20"/>
      <c r="R13" s="20"/>
      <c r="S13" s="20" t="s">
        <v>21</v>
      </c>
      <c r="T13" s="20"/>
      <c r="U13" s="20"/>
      <c r="V13" s="20"/>
      <c r="W13" s="20"/>
      <c r="X13" s="20"/>
      <c r="Y13" s="20"/>
      <c r="Z13" s="20"/>
      <c r="AA13" s="20"/>
      <c r="AB13" s="20"/>
      <c r="AC13" s="20"/>
      <c r="AD13" s="20"/>
      <c r="AE13" s="20"/>
      <c r="AF13" s="20"/>
      <c r="AG13" s="20"/>
      <c r="AH13" s="20"/>
      <c r="AI13" s="20"/>
      <c r="AJ13" s="8"/>
      <c r="AK13" s="8"/>
      <c r="AL13" s="8"/>
      <c r="AM13" s="8"/>
      <c r="AN13" s="8"/>
      <c r="AO13" s="8"/>
      <c r="AP13" s="14">
        <f>COUNTIF(Sep!$B13:$AO13,"CD")</f>
        <v>3</v>
      </c>
      <c r="AQ13" s="12">
        <f>COUNTIF(E13:J13,"CD")+COUNTIF(N13:S13,"CD")+COUNTIF(W13:AB13,"CD")+COUNTIF(AF13:AK13,"CD")+COUNTIF(AO13,"CD")</f>
        <v>2</v>
      </c>
      <c r="AR13" s="12">
        <f t="shared" si="0"/>
        <v>1</v>
      </c>
      <c r="AS13" s="14">
        <f>COUNTIF(Sep!$B13:$AO13,"PL")</f>
        <v>0</v>
      </c>
      <c r="AT13" s="14">
        <f>COUNTIF(Sep!$B13:$AO13,"OL")</f>
        <v>0</v>
      </c>
    </row>
    <row r="14" spans="1:46">
      <c r="A14" s="11" t="s">
        <v>28</v>
      </c>
      <c r="B14" s="20"/>
      <c r="C14" s="20"/>
      <c r="D14" s="20"/>
      <c r="E14" s="20"/>
      <c r="F14" s="20"/>
      <c r="G14" s="20"/>
      <c r="H14" s="20"/>
      <c r="I14" s="20"/>
      <c r="J14" s="20"/>
      <c r="K14" s="20"/>
      <c r="L14" s="20"/>
      <c r="M14" s="20" t="s">
        <v>21</v>
      </c>
      <c r="N14" s="20"/>
      <c r="O14" s="20"/>
      <c r="P14" s="20"/>
      <c r="Q14" s="20"/>
      <c r="R14" s="20"/>
      <c r="S14" s="20"/>
      <c r="T14" s="20"/>
      <c r="U14" s="20"/>
      <c r="V14" s="20"/>
      <c r="W14" s="20"/>
      <c r="X14" s="20"/>
      <c r="Y14" s="20"/>
      <c r="Z14" s="20"/>
      <c r="AA14" s="20"/>
      <c r="AB14" s="20"/>
      <c r="AC14" s="20"/>
      <c r="AD14" s="20"/>
      <c r="AE14" s="20"/>
      <c r="AF14" s="20" t="s">
        <v>21</v>
      </c>
      <c r="AG14" s="20"/>
      <c r="AH14" s="20"/>
      <c r="AI14" s="20"/>
      <c r="AJ14" s="8"/>
      <c r="AK14" s="8"/>
      <c r="AL14" s="8"/>
      <c r="AM14" s="8"/>
      <c r="AO14" s="8"/>
      <c r="AP14" s="14">
        <f>COUNTIF(Sep!$B14:$AO14,"CD")</f>
        <v>2</v>
      </c>
      <c r="AQ14" s="12">
        <f t="shared" si="1"/>
        <v>1</v>
      </c>
      <c r="AR14" s="12">
        <f t="shared" si="0"/>
        <v>1</v>
      </c>
      <c r="AS14" s="14">
        <f>COUNTIF(Sep!$B14:$AO14,"PL")</f>
        <v>0</v>
      </c>
      <c r="AT14" s="14">
        <f>COUNTIF(Sep!$B14:$AO14,"OL")</f>
        <v>0</v>
      </c>
    </row>
    <row r="15" spans="1:46">
      <c r="A15" s="11" t="s">
        <v>29</v>
      </c>
      <c r="B15" s="20"/>
      <c r="C15" s="20"/>
      <c r="D15" s="20"/>
      <c r="E15" s="20"/>
      <c r="F15" s="20"/>
      <c r="G15" s="20"/>
      <c r="H15" s="20"/>
      <c r="I15" s="20" t="s">
        <v>21</v>
      </c>
      <c r="J15" s="20"/>
      <c r="K15" s="20"/>
      <c r="L15" s="20" t="s">
        <v>21</v>
      </c>
      <c r="M15" s="20"/>
      <c r="N15" s="20"/>
      <c r="O15" s="20"/>
      <c r="P15" s="20"/>
      <c r="Q15" s="20"/>
      <c r="R15" s="20"/>
      <c r="S15" s="20"/>
      <c r="T15" s="20"/>
      <c r="U15" s="20"/>
      <c r="V15" s="20"/>
      <c r="W15" s="20"/>
      <c r="X15" s="20"/>
      <c r="Y15" s="20"/>
      <c r="Z15" s="20"/>
      <c r="AA15" s="20"/>
      <c r="AB15" s="20" t="s">
        <v>21</v>
      </c>
      <c r="AC15" s="20"/>
      <c r="AD15" s="20"/>
      <c r="AE15" s="20"/>
      <c r="AF15" s="20"/>
      <c r="AG15" s="20"/>
      <c r="AH15" s="20"/>
      <c r="AI15" s="20"/>
      <c r="AJ15" s="8"/>
      <c r="AK15" s="8"/>
      <c r="AL15" s="8"/>
      <c r="AM15" s="8"/>
      <c r="AN15" s="8"/>
      <c r="AO15" s="8"/>
      <c r="AP15" s="14">
        <f>COUNTIF(Sep!$B15:$AO15,"CD")</f>
        <v>3</v>
      </c>
      <c r="AQ15" s="12">
        <f t="shared" si="1"/>
        <v>2</v>
      </c>
      <c r="AR15" s="12">
        <f t="shared" si="0"/>
        <v>1</v>
      </c>
      <c r="AS15" s="14">
        <f>COUNTIF(Sep!$B15:$AO15,"PL")</f>
        <v>0</v>
      </c>
      <c r="AT15" s="14">
        <f>COUNTIF(Sep!$B15:$AO15,"OL")</f>
        <v>0</v>
      </c>
    </row>
    <row r="16" spans="1:46">
      <c r="A16" s="11" t="s">
        <v>30</v>
      </c>
      <c r="B16" s="20" t="s">
        <v>21</v>
      </c>
      <c r="C16" s="20"/>
      <c r="D16" s="20"/>
      <c r="E16" s="20"/>
      <c r="F16" s="20"/>
      <c r="G16" s="20"/>
      <c r="H16" s="20"/>
      <c r="I16" s="20"/>
      <c r="J16" s="20"/>
      <c r="K16" s="20"/>
      <c r="L16" s="20"/>
      <c r="M16" s="20"/>
      <c r="N16" s="20"/>
      <c r="O16" s="20"/>
      <c r="P16" s="20" t="s">
        <v>21</v>
      </c>
      <c r="Q16" s="20"/>
      <c r="R16" s="20"/>
      <c r="S16" s="20"/>
      <c r="T16" s="20"/>
      <c r="U16" s="20"/>
      <c r="V16" s="20"/>
      <c r="W16" s="20"/>
      <c r="X16" s="20"/>
      <c r="Y16" s="20"/>
      <c r="Z16" s="20"/>
      <c r="AA16" s="20"/>
      <c r="AB16" s="20"/>
      <c r="AD16" s="20" t="s">
        <v>21</v>
      </c>
      <c r="AE16" s="20"/>
      <c r="AF16" s="20"/>
      <c r="AG16" s="20"/>
      <c r="AH16" s="20"/>
      <c r="AI16" s="20"/>
      <c r="AJ16" s="8"/>
      <c r="AK16" s="8"/>
      <c r="AL16" s="8"/>
      <c r="AM16" s="8"/>
      <c r="AN16" s="8"/>
      <c r="AO16" s="8"/>
      <c r="AP16" s="14">
        <f>COUNTIF(Sep!$B16:$AO16,"CD")</f>
        <v>3</v>
      </c>
      <c r="AQ16" s="12">
        <f t="shared" si="1"/>
        <v>1</v>
      </c>
      <c r="AR16" s="12">
        <f>COUNTIF(B16:D16,"CD")+COUNTIF(K16:M16,"CD")+COUNTIF(T16:V16,"CD")+COUNTIF(AD16:AE16,"CD")+COUNTIF(AL16:AN16,"CD")</f>
        <v>2</v>
      </c>
      <c r="AS16" s="14">
        <f>COUNTIF(Sep!$B16:$AO16,"PL")</f>
        <v>0</v>
      </c>
      <c r="AT16" s="14">
        <f>COUNTIF(Sep!$B16:$AO16,"OL")</f>
        <v>0</v>
      </c>
    </row>
    <row r="17" spans="1:46">
      <c r="A17" s="11" t="s">
        <v>31</v>
      </c>
      <c r="B17" s="20"/>
      <c r="C17" s="20" t="s">
        <v>21</v>
      </c>
      <c r="D17" s="20"/>
      <c r="E17" s="20"/>
      <c r="F17" s="20"/>
      <c r="G17" s="20"/>
      <c r="H17" s="20"/>
      <c r="I17" s="20"/>
      <c r="J17" s="20"/>
      <c r="K17" s="20"/>
      <c r="L17" s="20"/>
      <c r="M17" s="20"/>
      <c r="N17" s="20"/>
      <c r="O17" s="20"/>
      <c r="P17" s="20"/>
      <c r="Q17" s="20" t="s">
        <v>21</v>
      </c>
      <c r="R17" s="20"/>
      <c r="S17" s="20"/>
      <c r="T17" s="20"/>
      <c r="U17" s="20"/>
      <c r="V17" s="20"/>
      <c r="W17" s="20"/>
      <c r="X17" s="20"/>
      <c r="Y17" s="20"/>
      <c r="Z17" s="20"/>
      <c r="AA17" s="20"/>
      <c r="AB17" s="20"/>
      <c r="AC17" s="20"/>
      <c r="AD17" s="20"/>
      <c r="AE17" s="20" t="s">
        <v>21</v>
      </c>
      <c r="AF17" s="20"/>
      <c r="AG17" s="20"/>
      <c r="AH17" s="20"/>
      <c r="AI17" s="20"/>
      <c r="AJ17" s="8"/>
      <c r="AK17" s="8"/>
      <c r="AL17" s="8"/>
      <c r="AM17" s="8"/>
      <c r="AN17" s="8"/>
      <c r="AO17" s="8"/>
      <c r="AP17" s="14">
        <f>COUNTIF(Sep!$B17:$AO17,"CD")</f>
        <v>3</v>
      </c>
      <c r="AQ17" s="12">
        <f t="shared" si="1"/>
        <v>1</v>
      </c>
      <c r="AR17" s="12">
        <f t="shared" si="0"/>
        <v>2</v>
      </c>
      <c r="AS17" s="14">
        <f>COUNTIF(Sep!$B17:$AO17,"PL")</f>
        <v>0</v>
      </c>
      <c r="AT17" s="14">
        <f>COUNTIF(Sep!$B17:$AO17,"OL")</f>
        <v>0</v>
      </c>
    </row>
    <row r="18" spans="1:46">
      <c r="A18" s="11" t="s">
        <v>32</v>
      </c>
      <c r="B18" s="20"/>
      <c r="C18" s="20"/>
      <c r="D18" s="20"/>
      <c r="E18" s="20"/>
      <c r="F18" s="20"/>
      <c r="G18" s="20"/>
      <c r="H18" s="20"/>
      <c r="I18" s="20"/>
      <c r="J18" s="20"/>
      <c r="K18" s="20"/>
      <c r="L18" s="20"/>
      <c r="M18" s="20"/>
      <c r="N18" s="20"/>
      <c r="O18" s="20"/>
      <c r="P18" s="20"/>
      <c r="Q18" s="20"/>
      <c r="R18" s="20"/>
      <c r="T18" s="20"/>
      <c r="U18" s="20"/>
      <c r="V18" s="20" t="s">
        <v>21</v>
      </c>
      <c r="W18" s="20"/>
      <c r="X18" s="20"/>
      <c r="Y18" s="20"/>
      <c r="Z18" s="20"/>
      <c r="AA18" s="20"/>
      <c r="AB18" s="20"/>
      <c r="AC18" s="20"/>
      <c r="AD18" s="20"/>
      <c r="AE18" s="20"/>
      <c r="AF18" s="20"/>
      <c r="AG18" s="20"/>
      <c r="AH18" s="20"/>
      <c r="AI18" s="20"/>
      <c r="AJ18" s="8"/>
      <c r="AK18" s="8" t="s">
        <v>21</v>
      </c>
      <c r="AL18" s="8"/>
      <c r="AM18" s="8"/>
      <c r="AN18" s="8"/>
      <c r="AO18" s="8"/>
      <c r="AP18" s="14">
        <f>COUNTIF(Sep!$B18:$AO18,"CD")</f>
        <v>2</v>
      </c>
      <c r="AQ18" s="12">
        <f>COUNTIF(E18:J18,"CD")+COUNTIF(N18:S18,"CD")+COUNTIF(W18:AB18,"CD")+COUNTIF(AF18:AK18,"CD")+COUNTIF(AO18,"CD")</f>
        <v>1</v>
      </c>
      <c r="AR18" s="12">
        <f t="shared" si="0"/>
        <v>1</v>
      </c>
      <c r="AS18" s="14">
        <f>COUNTIF(Sep!$B18:$AO18,"PL")</f>
        <v>0</v>
      </c>
      <c r="AT18" s="14">
        <f>COUNTIF(Sep!$B18:$AO18,"OL")</f>
        <v>0</v>
      </c>
    </row>
    <row r="19" spans="1:46">
      <c r="A19" s="11" t="s">
        <v>33</v>
      </c>
      <c r="B19" s="20"/>
      <c r="C19" s="20"/>
      <c r="D19" s="20"/>
      <c r="E19" s="20"/>
      <c r="F19" s="20"/>
      <c r="G19" s="20"/>
      <c r="H19" s="20"/>
      <c r="I19" s="20"/>
      <c r="J19" s="20"/>
      <c r="K19" s="20"/>
      <c r="L19" s="20"/>
      <c r="M19" s="20"/>
      <c r="N19" s="20"/>
      <c r="O19" s="20"/>
      <c r="P19" s="20"/>
      <c r="Q19" s="20"/>
      <c r="R19" s="20" t="s">
        <v>21</v>
      </c>
      <c r="S19" s="20"/>
      <c r="T19" s="20"/>
      <c r="U19" s="20"/>
      <c r="V19" s="20"/>
      <c r="W19" s="20"/>
      <c r="X19" s="20"/>
      <c r="Y19" s="20"/>
      <c r="Z19" s="20" t="s">
        <v>21</v>
      </c>
      <c r="AA19" s="20"/>
      <c r="AB19" s="20"/>
      <c r="AC19" s="20"/>
      <c r="AD19" s="20"/>
      <c r="AE19" s="20"/>
      <c r="AF19" s="20"/>
      <c r="AG19" s="20"/>
      <c r="AH19" s="20"/>
      <c r="AI19" s="20"/>
      <c r="AJ19" s="8"/>
      <c r="AK19" s="8"/>
      <c r="AL19" s="8"/>
      <c r="AM19" s="8" t="s">
        <v>21</v>
      </c>
      <c r="AN19" s="8"/>
      <c r="AO19" s="8"/>
      <c r="AP19" s="14">
        <f>COUNTIF(Sep!$B19:$AO19,"CD")</f>
        <v>3</v>
      </c>
      <c r="AQ19" s="12">
        <f t="shared" si="1"/>
        <v>2</v>
      </c>
      <c r="AR19" s="12">
        <f t="shared" si="0"/>
        <v>1</v>
      </c>
      <c r="AS19" s="14">
        <f>COUNTIF(Sep!$B19:$AO19,"PL")</f>
        <v>0</v>
      </c>
      <c r="AT19" s="14">
        <f>COUNTIF(Sep!$B19:$AO19,"OL")</f>
        <v>0</v>
      </c>
    </row>
    <row r="20" spans="1:46">
      <c r="A20" s="11" t="s">
        <v>34</v>
      </c>
      <c r="B20" s="20"/>
      <c r="C20" s="20"/>
      <c r="D20" s="20"/>
      <c r="E20" s="20"/>
      <c r="F20" s="20"/>
      <c r="G20" s="20"/>
      <c r="H20" s="20"/>
      <c r="I20" s="20"/>
      <c r="J20" s="20"/>
      <c r="K20" s="20"/>
      <c r="L20" s="20"/>
      <c r="M20" s="20"/>
      <c r="N20" s="20"/>
      <c r="O20" s="20"/>
      <c r="P20" s="20"/>
      <c r="Q20" s="20"/>
      <c r="R20" s="20"/>
      <c r="S20" s="20"/>
      <c r="T20" s="20"/>
      <c r="U20" s="20" t="s">
        <v>21</v>
      </c>
      <c r="V20" s="20"/>
      <c r="W20" s="20"/>
      <c r="X20" s="20"/>
      <c r="Y20" s="20"/>
      <c r="Z20" s="20"/>
      <c r="AA20" s="20"/>
      <c r="AB20" s="20"/>
      <c r="AC20" s="20"/>
      <c r="AD20" s="20"/>
      <c r="AE20" s="20"/>
      <c r="AF20" s="20"/>
      <c r="AG20" s="20"/>
      <c r="AH20" s="20"/>
      <c r="AI20" s="20"/>
      <c r="AJ20" s="8"/>
      <c r="AK20" s="8"/>
      <c r="AL20" s="8"/>
      <c r="AM20" s="8"/>
      <c r="AN20" s="8"/>
      <c r="AO20" s="8" t="s">
        <v>21</v>
      </c>
      <c r="AP20" s="14">
        <f>COUNTIF(Sep!$B20:$AO20,"CD")</f>
        <v>2</v>
      </c>
      <c r="AQ20" s="12">
        <f t="shared" si="1"/>
        <v>1</v>
      </c>
      <c r="AR20" s="12">
        <f t="shared" si="0"/>
        <v>1</v>
      </c>
      <c r="AS20" s="14">
        <f>COUNTIF(Sep!$B20:$AO20,"PL")</f>
        <v>0</v>
      </c>
      <c r="AT20" s="14">
        <f>COUNTIF(Sep!$B20:$AO20,"OL")</f>
        <v>0</v>
      </c>
    </row>
    <row r="21" spans="1:46">
      <c r="A21" s="11" t="s">
        <v>35</v>
      </c>
      <c r="B21" s="17"/>
      <c r="C21" s="17"/>
      <c r="D21" s="20"/>
      <c r="E21" s="20"/>
      <c r="F21" s="20"/>
      <c r="G21" s="17"/>
      <c r="H21" s="17" t="s">
        <v>21</v>
      </c>
      <c r="I21" s="17"/>
      <c r="J21" s="20"/>
      <c r="K21" s="20"/>
      <c r="L21" s="20"/>
      <c r="M21" s="20"/>
      <c r="N21" s="20"/>
      <c r="O21" s="20"/>
      <c r="P21" s="17"/>
      <c r="Q21" s="17"/>
      <c r="R21" s="17"/>
      <c r="S21" s="17"/>
      <c r="T21" s="17"/>
      <c r="U21" s="17"/>
      <c r="V21" s="17"/>
      <c r="W21" s="17"/>
      <c r="X21" s="17"/>
      <c r="Y21" s="17"/>
      <c r="Z21" s="17"/>
      <c r="AA21" s="17"/>
      <c r="AB21" s="17"/>
      <c r="AC21" s="17" t="s">
        <v>21</v>
      </c>
      <c r="AD21" s="17"/>
      <c r="AE21" s="17"/>
      <c r="AF21" s="17"/>
      <c r="AG21" s="17"/>
      <c r="AH21" s="17"/>
      <c r="AI21" s="17"/>
      <c r="AJ21" s="8"/>
      <c r="AK21" s="8"/>
      <c r="AL21" s="8"/>
      <c r="AM21" s="8"/>
      <c r="AN21" s="8"/>
      <c r="AO21" s="8"/>
      <c r="AP21" s="14">
        <f>COUNTIF(Sep!$B21:$AO21,"CD")</f>
        <v>2</v>
      </c>
      <c r="AQ21" s="12">
        <f t="shared" si="1"/>
        <v>1</v>
      </c>
      <c r="AR21" s="12">
        <f t="shared" si="0"/>
        <v>1</v>
      </c>
      <c r="AS21" s="14">
        <f>COUNTIF(Sep!$B21:$AO21,"PL")</f>
        <v>0</v>
      </c>
      <c r="AT21" s="14">
        <f>COUNTIF(Sep!$B21:$AO21,"OL")</f>
        <v>0</v>
      </c>
    </row>
    <row r="22" spans="1:46">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15">
        <f>SUM(AP7:AP21)</f>
        <v>40</v>
      </c>
      <c r="AQ22" s="15">
        <f>SUM(AQ7:AQ21)</f>
        <v>25</v>
      </c>
      <c r="AR22" s="15">
        <f>SUM(AR7:AR21)</f>
        <v>15</v>
      </c>
      <c r="AS22" s="15">
        <f>SUM(AS7:AS21)</f>
        <v>0</v>
      </c>
      <c r="AT22" s="16">
        <f>SUM(AT7:AT21)</f>
        <v>0</v>
      </c>
    </row>
    <row r="23" spans="1:46">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41"/>
      <c r="AR23" s="41"/>
      <c r="AS23" s="9"/>
      <c r="AT23" s="10"/>
    </row>
    <row r="24" spans="1:46" ht="16.5" customHeight="1">
      <c r="A24" s="182" t="s">
        <v>37</v>
      </c>
      <c r="B24" s="73">
        <v>1</v>
      </c>
      <c r="C24" s="180" t="s">
        <v>38</v>
      </c>
      <c r="D24" s="180"/>
      <c r="E24" s="180"/>
      <c r="F24" s="180"/>
      <c r="G24" s="74" t="s">
        <v>55</v>
      </c>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row>
    <row r="25" spans="1:46">
      <c r="A25" s="182"/>
      <c r="B25" s="73"/>
      <c r="C25" s="180"/>
      <c r="D25" s="180"/>
      <c r="E25" s="180"/>
      <c r="F25" s="180"/>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row>
    <row r="26" spans="1:46" ht="16.5" customHeight="1">
      <c r="A26" s="182"/>
      <c r="B26" s="183" t="s">
        <v>21</v>
      </c>
      <c r="C26" s="155" t="s">
        <v>40</v>
      </c>
      <c r="D26" s="155"/>
      <c r="E26" s="155"/>
      <c r="F26" s="155"/>
      <c r="G26" s="74" t="s">
        <v>41</v>
      </c>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row>
    <row r="27" spans="1:46">
      <c r="A27" s="182"/>
      <c r="B27" s="183"/>
      <c r="C27" s="155"/>
      <c r="D27" s="155"/>
      <c r="E27" s="155"/>
      <c r="F27" s="155"/>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row>
    <row r="28" spans="1:46" ht="16.5" customHeight="1">
      <c r="A28" s="182"/>
      <c r="B28" s="183"/>
      <c r="C28" s="155"/>
      <c r="D28" s="155"/>
      <c r="E28" s="155"/>
      <c r="F28" s="155"/>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row>
    <row r="29" spans="1:46">
      <c r="A29" s="182"/>
      <c r="B29" s="183"/>
      <c r="C29" s="155"/>
      <c r="D29" s="155"/>
      <c r="E29" s="155"/>
      <c r="F29" s="155"/>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row>
    <row r="30" spans="1:46" ht="16.5" customHeight="1">
      <c r="A30" s="182"/>
      <c r="B30" s="78" t="s">
        <v>42</v>
      </c>
      <c r="C30" s="155" t="s">
        <v>43</v>
      </c>
      <c r="D30" s="155"/>
      <c r="E30" s="155"/>
      <c r="F30" s="155"/>
      <c r="G30" s="74" t="s">
        <v>44</v>
      </c>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row>
    <row r="31" spans="1:46">
      <c r="A31" s="182"/>
      <c r="B31" s="78"/>
      <c r="C31" s="155"/>
      <c r="D31" s="155"/>
      <c r="E31" s="155"/>
      <c r="F31" s="155"/>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row>
    <row r="32" spans="1:46" ht="16.5" customHeight="1">
      <c r="A32" s="182"/>
      <c r="B32" s="79" t="s">
        <v>45</v>
      </c>
      <c r="C32" s="155" t="s">
        <v>46</v>
      </c>
      <c r="D32" s="155"/>
      <c r="E32" s="155"/>
      <c r="F32" s="155"/>
      <c r="G32" s="74" t="s">
        <v>47</v>
      </c>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row>
    <row r="33" spans="1:46">
      <c r="A33" s="182"/>
      <c r="B33" s="79"/>
      <c r="C33" s="155"/>
      <c r="D33" s="155"/>
      <c r="E33" s="155"/>
      <c r="F33" s="155"/>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row>
    <row r="34" spans="1:46" ht="16.5" customHeight="1">
      <c r="A34" s="182"/>
      <c r="B34" s="67">
        <v>7</v>
      </c>
      <c r="C34" s="147" t="s">
        <v>48</v>
      </c>
      <c r="D34" s="147"/>
      <c r="E34" s="147"/>
      <c r="F34" s="147"/>
      <c r="G34" s="181" t="s">
        <v>56</v>
      </c>
      <c r="H34" s="181"/>
      <c r="I34" s="181"/>
      <c r="J34" s="181"/>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row>
    <row r="35" spans="1:46">
      <c r="A35" s="182"/>
      <c r="B35" s="67"/>
      <c r="C35" s="147"/>
      <c r="D35" s="147"/>
      <c r="E35" s="147"/>
      <c r="F35" s="147"/>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row>
    <row r="36" spans="1:46" ht="16.5" customHeight="1">
      <c r="A36" s="182"/>
      <c r="B36" s="67">
        <v>6</v>
      </c>
      <c r="C36" s="147" t="s">
        <v>49</v>
      </c>
      <c r="D36" s="147"/>
      <c r="E36" s="147"/>
      <c r="F36" s="147"/>
      <c r="G36" s="181" t="s">
        <v>57</v>
      </c>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row>
    <row r="37" spans="1:46">
      <c r="A37" s="182"/>
      <c r="B37" s="67"/>
      <c r="C37" s="147"/>
      <c r="D37" s="147"/>
      <c r="E37" s="147"/>
      <c r="F37" s="147"/>
      <c r="G37" s="181"/>
      <c r="H37" s="181"/>
      <c r="I37" s="181"/>
      <c r="J37" s="181"/>
      <c r="K37" s="181"/>
      <c r="L37" s="181"/>
      <c r="M37" s="18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c r="AP37" s="181"/>
      <c r="AQ37" s="181"/>
      <c r="AR37" s="181"/>
      <c r="AS37" s="181"/>
      <c r="AT37" s="181"/>
    </row>
    <row r="38" spans="1:46" ht="16.5" customHeight="1">
      <c r="A38" s="182"/>
      <c r="B38" s="67">
        <v>3</v>
      </c>
      <c r="C38" s="147" t="s">
        <v>50</v>
      </c>
      <c r="D38" s="147"/>
      <c r="E38" s="147"/>
      <c r="F38" s="147"/>
      <c r="G38" s="181" t="s">
        <v>58</v>
      </c>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row>
    <row r="39" spans="1:46">
      <c r="A39" s="182"/>
      <c r="B39" s="67"/>
      <c r="C39" s="147"/>
      <c r="D39" s="147"/>
      <c r="E39" s="147"/>
      <c r="F39" s="147"/>
      <c r="G39" s="181"/>
      <c r="H39" s="181"/>
      <c r="I39" s="181"/>
      <c r="J39" s="181"/>
      <c r="K39" s="181"/>
      <c r="L39" s="181"/>
      <c r="M39" s="181"/>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c r="AP39" s="181"/>
      <c r="AQ39" s="181"/>
      <c r="AR39" s="181"/>
      <c r="AS39" s="181"/>
      <c r="AT39" s="181"/>
    </row>
    <row r="40" spans="1:46" ht="16.5" customHeight="1">
      <c r="A40" s="182"/>
      <c r="B40" s="67">
        <v>2</v>
      </c>
      <c r="C40" s="147" t="s">
        <v>51</v>
      </c>
      <c r="D40" s="147"/>
      <c r="E40" s="147"/>
      <c r="F40" s="147"/>
      <c r="G40" s="181" t="s">
        <v>63</v>
      </c>
      <c r="H40" s="181"/>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c r="AP40" s="181"/>
      <c r="AQ40" s="181"/>
      <c r="AR40" s="181"/>
      <c r="AS40" s="181"/>
      <c r="AT40" s="181"/>
    </row>
    <row r="41" spans="1:46">
      <c r="A41" s="182"/>
      <c r="B41" s="67"/>
      <c r="C41" s="147"/>
      <c r="D41" s="147"/>
      <c r="E41" s="147"/>
      <c r="F41" s="147"/>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c r="AP41" s="181"/>
      <c r="AQ41" s="181"/>
      <c r="AR41" s="181"/>
      <c r="AS41" s="181"/>
      <c r="AT41" s="181"/>
    </row>
    <row r="42" spans="1:46" ht="183.75" customHeight="1">
      <c r="A42" s="146" t="s">
        <v>52</v>
      </c>
      <c r="B42" s="146"/>
      <c r="C42" s="146"/>
      <c r="D42" s="146"/>
      <c r="E42" s="146"/>
      <c r="F42" s="146"/>
      <c r="G42" s="66" t="s">
        <v>66</v>
      </c>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row>
  </sheetData>
  <mergeCells count="62">
    <mergeCell ref="AP3:AR3"/>
    <mergeCell ref="A42:F42"/>
    <mergeCell ref="G42:AT42"/>
    <mergeCell ref="A24:A41"/>
    <mergeCell ref="B24:B25"/>
    <mergeCell ref="C24:F25"/>
    <mergeCell ref="G24:AT25"/>
    <mergeCell ref="B26:B29"/>
    <mergeCell ref="C26:F29"/>
    <mergeCell ref="G26:AT29"/>
    <mergeCell ref="B30:B31"/>
    <mergeCell ref="C30:F31"/>
    <mergeCell ref="G30:AT31"/>
    <mergeCell ref="B38:B39"/>
    <mergeCell ref="C38:F39"/>
    <mergeCell ref="G38:AT39"/>
    <mergeCell ref="B40:B41"/>
    <mergeCell ref="C40:F41"/>
    <mergeCell ref="G40:AT41"/>
    <mergeCell ref="B34:B35"/>
    <mergeCell ref="C34:F35"/>
    <mergeCell ref="G34:AT35"/>
    <mergeCell ref="B36:B37"/>
    <mergeCell ref="C36:F37"/>
    <mergeCell ref="G36:AT37"/>
    <mergeCell ref="X6:AB6"/>
    <mergeCell ref="AG6:AK6"/>
    <mergeCell ref="A22:AO22"/>
    <mergeCell ref="B32:B33"/>
    <mergeCell ref="C32:F33"/>
    <mergeCell ref="G32:AT33"/>
    <mergeCell ref="AQ4:AQ6"/>
    <mergeCell ref="AR4:AR6"/>
    <mergeCell ref="A23:AP23"/>
    <mergeCell ref="AT4:AT6"/>
    <mergeCell ref="B5:C5"/>
    <mergeCell ref="D5:E5"/>
    <mergeCell ref="K5:L5"/>
    <mergeCell ref="M5:N5"/>
    <mergeCell ref="T5:U5"/>
    <mergeCell ref="V5:W5"/>
    <mergeCell ref="A4:A6"/>
    <mergeCell ref="B4:C4"/>
    <mergeCell ref="D4:E4"/>
    <mergeCell ref="K4:L4"/>
    <mergeCell ref="M4:N4"/>
    <mergeCell ref="AS4:AS6"/>
    <mergeCell ref="AE5:AF5"/>
    <mergeCell ref="AL5:AM5"/>
    <mergeCell ref="AN5:AO5"/>
    <mergeCell ref="B3:AO3"/>
    <mergeCell ref="AS3:AT3"/>
    <mergeCell ref="F6:J6"/>
    <mergeCell ref="O6:S6"/>
    <mergeCell ref="AP4:AP6"/>
    <mergeCell ref="T4:U4"/>
    <mergeCell ref="V4:W4"/>
    <mergeCell ref="AC5:AD5"/>
    <mergeCell ref="AC4:AD4"/>
    <mergeCell ref="AE4:AF4"/>
    <mergeCell ref="AL4:AM4"/>
    <mergeCell ref="AN4:AO4"/>
  </mergeCells>
  <conditionalFormatting sqref="T18:AO18 AD16:AH16 AO14 D8:G8 B7:C21 D9:F21 I12:N15 G9:G15 H8:H15 K9:N11 P19:AO21 P18:R18 P17:AH17 P16:AB16 G16:O21 I8:R8 O9:R15 AE12:AO12 AC12:AD15 AE13:AH15 AJ13:AO13 AJ14:AM14 AJ15:AO17 AI13:AI17 AC8:AO11 D7:V7 X7:AO7 S8:AB15">
    <cfRule type="expression" dxfId="25" priority="2" stopIfTrue="1">
      <formula>B7=KeyOL</formula>
    </cfRule>
    <cfRule type="expression" dxfId="24" priority="3" stopIfTrue="1">
      <formula>B7=KeyPL</formula>
    </cfRule>
    <cfRule type="expression" dxfId="23" priority="4" stopIfTrue="1">
      <formula>B7=KeyCD</formula>
    </cfRule>
  </conditionalFormatting>
  <pageMargins left="0.7" right="0.7" top="0.75" bottom="0.75" header="0.3" footer="0.3"/>
  <pageSetup paperSize="9" scale="66" orientation="landscape"/>
  <extLst>
    <ext xmlns:x14="http://schemas.microsoft.com/office/spreadsheetml/2009/9/main" uri="{78C0D931-6437-407d-A8EE-F0AAD7539E65}">
      <x14:conditionalFormattings>
        <x14:conditionalFormatting xmlns:xm="http://schemas.microsoft.com/office/excel/2006/main">
          <x14:cfRule type="iconSet" priority="5" id="{A510C2BF-5D60-44C3-AC39-9907D3A15906}">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4A11306B-656F-47AE-906D-D3BDC44C2B24}">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AP7:AP21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42"/>
  <sheetViews>
    <sheetView workbookViewId="0" xr3:uid="{78B4E459-6924-5F8B-B7BA-2DD04133E49E}">
      <pane xSplit="1" topLeftCell="B1" activePane="topRight" state="frozen"/>
      <selection pane="topRight" activeCell="G14" sqref="G14"/>
    </sheetView>
  </sheetViews>
  <sheetFormatPr defaultRowHeight="16.5"/>
  <cols>
    <col min="1" max="1" width="17.375" style="5" customWidth="1"/>
    <col min="2" max="40" width="4.375" style="5" customWidth="1"/>
    <col min="41" max="43" width="10.75" style="5" customWidth="1"/>
    <col min="44" max="44" width="8.5" style="5" customWidth="1"/>
    <col min="45" max="16384" width="9" style="5"/>
  </cols>
  <sheetData>
    <row r="1" spans="1:45"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5"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5" ht="20.25" customHeight="1">
      <c r="A3" s="18" t="s">
        <v>1</v>
      </c>
      <c r="B3" s="154" t="s">
        <v>67</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19" t="s">
        <v>3</v>
      </c>
      <c r="AP3" s="120"/>
      <c r="AQ3" s="121"/>
      <c r="AR3" s="119" t="s">
        <v>4</v>
      </c>
      <c r="AS3" s="121"/>
    </row>
    <row r="4" spans="1:45">
      <c r="A4" s="156" t="s">
        <v>5</v>
      </c>
      <c r="B4" s="30">
        <v>1</v>
      </c>
      <c r="C4" s="30">
        <v>2</v>
      </c>
      <c r="D4" s="30">
        <v>3</v>
      </c>
      <c r="E4" s="30">
        <v>4</v>
      </c>
      <c r="F4" s="30">
        <v>5</v>
      </c>
      <c r="G4" s="138">
        <v>6</v>
      </c>
      <c r="H4" s="139"/>
      <c r="I4" s="138">
        <v>7</v>
      </c>
      <c r="J4" s="139"/>
      <c r="K4" s="30">
        <v>8</v>
      </c>
      <c r="L4" s="30">
        <v>9</v>
      </c>
      <c r="M4" s="30">
        <v>10</v>
      </c>
      <c r="N4" s="30">
        <v>11</v>
      </c>
      <c r="O4" s="30">
        <v>12</v>
      </c>
      <c r="P4" s="138">
        <v>13</v>
      </c>
      <c r="Q4" s="139"/>
      <c r="R4" s="138">
        <v>14</v>
      </c>
      <c r="S4" s="139"/>
      <c r="T4" s="30">
        <v>15</v>
      </c>
      <c r="U4" s="30">
        <v>16</v>
      </c>
      <c r="V4" s="30">
        <v>17</v>
      </c>
      <c r="W4" s="30">
        <v>18</v>
      </c>
      <c r="X4" s="30">
        <v>19</v>
      </c>
      <c r="Y4" s="138">
        <v>20</v>
      </c>
      <c r="Z4" s="139"/>
      <c r="AA4" s="138">
        <v>21</v>
      </c>
      <c r="AB4" s="139"/>
      <c r="AC4" s="30">
        <v>22</v>
      </c>
      <c r="AD4" s="30">
        <v>23</v>
      </c>
      <c r="AE4" s="30">
        <v>24</v>
      </c>
      <c r="AF4" s="30">
        <v>25</v>
      </c>
      <c r="AG4" s="30">
        <v>26</v>
      </c>
      <c r="AH4" s="138">
        <v>27</v>
      </c>
      <c r="AI4" s="139"/>
      <c r="AJ4" s="138">
        <v>28</v>
      </c>
      <c r="AK4" s="139"/>
      <c r="AL4" s="30">
        <v>29</v>
      </c>
      <c r="AM4" s="30">
        <v>30</v>
      </c>
      <c r="AN4" s="30">
        <v>31</v>
      </c>
      <c r="AO4" s="184" t="s">
        <v>6</v>
      </c>
      <c r="AP4" s="116" t="s">
        <v>7</v>
      </c>
      <c r="AQ4" s="116" t="s">
        <v>8</v>
      </c>
      <c r="AR4" s="90" t="s">
        <v>9</v>
      </c>
      <c r="AS4" s="90" t="s">
        <v>10</v>
      </c>
    </row>
    <row r="5" spans="1:45" ht="16.5" customHeight="1">
      <c r="A5" s="157"/>
      <c r="B5" s="31" t="s">
        <v>14</v>
      </c>
      <c r="C5" s="31" t="s">
        <v>15</v>
      </c>
      <c r="D5" s="31" t="s">
        <v>16</v>
      </c>
      <c r="E5" s="31" t="s">
        <v>17</v>
      </c>
      <c r="F5" s="31" t="s">
        <v>11</v>
      </c>
      <c r="G5" s="136" t="s">
        <v>12</v>
      </c>
      <c r="H5" s="137"/>
      <c r="I5" s="136" t="s">
        <v>13</v>
      </c>
      <c r="J5" s="137"/>
      <c r="K5" s="31" t="s">
        <v>14</v>
      </c>
      <c r="L5" s="31" t="s">
        <v>15</v>
      </c>
      <c r="M5" s="31" t="s">
        <v>16</v>
      </c>
      <c r="N5" s="31" t="s">
        <v>17</v>
      </c>
      <c r="O5" s="31" t="s">
        <v>11</v>
      </c>
      <c r="P5" s="136" t="s">
        <v>12</v>
      </c>
      <c r="Q5" s="137"/>
      <c r="R5" s="136" t="s">
        <v>13</v>
      </c>
      <c r="S5" s="137"/>
      <c r="T5" s="31" t="s">
        <v>14</v>
      </c>
      <c r="U5" s="31" t="s">
        <v>15</v>
      </c>
      <c r="V5" s="31" t="s">
        <v>16</v>
      </c>
      <c r="W5" s="31" t="s">
        <v>17</v>
      </c>
      <c r="X5" s="31" t="s">
        <v>11</v>
      </c>
      <c r="Y5" s="136" t="s">
        <v>12</v>
      </c>
      <c r="Z5" s="137"/>
      <c r="AA5" s="136" t="s">
        <v>13</v>
      </c>
      <c r="AB5" s="137"/>
      <c r="AC5" s="31" t="s">
        <v>14</v>
      </c>
      <c r="AD5" s="31" t="s">
        <v>15</v>
      </c>
      <c r="AE5" s="31" t="s">
        <v>16</v>
      </c>
      <c r="AF5" s="31" t="s">
        <v>17</v>
      </c>
      <c r="AG5" s="31" t="s">
        <v>11</v>
      </c>
      <c r="AH5" s="136" t="s">
        <v>12</v>
      </c>
      <c r="AI5" s="137"/>
      <c r="AJ5" s="136" t="s">
        <v>13</v>
      </c>
      <c r="AK5" s="137"/>
      <c r="AL5" s="31" t="s">
        <v>14</v>
      </c>
      <c r="AM5" s="31" t="s">
        <v>15</v>
      </c>
      <c r="AN5" s="31" t="s">
        <v>16</v>
      </c>
      <c r="AO5" s="184"/>
      <c r="AP5" s="117"/>
      <c r="AQ5" s="117"/>
      <c r="AR5" s="91"/>
      <c r="AS5" s="91"/>
    </row>
    <row r="6" spans="1:45" ht="16.5" customHeight="1">
      <c r="A6" s="158"/>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184"/>
      <c r="AP6" s="118"/>
      <c r="AQ6" s="118"/>
      <c r="AR6" s="92"/>
      <c r="AS6" s="92"/>
    </row>
    <row r="7" spans="1:45">
      <c r="A7" s="11" t="s">
        <v>20</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12">
        <f>COUNTIF(Oct!$B7:$AN7,"CD")</f>
        <v>0</v>
      </c>
      <c r="AP7" s="12">
        <f>COUNTIF(B7:F7,"CD")+COUNTIF(J7:O7,"CD")+COUNTIF(S7:X7,"CD")+COUNTIF(AB7:AG7,"CD")+COUNTIF(AK7:AN7,"CD")</f>
        <v>0</v>
      </c>
      <c r="AQ7" s="12">
        <f>COUNTIF(G7:I7,"CD")+COUNTIF(P7:R7,"CD")+COUNTIF(Y7:AA7,"CD")+COUNTIF(AH7:AJ7,"CD")</f>
        <v>0</v>
      </c>
      <c r="AR7" s="13">
        <f>COUNTIF(Oct!$B7:$AN7,"PL")</f>
        <v>0</v>
      </c>
      <c r="AS7" s="13">
        <f>COUNTIF(Oct!$B7:$AN7,"OL")</f>
        <v>0</v>
      </c>
    </row>
    <row r="8" spans="1:45">
      <c r="A8" s="11" t="s">
        <v>22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8"/>
      <c r="AM8" s="8"/>
      <c r="AN8" s="8"/>
      <c r="AO8" s="14">
        <f>COUNTIF(Oct!$B8:$AN8,"CD")</f>
        <v>0</v>
      </c>
      <c r="AP8" s="12">
        <f t="shared" ref="AP8:AP21" si="0">COUNTIF(B8:F8,"CD")+COUNTIF(J8:O8,"CD")+COUNTIF(S8:X8,"CD")+COUNTIF(AB8:AG8,"CD")+COUNTIF(AK8:AN8,"CD")</f>
        <v>0</v>
      </c>
      <c r="AQ8" s="12">
        <f t="shared" ref="AQ8:AQ21" si="1">COUNTIF(G8:I8,"CD")+COUNTIF(P8:R8,"CD")+COUNTIF(Y8:AA8,"CD")+COUNTIF(AH8:AJ8,"CD")</f>
        <v>0</v>
      </c>
      <c r="AR8" s="14">
        <f>COUNTIF(Oct!$B8:$AN8,"PL")</f>
        <v>0</v>
      </c>
      <c r="AS8" s="14">
        <f>COUNTIF(Oct!$B8:$AN8,"OL")</f>
        <v>0</v>
      </c>
    </row>
    <row r="9" spans="1:45">
      <c r="A9" s="11" t="s">
        <v>23</v>
      </c>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8"/>
      <c r="AM9" s="8"/>
      <c r="AN9" s="8"/>
      <c r="AO9" s="14">
        <f>COUNTIF(Oct!$B9:$AN9,"CD")</f>
        <v>0</v>
      </c>
      <c r="AP9" s="12">
        <f t="shared" si="0"/>
        <v>0</v>
      </c>
      <c r="AQ9" s="12">
        <f t="shared" si="1"/>
        <v>0</v>
      </c>
      <c r="AR9" s="14">
        <f>COUNTIF(Oct!$B9:$AN9,"PL")</f>
        <v>0</v>
      </c>
      <c r="AS9" s="14">
        <f>COUNTIF(Oct!$B9:$AN9,"OL")</f>
        <v>0</v>
      </c>
    </row>
    <row r="10" spans="1:45">
      <c r="A10" s="11"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8"/>
      <c r="AM10" s="8"/>
      <c r="AN10" s="8"/>
      <c r="AO10" s="14">
        <f>COUNTIF(Oct!$B10:$AN10,"CD")</f>
        <v>0</v>
      </c>
      <c r="AP10" s="12">
        <f t="shared" si="0"/>
        <v>0</v>
      </c>
      <c r="AQ10" s="12">
        <f t="shared" si="1"/>
        <v>0</v>
      </c>
      <c r="AR10" s="14">
        <f>COUNTIF(Oct!$B10:$AN10,"PL")</f>
        <v>0</v>
      </c>
      <c r="AS10" s="14">
        <f>COUNTIF(Oct!$B10:$AN10,"OL")</f>
        <v>0</v>
      </c>
    </row>
    <row r="11" spans="1:45">
      <c r="A11" s="11" t="s">
        <v>25</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8"/>
      <c r="AM11" s="8"/>
      <c r="AN11" s="8"/>
      <c r="AO11" s="14">
        <f>COUNTIF(Oct!$B11:$AN11,"CD")</f>
        <v>0</v>
      </c>
      <c r="AP11" s="12">
        <f t="shared" si="0"/>
        <v>0</v>
      </c>
      <c r="AQ11" s="12">
        <f t="shared" si="1"/>
        <v>0</v>
      </c>
      <c r="AR11" s="14">
        <f>COUNTIF(Oct!$B11:$AN11,"PL")</f>
        <v>0</v>
      </c>
      <c r="AS11" s="14">
        <f>COUNTIF(Oct!$B11:$AN11,"OL")</f>
        <v>0</v>
      </c>
    </row>
    <row r="12" spans="1:45">
      <c r="A12" s="11" t="s">
        <v>26</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8"/>
      <c r="AM12" s="8"/>
      <c r="AN12" s="8"/>
      <c r="AO12" s="14">
        <f>COUNTIF(Oct!$B12:$AN12,"CD")</f>
        <v>0</v>
      </c>
      <c r="AP12" s="12">
        <f t="shared" si="0"/>
        <v>0</v>
      </c>
      <c r="AQ12" s="12">
        <f t="shared" si="1"/>
        <v>0</v>
      </c>
      <c r="AR12" s="14">
        <f>COUNTIF(Oct!$B12:$AN12,"PL")</f>
        <v>0</v>
      </c>
      <c r="AS12" s="14">
        <f>COUNTIF(Oct!$B12:$AN12,"OL")</f>
        <v>0</v>
      </c>
    </row>
    <row r="13" spans="1:45">
      <c r="A13" s="11"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8"/>
      <c r="AM13" s="8"/>
      <c r="AN13" s="8"/>
      <c r="AO13" s="14">
        <f>COUNTIF(Oct!$B13:$AN13,"CD")</f>
        <v>0</v>
      </c>
      <c r="AP13" s="12">
        <f t="shared" si="0"/>
        <v>0</v>
      </c>
      <c r="AQ13" s="12">
        <f t="shared" si="1"/>
        <v>0</v>
      </c>
      <c r="AR13" s="14">
        <f>COUNTIF(Oct!$B13:$AN13,"PL")</f>
        <v>0</v>
      </c>
      <c r="AS13" s="14">
        <f>COUNTIF(Oct!$B13:$AN13,"OL")</f>
        <v>0</v>
      </c>
    </row>
    <row r="14" spans="1:45">
      <c r="A14" s="11" t="s">
        <v>28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8"/>
      <c r="AM14" s="8"/>
      <c r="AN14" s="8"/>
      <c r="AO14" s="14">
        <f>COUNTIF(Oct!$B14:$AN14,"CD")</f>
        <v>0</v>
      </c>
      <c r="AP14" s="12">
        <f t="shared" si="0"/>
        <v>0</v>
      </c>
      <c r="AQ14" s="12">
        <f t="shared" si="1"/>
        <v>0</v>
      </c>
      <c r="AR14" s="14">
        <f>COUNTIF(Oct!$B14:$AN14,"PL")</f>
        <v>0</v>
      </c>
      <c r="AS14" s="14">
        <f>COUNTIF(Oct!$B14:$AN14,"OL")</f>
        <v>0</v>
      </c>
    </row>
    <row r="15" spans="1:45">
      <c r="A15" s="11" t="s">
        <v>29</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8"/>
      <c r="AM15" s="8"/>
      <c r="AN15" s="8"/>
      <c r="AO15" s="14">
        <f>COUNTIF(Oct!$B15:$AN15,"CD")</f>
        <v>0</v>
      </c>
      <c r="AP15" s="12">
        <f t="shared" si="0"/>
        <v>0</v>
      </c>
      <c r="AQ15" s="12">
        <f t="shared" si="1"/>
        <v>0</v>
      </c>
      <c r="AR15" s="14">
        <f>COUNTIF(Oct!$B15:$AN15,"PL")</f>
        <v>0</v>
      </c>
      <c r="AS15" s="14">
        <f>COUNTIF(Oct!$B15:$AN15,"OL")</f>
        <v>0</v>
      </c>
    </row>
    <row r="16" spans="1:45">
      <c r="A16" s="11" t="s">
        <v>30</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8"/>
      <c r="AM16" s="8"/>
      <c r="AN16" s="8"/>
      <c r="AO16" s="14">
        <f>COUNTIF(Oct!$B16:$AN16,"CD")</f>
        <v>0</v>
      </c>
      <c r="AP16" s="12">
        <f t="shared" si="0"/>
        <v>0</v>
      </c>
      <c r="AQ16" s="12">
        <f t="shared" si="1"/>
        <v>0</v>
      </c>
      <c r="AR16" s="14">
        <f>COUNTIF(Oct!$B16:$AN16,"PL")</f>
        <v>0</v>
      </c>
      <c r="AS16" s="14">
        <f>COUNTIF(Oct!$B16:$AN16,"OL")</f>
        <v>0</v>
      </c>
    </row>
    <row r="17" spans="1:45">
      <c r="A17" s="11" t="s">
        <v>31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8"/>
      <c r="AM17" s="8"/>
      <c r="AN17" s="8"/>
      <c r="AO17" s="14">
        <f>COUNTIF(Oct!$B17:$AN17,"CD")</f>
        <v>0</v>
      </c>
      <c r="AP17" s="12">
        <f t="shared" si="0"/>
        <v>0</v>
      </c>
      <c r="AQ17" s="12">
        <f t="shared" si="1"/>
        <v>0</v>
      </c>
      <c r="AR17" s="14">
        <f>COUNTIF(Oct!$B17:$AN17,"PL")</f>
        <v>0</v>
      </c>
      <c r="AS17" s="14">
        <f>COUNTIF(Oct!$B17:$AN17,"OL")</f>
        <v>0</v>
      </c>
    </row>
    <row r="18" spans="1:45">
      <c r="A18" s="11" t="s">
        <v>32</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8"/>
      <c r="AM18" s="8"/>
      <c r="AN18" s="8"/>
      <c r="AO18" s="14">
        <f>COUNTIF(Oct!$B18:$AN18,"CD")</f>
        <v>0</v>
      </c>
      <c r="AP18" s="12">
        <f t="shared" si="0"/>
        <v>0</v>
      </c>
      <c r="AQ18" s="12">
        <f t="shared" si="1"/>
        <v>0</v>
      </c>
      <c r="AR18" s="14">
        <f>COUNTIF(Oct!$B18:$AN18,"PL")</f>
        <v>0</v>
      </c>
      <c r="AS18" s="14">
        <f>COUNTIF(Oct!$B18:$AN18,"OL")</f>
        <v>0</v>
      </c>
    </row>
    <row r="19" spans="1:45">
      <c r="A19" s="11"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8"/>
      <c r="AM19" s="8"/>
      <c r="AN19" s="8"/>
      <c r="AO19" s="14">
        <f>COUNTIF(Oct!$B19:$AN19,"CD")</f>
        <v>0</v>
      </c>
      <c r="AP19" s="12">
        <f t="shared" si="0"/>
        <v>0</v>
      </c>
      <c r="AQ19" s="12">
        <f t="shared" si="1"/>
        <v>0</v>
      </c>
      <c r="AR19" s="14">
        <f>COUNTIF(Oct!$B19:$AN19,"PL")</f>
        <v>0</v>
      </c>
      <c r="AS19" s="14">
        <f>COUNTIF(Oct!$B19:$AN19,"OL")</f>
        <v>0</v>
      </c>
    </row>
    <row r="20" spans="1:45">
      <c r="A20" s="11" t="s">
        <v>34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8"/>
      <c r="AM20" s="8"/>
      <c r="AN20" s="8"/>
      <c r="AO20" s="14">
        <f>COUNTIF(Oct!$B20:$AN20,"CD")</f>
        <v>0</v>
      </c>
      <c r="AP20" s="12">
        <f t="shared" si="0"/>
        <v>0</v>
      </c>
      <c r="AQ20" s="12">
        <f t="shared" si="1"/>
        <v>0</v>
      </c>
      <c r="AR20" s="14">
        <f>COUNTIF(Oct!$B20:$AN20,"PL")</f>
        <v>0</v>
      </c>
      <c r="AS20" s="14">
        <f>COUNTIF(Oct!$B20:$AN20,"OL")</f>
        <v>0</v>
      </c>
    </row>
    <row r="21" spans="1:45">
      <c r="A21" s="11" t="s">
        <v>35</v>
      </c>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8"/>
      <c r="AM21" s="8"/>
      <c r="AN21" s="8"/>
      <c r="AO21" s="14">
        <f>COUNTIF(Oct!$B21:$AN21,"CD")</f>
        <v>0</v>
      </c>
      <c r="AP21" s="12">
        <f t="shared" si="0"/>
        <v>0</v>
      </c>
      <c r="AQ21" s="12">
        <f t="shared" si="1"/>
        <v>0</v>
      </c>
      <c r="AR21" s="14">
        <f>COUNTIF(Oct!$B21:$AN21,"PL")</f>
        <v>0</v>
      </c>
      <c r="AS21" s="14">
        <f>COUNTIF(Oct!$B21:$AN21,"OL")</f>
        <v>0</v>
      </c>
    </row>
    <row r="22" spans="1:45">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15">
        <f>SUM(AO7:AO21)</f>
        <v>0</v>
      </c>
      <c r="AP22" s="15">
        <f>SUM(AP7:AP21)</f>
        <v>0</v>
      </c>
      <c r="AQ22" s="15">
        <f>SUM(AQ7:AQ21)</f>
        <v>0</v>
      </c>
      <c r="AR22" s="15">
        <f>SUM(AR7:AR21)</f>
        <v>0</v>
      </c>
      <c r="AS22" s="16">
        <f>SUM(AS7:AS21)</f>
        <v>0</v>
      </c>
    </row>
    <row r="23" spans="1:4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41"/>
      <c r="AQ23" s="41"/>
      <c r="AR23" s="9"/>
      <c r="AS23" s="10"/>
    </row>
    <row r="24" spans="1:45" ht="16.5" customHeight="1">
      <c r="A24" s="71" t="s">
        <v>37</v>
      </c>
      <c r="B24" s="185">
        <v>1</v>
      </c>
      <c r="C24" s="124" t="s">
        <v>38</v>
      </c>
      <c r="D24" s="125"/>
      <c r="E24" s="125"/>
      <c r="F24" s="125"/>
      <c r="G24" s="126"/>
      <c r="H24" s="165" t="s">
        <v>55</v>
      </c>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7"/>
    </row>
    <row r="25" spans="1:45">
      <c r="A25" s="72"/>
      <c r="B25" s="186"/>
      <c r="C25" s="127"/>
      <c r="D25" s="128"/>
      <c r="E25" s="128"/>
      <c r="F25" s="128"/>
      <c r="G25" s="129"/>
      <c r="H25" s="168"/>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70"/>
    </row>
    <row r="26" spans="1:45" ht="16.5" customHeight="1">
      <c r="A26" s="72"/>
      <c r="B26" s="75" t="s">
        <v>21</v>
      </c>
      <c r="C26" s="81" t="s">
        <v>40</v>
      </c>
      <c r="D26" s="82"/>
      <c r="E26" s="82"/>
      <c r="F26" s="82"/>
      <c r="G26" s="83"/>
      <c r="H26" s="165" t="s">
        <v>41</v>
      </c>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7"/>
    </row>
    <row r="27" spans="1:45">
      <c r="A27" s="72"/>
      <c r="B27" s="76"/>
      <c r="C27" s="130"/>
      <c r="D27" s="131"/>
      <c r="E27" s="131"/>
      <c r="F27" s="131"/>
      <c r="G27" s="132"/>
      <c r="H27" s="171"/>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3"/>
    </row>
    <row r="28" spans="1:45" ht="16.5" customHeight="1">
      <c r="A28" s="72"/>
      <c r="B28" s="76"/>
      <c r="C28" s="130"/>
      <c r="D28" s="131"/>
      <c r="E28" s="131"/>
      <c r="F28" s="131"/>
      <c r="G28" s="132"/>
      <c r="H28" s="171"/>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3"/>
    </row>
    <row r="29" spans="1:45">
      <c r="A29" s="72"/>
      <c r="B29" s="77"/>
      <c r="C29" s="84"/>
      <c r="D29" s="85"/>
      <c r="E29" s="85"/>
      <c r="F29" s="85"/>
      <c r="G29" s="86"/>
      <c r="H29" s="168"/>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70"/>
    </row>
    <row r="30" spans="1:45" ht="16.5" customHeight="1">
      <c r="A30" s="72"/>
      <c r="B30" s="187" t="s">
        <v>42</v>
      </c>
      <c r="C30" s="81" t="s">
        <v>43</v>
      </c>
      <c r="D30" s="82"/>
      <c r="E30" s="82"/>
      <c r="F30" s="82"/>
      <c r="G30" s="83"/>
      <c r="H30" s="191" t="s">
        <v>44</v>
      </c>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3"/>
    </row>
    <row r="31" spans="1:45">
      <c r="A31" s="72"/>
      <c r="B31" s="188"/>
      <c r="C31" s="84"/>
      <c r="D31" s="85"/>
      <c r="E31" s="85"/>
      <c r="F31" s="85"/>
      <c r="G31" s="86"/>
      <c r="H31" s="19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6"/>
    </row>
    <row r="32" spans="1:45" ht="16.5" customHeight="1">
      <c r="A32" s="72"/>
      <c r="B32" s="189" t="s">
        <v>45</v>
      </c>
      <c r="C32" s="81" t="s">
        <v>46</v>
      </c>
      <c r="D32" s="82"/>
      <c r="E32" s="82"/>
      <c r="F32" s="82"/>
      <c r="G32" s="83"/>
      <c r="H32" s="191" t="s">
        <v>47</v>
      </c>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3"/>
    </row>
    <row r="33" spans="1:45">
      <c r="A33" s="72"/>
      <c r="B33" s="190"/>
      <c r="C33" s="84"/>
      <c r="D33" s="85"/>
      <c r="E33" s="85"/>
      <c r="F33" s="85"/>
      <c r="G33" s="86"/>
      <c r="H33" s="19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6"/>
    </row>
    <row r="34" spans="1:45" ht="16.5" customHeight="1">
      <c r="A34" s="72"/>
      <c r="B34" s="80">
        <v>7</v>
      </c>
      <c r="C34" s="110" t="s">
        <v>48</v>
      </c>
      <c r="D34" s="111"/>
      <c r="E34" s="111"/>
      <c r="F34" s="111"/>
      <c r="G34" s="112"/>
      <c r="H34" s="197" t="s">
        <v>56</v>
      </c>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9"/>
    </row>
    <row r="35" spans="1:45">
      <c r="A35" s="72"/>
      <c r="B35" s="203"/>
      <c r="C35" s="113"/>
      <c r="D35" s="114"/>
      <c r="E35" s="114"/>
      <c r="F35" s="114"/>
      <c r="G35" s="115"/>
      <c r="H35" s="200"/>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2"/>
    </row>
    <row r="36" spans="1:45" ht="16.5" customHeight="1">
      <c r="A36" s="72"/>
      <c r="B36" s="67">
        <v>6</v>
      </c>
      <c r="C36" s="110" t="s">
        <v>49</v>
      </c>
      <c r="D36" s="111"/>
      <c r="E36" s="111"/>
      <c r="F36" s="111"/>
      <c r="G36" s="112"/>
      <c r="H36" s="197" t="s">
        <v>57</v>
      </c>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9"/>
    </row>
    <row r="37" spans="1:45">
      <c r="A37" s="72"/>
      <c r="B37" s="67"/>
      <c r="C37" s="113"/>
      <c r="D37" s="114"/>
      <c r="E37" s="114"/>
      <c r="F37" s="114"/>
      <c r="G37" s="115"/>
      <c r="H37" s="200"/>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2"/>
    </row>
    <row r="38" spans="1:45" ht="16.5" customHeight="1">
      <c r="A38" s="72"/>
      <c r="B38" s="67">
        <v>3</v>
      </c>
      <c r="C38" s="110" t="s">
        <v>50</v>
      </c>
      <c r="D38" s="111"/>
      <c r="E38" s="111"/>
      <c r="F38" s="111"/>
      <c r="G38" s="112"/>
      <c r="H38" s="197" t="s">
        <v>58</v>
      </c>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9"/>
    </row>
    <row r="39" spans="1:45">
      <c r="A39" s="72"/>
      <c r="B39" s="67"/>
      <c r="C39" s="113"/>
      <c r="D39" s="114"/>
      <c r="E39" s="114"/>
      <c r="F39" s="114"/>
      <c r="G39" s="115"/>
      <c r="H39" s="200"/>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2"/>
    </row>
    <row r="40" spans="1:45" ht="16.5" customHeight="1">
      <c r="A40" s="72"/>
      <c r="B40" s="67">
        <v>2</v>
      </c>
      <c r="C40" s="110" t="s">
        <v>51</v>
      </c>
      <c r="D40" s="111"/>
      <c r="E40" s="111"/>
      <c r="F40" s="111"/>
      <c r="G40" s="112"/>
      <c r="H40" s="197" t="s">
        <v>63</v>
      </c>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9"/>
    </row>
    <row r="41" spans="1:45">
      <c r="A41" s="72"/>
      <c r="B41" s="80"/>
      <c r="C41" s="113"/>
      <c r="D41" s="114"/>
      <c r="E41" s="114"/>
      <c r="F41" s="114"/>
      <c r="G41" s="115"/>
      <c r="H41" s="200"/>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2"/>
    </row>
    <row r="42" spans="1:45" ht="183.75" customHeight="1">
      <c r="A42" s="146" t="s">
        <v>52</v>
      </c>
      <c r="B42" s="146"/>
      <c r="C42" s="146"/>
      <c r="D42" s="146"/>
      <c r="E42" s="146"/>
      <c r="F42" s="146"/>
      <c r="G42" s="146"/>
      <c r="H42" s="159" t="s">
        <v>68</v>
      </c>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1"/>
    </row>
  </sheetData>
  <mergeCells count="54">
    <mergeCell ref="AP4:AP6"/>
    <mergeCell ref="AQ4:AQ6"/>
    <mergeCell ref="AO3:AQ3"/>
    <mergeCell ref="A42:G42"/>
    <mergeCell ref="B38:B39"/>
    <mergeCell ref="H42:AS42"/>
    <mergeCell ref="C32:G33"/>
    <mergeCell ref="C34:G35"/>
    <mergeCell ref="C36:G37"/>
    <mergeCell ref="C38:G39"/>
    <mergeCell ref="C40:G41"/>
    <mergeCell ref="B40:B41"/>
    <mergeCell ref="B34:B35"/>
    <mergeCell ref="B36:B37"/>
    <mergeCell ref="H38:AS39"/>
    <mergeCell ref="H40:AS41"/>
    <mergeCell ref="A22:AN22"/>
    <mergeCell ref="A23:AO23"/>
    <mergeCell ref="A24:A41"/>
    <mergeCell ref="B24:B25"/>
    <mergeCell ref="B26:B29"/>
    <mergeCell ref="B30:B31"/>
    <mergeCell ref="B32:B33"/>
    <mergeCell ref="C24:G25"/>
    <mergeCell ref="C26:G29"/>
    <mergeCell ref="C30:G31"/>
    <mergeCell ref="H24:AS25"/>
    <mergeCell ref="H26:AS29"/>
    <mergeCell ref="H30:AS31"/>
    <mergeCell ref="H32:AS33"/>
    <mergeCell ref="H34:AS35"/>
    <mergeCell ref="H36:AS37"/>
    <mergeCell ref="AJ4:AK4"/>
    <mergeCell ref="B3:AN3"/>
    <mergeCell ref="AR3:AS3"/>
    <mergeCell ref="A4:A6"/>
    <mergeCell ref="AO4:AO6"/>
    <mergeCell ref="AR4:AR6"/>
    <mergeCell ref="AS4:AS6"/>
    <mergeCell ref="AJ5:AK5"/>
    <mergeCell ref="G4:H4"/>
    <mergeCell ref="G5:H5"/>
    <mergeCell ref="I4:J4"/>
    <mergeCell ref="I5:J5"/>
    <mergeCell ref="P4:Q4"/>
    <mergeCell ref="P5:Q5"/>
    <mergeCell ref="R4:S4"/>
    <mergeCell ref="R5:S5"/>
    <mergeCell ref="Y4:Z4"/>
    <mergeCell ref="Y5:Z5"/>
    <mergeCell ref="AA4:AB4"/>
    <mergeCell ref="AA5:AB5"/>
    <mergeCell ref="AH4:AI4"/>
    <mergeCell ref="AH5:AI5"/>
  </mergeCells>
  <conditionalFormatting sqref="B7:AN21">
    <cfRule type="expression" dxfId="22" priority="2" stopIfTrue="1">
      <formula>B7=KeyOL</formula>
    </cfRule>
    <cfRule type="expression" dxfId="21" priority="3" stopIfTrue="1">
      <formula>B7=KeyPL</formula>
    </cfRule>
    <cfRule type="expression" dxfId="20"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7" id="{C39B248C-F1E0-4C90-AF55-FC8A80E1E783}">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68463FB4-FB1A-402D-84C8-0B72A5EC3E2F}">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AO7:AO21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S42"/>
  <sheetViews>
    <sheetView workbookViewId="0" xr3:uid="{9B253EF2-77E0-53E3-AE26-4D66ECD923F3}">
      <pane xSplit="1" topLeftCell="B1" activePane="topRight" state="frozen"/>
      <selection pane="topRight" activeCell="G11" sqref="G11"/>
    </sheetView>
  </sheetViews>
  <sheetFormatPr defaultRowHeight="16.5"/>
  <cols>
    <col min="1" max="1" width="17.375" style="5" customWidth="1"/>
    <col min="2" max="40" width="4.375" style="5" customWidth="1"/>
    <col min="41" max="43" width="10.75" style="5" customWidth="1"/>
    <col min="44" max="44" width="8.5" style="5" customWidth="1"/>
    <col min="45" max="16384" width="9" style="5"/>
  </cols>
  <sheetData>
    <row r="1" spans="1:45"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5"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5" ht="20.25" customHeight="1">
      <c r="A3" s="18" t="s">
        <v>1</v>
      </c>
      <c r="B3" s="154" t="s">
        <v>69</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19" t="s">
        <v>3</v>
      </c>
      <c r="AP3" s="120"/>
      <c r="AQ3" s="121"/>
      <c r="AR3" s="119" t="s">
        <v>4</v>
      </c>
      <c r="AS3" s="121"/>
    </row>
    <row r="4" spans="1:45">
      <c r="A4" s="156" t="s">
        <v>5</v>
      </c>
      <c r="B4" s="30">
        <v>1</v>
      </c>
      <c r="C4" s="30">
        <v>2</v>
      </c>
      <c r="D4" s="138">
        <v>3</v>
      </c>
      <c r="E4" s="139"/>
      <c r="F4" s="138">
        <v>4</v>
      </c>
      <c r="G4" s="139"/>
      <c r="H4" s="30">
        <v>5</v>
      </c>
      <c r="I4" s="204">
        <v>6</v>
      </c>
      <c r="J4" s="205"/>
      <c r="K4" s="30">
        <v>7</v>
      </c>
      <c r="L4" s="30">
        <v>8</v>
      </c>
      <c r="M4" s="30">
        <v>9</v>
      </c>
      <c r="N4" s="138">
        <v>10</v>
      </c>
      <c r="O4" s="139"/>
      <c r="P4" s="138">
        <v>11</v>
      </c>
      <c r="Q4" s="139"/>
      <c r="R4" s="30">
        <v>12</v>
      </c>
      <c r="S4" s="30">
        <v>13</v>
      </c>
      <c r="T4" s="30">
        <v>14</v>
      </c>
      <c r="U4" s="30">
        <v>15</v>
      </c>
      <c r="V4" s="30">
        <v>16</v>
      </c>
      <c r="W4" s="138">
        <v>17</v>
      </c>
      <c r="X4" s="139"/>
      <c r="Y4" s="138">
        <v>18</v>
      </c>
      <c r="Z4" s="139"/>
      <c r="AA4" s="30">
        <v>19</v>
      </c>
      <c r="AB4" s="30">
        <v>20</v>
      </c>
      <c r="AC4" s="30">
        <v>21</v>
      </c>
      <c r="AD4" s="30">
        <v>22</v>
      </c>
      <c r="AE4" s="30">
        <v>23</v>
      </c>
      <c r="AF4" s="138">
        <v>24</v>
      </c>
      <c r="AG4" s="139"/>
      <c r="AH4" s="138">
        <v>25</v>
      </c>
      <c r="AI4" s="139"/>
      <c r="AJ4" s="30">
        <v>26</v>
      </c>
      <c r="AK4" s="30">
        <v>27</v>
      </c>
      <c r="AL4" s="30">
        <v>28</v>
      </c>
      <c r="AM4" s="30">
        <v>29</v>
      </c>
      <c r="AN4" s="30">
        <v>30</v>
      </c>
      <c r="AO4" s="184" t="s">
        <v>6</v>
      </c>
      <c r="AP4" s="116" t="s">
        <v>7</v>
      </c>
      <c r="AQ4" s="116" t="s">
        <v>8</v>
      </c>
      <c r="AR4" s="90" t="s">
        <v>9</v>
      </c>
      <c r="AS4" s="90" t="s">
        <v>10</v>
      </c>
    </row>
    <row r="5" spans="1:45" ht="16.5" customHeight="1">
      <c r="A5" s="157"/>
      <c r="B5" s="31" t="s">
        <v>17</v>
      </c>
      <c r="C5" s="31" t="s">
        <v>11</v>
      </c>
      <c r="D5" s="136" t="s">
        <v>12</v>
      </c>
      <c r="E5" s="137"/>
      <c r="F5" s="136" t="s">
        <v>13</v>
      </c>
      <c r="G5" s="137"/>
      <c r="H5" s="31" t="s">
        <v>14</v>
      </c>
      <c r="I5" s="206" t="s">
        <v>15</v>
      </c>
      <c r="J5" s="207"/>
      <c r="K5" s="31" t="s">
        <v>16</v>
      </c>
      <c r="L5" s="31" t="s">
        <v>17</v>
      </c>
      <c r="M5" s="31" t="s">
        <v>11</v>
      </c>
      <c r="N5" s="136" t="s">
        <v>12</v>
      </c>
      <c r="O5" s="137"/>
      <c r="P5" s="136" t="s">
        <v>13</v>
      </c>
      <c r="Q5" s="137"/>
      <c r="R5" s="31" t="s">
        <v>14</v>
      </c>
      <c r="S5" s="31" t="s">
        <v>15</v>
      </c>
      <c r="T5" s="31" t="s">
        <v>16</v>
      </c>
      <c r="U5" s="31" t="s">
        <v>17</v>
      </c>
      <c r="V5" s="31" t="s">
        <v>11</v>
      </c>
      <c r="W5" s="136" t="s">
        <v>12</v>
      </c>
      <c r="X5" s="137"/>
      <c r="Y5" s="136" t="s">
        <v>13</v>
      </c>
      <c r="Z5" s="137"/>
      <c r="AA5" s="31" t="s">
        <v>14</v>
      </c>
      <c r="AB5" s="31" t="s">
        <v>15</v>
      </c>
      <c r="AC5" s="31" t="s">
        <v>16</v>
      </c>
      <c r="AD5" s="31" t="s">
        <v>17</v>
      </c>
      <c r="AE5" s="31" t="s">
        <v>11</v>
      </c>
      <c r="AF5" s="136" t="s">
        <v>12</v>
      </c>
      <c r="AG5" s="137"/>
      <c r="AH5" s="136" t="s">
        <v>13</v>
      </c>
      <c r="AI5" s="137"/>
      <c r="AJ5" s="31" t="s">
        <v>14</v>
      </c>
      <c r="AK5" s="31" t="s">
        <v>15</v>
      </c>
      <c r="AL5" s="31" t="s">
        <v>16</v>
      </c>
      <c r="AM5" s="31" t="s">
        <v>17</v>
      </c>
      <c r="AN5" s="31" t="s">
        <v>11</v>
      </c>
      <c r="AO5" s="184"/>
      <c r="AP5" s="117"/>
      <c r="AQ5" s="117"/>
      <c r="AR5" s="91"/>
      <c r="AS5" s="91"/>
    </row>
    <row r="6" spans="1:45" ht="16.5" customHeight="1">
      <c r="A6" s="158"/>
      <c r="B6" s="136" t="s">
        <v>18</v>
      </c>
      <c r="C6" s="137"/>
      <c r="D6" s="31" t="s">
        <v>19</v>
      </c>
      <c r="E6" s="31" t="s">
        <v>18</v>
      </c>
      <c r="F6" s="31" t="s">
        <v>19</v>
      </c>
      <c r="G6" s="31" t="s">
        <v>18</v>
      </c>
      <c r="H6" s="31" t="s">
        <v>18</v>
      </c>
      <c r="I6" s="36" t="s">
        <v>19</v>
      </c>
      <c r="J6" s="37" t="s">
        <v>18</v>
      </c>
      <c r="K6" s="136" t="s">
        <v>18</v>
      </c>
      <c r="L6" s="150"/>
      <c r="M6" s="137"/>
      <c r="N6" s="31" t="s">
        <v>19</v>
      </c>
      <c r="O6" s="31" t="s">
        <v>18</v>
      </c>
      <c r="P6" s="31" t="s">
        <v>19</v>
      </c>
      <c r="Q6" s="31" t="s">
        <v>18</v>
      </c>
      <c r="R6" s="136" t="s">
        <v>18</v>
      </c>
      <c r="S6" s="150"/>
      <c r="T6" s="150"/>
      <c r="U6" s="150"/>
      <c r="V6" s="137"/>
      <c r="W6" s="31" t="s">
        <v>19</v>
      </c>
      <c r="X6" s="31" t="s">
        <v>18</v>
      </c>
      <c r="Y6" s="31" t="s">
        <v>19</v>
      </c>
      <c r="Z6" s="31" t="s">
        <v>18</v>
      </c>
      <c r="AA6" s="136" t="s">
        <v>18</v>
      </c>
      <c r="AB6" s="150"/>
      <c r="AC6" s="150"/>
      <c r="AD6" s="150"/>
      <c r="AE6" s="137"/>
      <c r="AF6" s="31" t="s">
        <v>19</v>
      </c>
      <c r="AG6" s="31" t="s">
        <v>18</v>
      </c>
      <c r="AH6" s="31" t="s">
        <v>19</v>
      </c>
      <c r="AI6" s="31" t="s">
        <v>18</v>
      </c>
      <c r="AJ6" s="136" t="s">
        <v>18</v>
      </c>
      <c r="AK6" s="150"/>
      <c r="AL6" s="150"/>
      <c r="AM6" s="150"/>
      <c r="AN6" s="137"/>
      <c r="AO6" s="184"/>
      <c r="AP6" s="118"/>
      <c r="AQ6" s="118"/>
      <c r="AR6" s="92"/>
      <c r="AS6" s="92"/>
    </row>
    <row r="7" spans="1:45">
      <c r="A7" s="11" t="s">
        <v>20</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12">
        <f>COUNTIF(Nov!$B7:$AN7,"CD")</f>
        <v>0</v>
      </c>
      <c r="AP7" s="12">
        <f>COUNTIF(B7:C7,"CD")+COUNTIF(G7:H7,"CD")+COUNTIF(K7:M7,"CD")+COUNTIF(Q7:V7,"CD")+COUNTIF(Z7:AE7,"CD")+COUNTIF(AI7:AN7,"CD")</f>
        <v>0</v>
      </c>
      <c r="AQ7" s="12">
        <f>COUNTIF(D7:F7,"CD")+COUNTIF(I7:J7,"CD")+COUNTIF(N7:P7,"CD")+COUNTIF(W7:Y7,"CD")+COUNTIF(B7:C7,"CD")+COUNTIF(AF7:AH7,"CD")</f>
        <v>0</v>
      </c>
      <c r="AR7" s="13">
        <f>COUNTIF(Nov!$B7:$AN7,"PL")</f>
        <v>0</v>
      </c>
      <c r="AS7" s="13">
        <f>COUNTIF(Nov!$B7:$AN7,"OL")</f>
        <v>0</v>
      </c>
    </row>
    <row r="8" spans="1:45">
      <c r="A8" s="11" t="s">
        <v>22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8"/>
      <c r="AM8" s="8"/>
      <c r="AN8" s="8"/>
      <c r="AO8" s="14">
        <f>COUNTIF(Nov!$B8:$AN8,"CD")</f>
        <v>0</v>
      </c>
      <c r="AP8" s="12">
        <f t="shared" ref="AP8:AP21" si="0">COUNTIF(B8:C8,"CD")+COUNTIF(G8:H8,"CD")+COUNTIF(K8:M8,"CD")+COUNTIF(Q8:V8,"CD")+COUNTIF(Z8:AE8,"CD")+COUNTIF(AI8:AN8,"CD")</f>
        <v>0</v>
      </c>
      <c r="AQ8" s="12">
        <f t="shared" ref="AQ8:AQ21" si="1">COUNTIF(D8:F8,"CD")+COUNTIF(I8:J8,"CD")+COUNTIF(N8:P8,"CD")+COUNTIF(W8:Y8,"CD")+COUNTIF(B8:C8,"CD")+COUNTIF(AF8:AH8,"CD")</f>
        <v>0</v>
      </c>
      <c r="AR8" s="14">
        <f>COUNTIF(Nov!$B8:$AN8,"PL")</f>
        <v>0</v>
      </c>
      <c r="AS8" s="14">
        <f>COUNTIF(Nov!$B8:$AN8,"OL")</f>
        <v>0</v>
      </c>
    </row>
    <row r="9" spans="1:45">
      <c r="A9" s="11" t="s">
        <v>23</v>
      </c>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8"/>
      <c r="AM9" s="8"/>
      <c r="AN9" s="8"/>
      <c r="AO9" s="14">
        <f>COUNTIF(Nov!$B9:$AN9,"CD")</f>
        <v>0</v>
      </c>
      <c r="AP9" s="12">
        <f t="shared" si="0"/>
        <v>0</v>
      </c>
      <c r="AQ9" s="12">
        <f t="shared" si="1"/>
        <v>0</v>
      </c>
      <c r="AR9" s="14">
        <f>COUNTIF(Nov!$B9:$AN9,"PL")</f>
        <v>0</v>
      </c>
      <c r="AS9" s="14">
        <f>COUNTIF(Nov!$B9:$AN9,"OL")</f>
        <v>0</v>
      </c>
    </row>
    <row r="10" spans="1:45">
      <c r="A10" s="11"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8"/>
      <c r="AM10" s="8"/>
      <c r="AN10" s="8"/>
      <c r="AO10" s="14">
        <f>COUNTIF(Nov!$B10:$AN10,"CD")</f>
        <v>0</v>
      </c>
      <c r="AP10" s="12">
        <f t="shared" si="0"/>
        <v>0</v>
      </c>
      <c r="AQ10" s="12">
        <f t="shared" si="1"/>
        <v>0</v>
      </c>
      <c r="AR10" s="14">
        <f>COUNTIF(Nov!$B10:$AN10,"PL")</f>
        <v>0</v>
      </c>
      <c r="AS10" s="14">
        <f>COUNTIF(Nov!$B10:$AN10,"OL")</f>
        <v>0</v>
      </c>
    </row>
    <row r="11" spans="1:45">
      <c r="A11" s="11" t="s">
        <v>25</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8"/>
      <c r="AM11" s="8"/>
      <c r="AN11" s="8"/>
      <c r="AO11" s="14">
        <f>COUNTIF(Nov!$B11:$AN11,"CD")</f>
        <v>0</v>
      </c>
      <c r="AP11" s="12">
        <f t="shared" si="0"/>
        <v>0</v>
      </c>
      <c r="AQ11" s="12">
        <f t="shared" si="1"/>
        <v>0</v>
      </c>
      <c r="AR11" s="14">
        <f>COUNTIF(Nov!$B11:$AN11,"PL")</f>
        <v>0</v>
      </c>
      <c r="AS11" s="14">
        <f>COUNTIF(Nov!$B11:$AN11,"OL")</f>
        <v>0</v>
      </c>
    </row>
    <row r="12" spans="1:45">
      <c r="A12" s="11" t="s">
        <v>26</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8"/>
      <c r="AM12" s="8"/>
      <c r="AN12" s="8"/>
      <c r="AO12" s="14">
        <f>COUNTIF(Nov!$B12:$AN12,"CD")</f>
        <v>0</v>
      </c>
      <c r="AP12" s="12">
        <f t="shared" si="0"/>
        <v>0</v>
      </c>
      <c r="AQ12" s="12">
        <f t="shared" si="1"/>
        <v>0</v>
      </c>
      <c r="AR12" s="14">
        <f>COUNTIF(Nov!$B12:$AN12,"PL")</f>
        <v>0</v>
      </c>
      <c r="AS12" s="14">
        <f>COUNTIF(Nov!$B12:$AN12,"OL")</f>
        <v>0</v>
      </c>
    </row>
    <row r="13" spans="1:45">
      <c r="A13" s="11"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8"/>
      <c r="AM13" s="8"/>
      <c r="AN13" s="8"/>
      <c r="AO13" s="14">
        <f>COUNTIF(Nov!$B13:$AN13,"CD")</f>
        <v>0</v>
      </c>
      <c r="AP13" s="12">
        <f t="shared" si="0"/>
        <v>0</v>
      </c>
      <c r="AQ13" s="12">
        <f t="shared" si="1"/>
        <v>0</v>
      </c>
      <c r="AR13" s="14">
        <f>COUNTIF(Nov!$B13:$AN13,"PL")</f>
        <v>0</v>
      </c>
      <c r="AS13" s="14">
        <f>COUNTIF(Nov!$B13:$AN13,"OL")</f>
        <v>0</v>
      </c>
    </row>
    <row r="14" spans="1:45">
      <c r="A14" s="11" t="s">
        <v>28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8"/>
      <c r="AM14" s="8"/>
      <c r="AN14" s="8"/>
      <c r="AO14" s="14">
        <f>COUNTIF(Nov!$B14:$AN14,"CD")</f>
        <v>0</v>
      </c>
      <c r="AP14" s="12">
        <f t="shared" si="0"/>
        <v>0</v>
      </c>
      <c r="AQ14" s="12">
        <f t="shared" si="1"/>
        <v>0</v>
      </c>
      <c r="AR14" s="14">
        <f>COUNTIF(Nov!$B14:$AN14,"PL")</f>
        <v>0</v>
      </c>
      <c r="AS14" s="14">
        <f>COUNTIF(Nov!$B14:$AN14,"OL")</f>
        <v>0</v>
      </c>
    </row>
    <row r="15" spans="1:45">
      <c r="A15" s="11" t="s">
        <v>29</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8"/>
      <c r="AM15" s="8"/>
      <c r="AN15" s="8"/>
      <c r="AO15" s="14">
        <f>COUNTIF(Nov!$B15:$AN15,"CD")</f>
        <v>0</v>
      </c>
      <c r="AP15" s="12">
        <f t="shared" si="0"/>
        <v>0</v>
      </c>
      <c r="AQ15" s="12">
        <f t="shared" si="1"/>
        <v>0</v>
      </c>
      <c r="AR15" s="14">
        <f>COUNTIF(Nov!$B15:$AN15,"PL")</f>
        <v>0</v>
      </c>
      <c r="AS15" s="14">
        <f>COUNTIF(Nov!$B15:$AN15,"OL")</f>
        <v>0</v>
      </c>
    </row>
    <row r="16" spans="1:45">
      <c r="A16" s="11" t="s">
        <v>30</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8"/>
      <c r="AM16" s="8"/>
      <c r="AN16" s="8"/>
      <c r="AO16" s="14">
        <f>COUNTIF(Nov!$B16:$AN16,"CD")</f>
        <v>0</v>
      </c>
      <c r="AP16" s="12">
        <f t="shared" si="0"/>
        <v>0</v>
      </c>
      <c r="AQ16" s="12">
        <f t="shared" si="1"/>
        <v>0</v>
      </c>
      <c r="AR16" s="14">
        <f>COUNTIF(Nov!$B16:$AN16,"PL")</f>
        <v>0</v>
      </c>
      <c r="AS16" s="14">
        <f>COUNTIF(Nov!$B16:$AN16,"OL")</f>
        <v>0</v>
      </c>
    </row>
    <row r="17" spans="1:45">
      <c r="A17" s="11" t="s">
        <v>31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8"/>
      <c r="AM17" s="8"/>
      <c r="AN17" s="8"/>
      <c r="AO17" s="14">
        <f>COUNTIF(Nov!$B17:$AN17,"CD")</f>
        <v>0</v>
      </c>
      <c r="AP17" s="12">
        <f t="shared" si="0"/>
        <v>0</v>
      </c>
      <c r="AQ17" s="12">
        <f t="shared" si="1"/>
        <v>0</v>
      </c>
      <c r="AR17" s="14">
        <f>COUNTIF(Nov!$B17:$AN17,"PL")</f>
        <v>0</v>
      </c>
      <c r="AS17" s="14">
        <f>COUNTIF(Nov!$B17:$AN17,"OL")</f>
        <v>0</v>
      </c>
    </row>
    <row r="18" spans="1:45">
      <c r="A18" s="11" t="s">
        <v>32</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8"/>
      <c r="AM18" s="8"/>
      <c r="AN18" s="8"/>
      <c r="AO18" s="14">
        <f>COUNTIF(Nov!$B18:$AN18,"CD")</f>
        <v>0</v>
      </c>
      <c r="AP18" s="12">
        <f t="shared" si="0"/>
        <v>0</v>
      </c>
      <c r="AQ18" s="12">
        <f t="shared" si="1"/>
        <v>0</v>
      </c>
      <c r="AR18" s="14">
        <f>COUNTIF(Nov!$B18:$AN18,"PL")</f>
        <v>0</v>
      </c>
      <c r="AS18" s="14">
        <f>COUNTIF(Nov!$B18:$AN18,"OL")</f>
        <v>0</v>
      </c>
    </row>
    <row r="19" spans="1:45">
      <c r="A19" s="11"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8"/>
      <c r="AM19" s="8"/>
      <c r="AN19" s="8"/>
      <c r="AO19" s="14">
        <f>COUNTIF(Nov!$B19:$AN19,"CD")</f>
        <v>0</v>
      </c>
      <c r="AP19" s="12">
        <f t="shared" si="0"/>
        <v>0</v>
      </c>
      <c r="AQ19" s="12">
        <f t="shared" si="1"/>
        <v>0</v>
      </c>
      <c r="AR19" s="14">
        <f>COUNTIF(Nov!$B19:$AN19,"PL")</f>
        <v>0</v>
      </c>
      <c r="AS19" s="14">
        <f>COUNTIF(Nov!$B19:$AN19,"OL")</f>
        <v>0</v>
      </c>
    </row>
    <row r="20" spans="1:45">
      <c r="A20" s="11" t="s">
        <v>34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8"/>
      <c r="AM20" s="8"/>
      <c r="AN20" s="8"/>
      <c r="AO20" s="14">
        <f>COUNTIF(Nov!$B20:$AN20,"CD")</f>
        <v>0</v>
      </c>
      <c r="AP20" s="12">
        <f t="shared" si="0"/>
        <v>0</v>
      </c>
      <c r="AQ20" s="12">
        <f t="shared" si="1"/>
        <v>0</v>
      </c>
      <c r="AR20" s="14">
        <f>COUNTIF(Nov!$B20:$AN20,"PL")</f>
        <v>0</v>
      </c>
      <c r="AS20" s="14">
        <f>COUNTIF(Nov!$B20:$AN20,"OL")</f>
        <v>0</v>
      </c>
    </row>
    <row r="21" spans="1:45">
      <c r="A21" s="11" t="s">
        <v>35</v>
      </c>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8"/>
      <c r="AM21" s="8"/>
      <c r="AN21" s="8"/>
      <c r="AO21" s="14">
        <f>COUNTIF(Nov!$B21:$AN21,"CD")</f>
        <v>0</v>
      </c>
      <c r="AP21" s="12">
        <f t="shared" si="0"/>
        <v>0</v>
      </c>
      <c r="AQ21" s="12">
        <f t="shared" si="1"/>
        <v>0</v>
      </c>
      <c r="AR21" s="14">
        <f>COUNTIF(Nov!$B21:$AN21,"PL")</f>
        <v>0</v>
      </c>
      <c r="AS21" s="14">
        <f>COUNTIF(Nov!$B21:$AN21,"OL")</f>
        <v>0</v>
      </c>
    </row>
    <row r="22" spans="1:45">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15">
        <f>SUM(AO7:AO21)</f>
        <v>0</v>
      </c>
      <c r="AP22" s="15">
        <f>SUM(AP7:AP21)</f>
        <v>0</v>
      </c>
      <c r="AQ22" s="15">
        <f>SUM(AQ7:AQ21)</f>
        <v>0</v>
      </c>
      <c r="AR22" s="15">
        <f>SUM(AR7:AR21)</f>
        <v>0</v>
      </c>
      <c r="AS22" s="16">
        <f>SUM(AS7:AS21)</f>
        <v>0</v>
      </c>
    </row>
    <row r="23" spans="1:45">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41"/>
      <c r="AQ23" s="41"/>
      <c r="AR23" s="9"/>
      <c r="AS23" s="10"/>
    </row>
    <row r="24" spans="1:45" ht="16.5" customHeight="1">
      <c r="A24" s="71" t="s">
        <v>37</v>
      </c>
      <c r="B24" s="185">
        <v>1</v>
      </c>
      <c r="C24" s="124" t="s">
        <v>38</v>
      </c>
      <c r="D24" s="125"/>
      <c r="E24" s="125"/>
      <c r="F24" s="125"/>
      <c r="G24" s="126"/>
      <c r="H24" s="165" t="s">
        <v>70</v>
      </c>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7"/>
    </row>
    <row r="25" spans="1:45">
      <c r="A25" s="72"/>
      <c r="B25" s="186"/>
      <c r="C25" s="127"/>
      <c r="D25" s="128"/>
      <c r="E25" s="128"/>
      <c r="F25" s="128"/>
      <c r="G25" s="129"/>
      <c r="H25" s="168"/>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70"/>
    </row>
    <row r="26" spans="1:45" ht="16.5" customHeight="1">
      <c r="A26" s="72"/>
      <c r="B26" s="75" t="s">
        <v>21</v>
      </c>
      <c r="C26" s="81" t="s">
        <v>40</v>
      </c>
      <c r="D26" s="82"/>
      <c r="E26" s="82"/>
      <c r="F26" s="82"/>
      <c r="G26" s="83"/>
      <c r="H26" s="165" t="s">
        <v>41</v>
      </c>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7"/>
    </row>
    <row r="27" spans="1:45">
      <c r="A27" s="72"/>
      <c r="B27" s="76"/>
      <c r="C27" s="130"/>
      <c r="D27" s="131"/>
      <c r="E27" s="131"/>
      <c r="F27" s="131"/>
      <c r="G27" s="132"/>
      <c r="H27" s="171"/>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3"/>
    </row>
    <row r="28" spans="1:45" ht="16.5" customHeight="1">
      <c r="A28" s="72"/>
      <c r="B28" s="76"/>
      <c r="C28" s="130"/>
      <c r="D28" s="131"/>
      <c r="E28" s="131"/>
      <c r="F28" s="131"/>
      <c r="G28" s="132"/>
      <c r="H28" s="171"/>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3"/>
    </row>
    <row r="29" spans="1:45">
      <c r="A29" s="72"/>
      <c r="B29" s="77"/>
      <c r="C29" s="84"/>
      <c r="D29" s="85"/>
      <c r="E29" s="85"/>
      <c r="F29" s="85"/>
      <c r="G29" s="86"/>
      <c r="H29" s="168"/>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70"/>
    </row>
    <row r="30" spans="1:45" ht="16.5" customHeight="1">
      <c r="A30" s="72"/>
      <c r="B30" s="187" t="s">
        <v>42</v>
      </c>
      <c r="C30" s="81" t="s">
        <v>43</v>
      </c>
      <c r="D30" s="82"/>
      <c r="E30" s="82"/>
      <c r="F30" s="82"/>
      <c r="G30" s="83"/>
      <c r="H30" s="191" t="s">
        <v>44</v>
      </c>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3"/>
    </row>
    <row r="31" spans="1:45">
      <c r="A31" s="72"/>
      <c r="B31" s="188"/>
      <c r="C31" s="84"/>
      <c r="D31" s="85"/>
      <c r="E31" s="85"/>
      <c r="F31" s="85"/>
      <c r="G31" s="86"/>
      <c r="H31" s="19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6"/>
    </row>
    <row r="32" spans="1:45" ht="16.5" customHeight="1">
      <c r="A32" s="72"/>
      <c r="B32" s="189" t="s">
        <v>45</v>
      </c>
      <c r="C32" s="81" t="s">
        <v>46</v>
      </c>
      <c r="D32" s="82"/>
      <c r="E32" s="82"/>
      <c r="F32" s="82"/>
      <c r="G32" s="83"/>
      <c r="H32" s="191" t="s">
        <v>47</v>
      </c>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3"/>
    </row>
    <row r="33" spans="1:45">
      <c r="A33" s="72"/>
      <c r="B33" s="190"/>
      <c r="C33" s="84"/>
      <c r="D33" s="85"/>
      <c r="E33" s="85"/>
      <c r="F33" s="85"/>
      <c r="G33" s="86"/>
      <c r="H33" s="19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6"/>
    </row>
    <row r="34" spans="1:45" ht="16.5" customHeight="1">
      <c r="A34" s="72"/>
      <c r="B34" s="80">
        <v>7</v>
      </c>
      <c r="C34" s="110" t="s">
        <v>48</v>
      </c>
      <c r="D34" s="111"/>
      <c r="E34" s="111"/>
      <c r="F34" s="111"/>
      <c r="G34" s="112"/>
      <c r="H34" s="197" t="s">
        <v>56</v>
      </c>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9"/>
    </row>
    <row r="35" spans="1:45">
      <c r="A35" s="72"/>
      <c r="B35" s="203"/>
      <c r="C35" s="113"/>
      <c r="D35" s="114"/>
      <c r="E35" s="114"/>
      <c r="F35" s="114"/>
      <c r="G35" s="115"/>
      <c r="H35" s="200"/>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2"/>
    </row>
    <row r="36" spans="1:45" ht="16.5" customHeight="1">
      <c r="A36" s="72"/>
      <c r="B36" s="67">
        <v>6</v>
      </c>
      <c r="C36" s="110" t="s">
        <v>49</v>
      </c>
      <c r="D36" s="111"/>
      <c r="E36" s="111"/>
      <c r="F36" s="111"/>
      <c r="G36" s="112"/>
      <c r="H36" s="197" t="s">
        <v>57</v>
      </c>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9"/>
    </row>
    <row r="37" spans="1:45">
      <c r="A37" s="72"/>
      <c r="B37" s="67"/>
      <c r="C37" s="113"/>
      <c r="D37" s="114"/>
      <c r="E37" s="114"/>
      <c r="F37" s="114"/>
      <c r="G37" s="115"/>
      <c r="H37" s="200"/>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2"/>
    </row>
    <row r="38" spans="1:45" ht="16.5" customHeight="1">
      <c r="A38" s="72"/>
      <c r="B38" s="67">
        <v>3</v>
      </c>
      <c r="C38" s="110" t="s">
        <v>50</v>
      </c>
      <c r="D38" s="111"/>
      <c r="E38" s="111"/>
      <c r="F38" s="111"/>
      <c r="G38" s="112"/>
      <c r="H38" s="197" t="s">
        <v>58</v>
      </c>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9"/>
    </row>
    <row r="39" spans="1:45">
      <c r="A39" s="72"/>
      <c r="B39" s="67"/>
      <c r="C39" s="113"/>
      <c r="D39" s="114"/>
      <c r="E39" s="114"/>
      <c r="F39" s="114"/>
      <c r="G39" s="115"/>
      <c r="H39" s="200"/>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2"/>
    </row>
    <row r="40" spans="1:45" ht="16.5" customHeight="1">
      <c r="A40" s="72"/>
      <c r="B40" s="67">
        <v>2</v>
      </c>
      <c r="C40" s="110" t="s">
        <v>51</v>
      </c>
      <c r="D40" s="111"/>
      <c r="E40" s="111"/>
      <c r="F40" s="111"/>
      <c r="G40" s="112"/>
      <c r="H40" s="197" t="s">
        <v>63</v>
      </c>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9"/>
    </row>
    <row r="41" spans="1:45">
      <c r="A41" s="72"/>
      <c r="B41" s="80"/>
      <c r="C41" s="113"/>
      <c r="D41" s="114"/>
      <c r="E41" s="114"/>
      <c r="F41" s="114"/>
      <c r="G41" s="115"/>
      <c r="H41" s="200"/>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2"/>
    </row>
    <row r="42" spans="1:45" ht="183.75" customHeight="1">
      <c r="A42" s="146" t="s">
        <v>52</v>
      </c>
      <c r="B42" s="146"/>
      <c r="C42" s="146"/>
      <c r="D42" s="146"/>
      <c r="E42" s="146"/>
      <c r="F42" s="146"/>
      <c r="G42" s="146"/>
      <c r="H42" s="159" t="s">
        <v>68</v>
      </c>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1"/>
    </row>
  </sheetData>
  <mergeCells count="61">
    <mergeCell ref="AO3:AQ3"/>
    <mergeCell ref="AP4:AP6"/>
    <mergeCell ref="AQ4:AQ6"/>
    <mergeCell ref="A4:A6"/>
    <mergeCell ref="AO4:AO6"/>
    <mergeCell ref="B6:C6"/>
    <mergeCell ref="AR4:AR6"/>
    <mergeCell ref="AS4:AS6"/>
    <mergeCell ref="D4:E4"/>
    <mergeCell ref="D5:E5"/>
    <mergeCell ref="F4:G4"/>
    <mergeCell ref="F5:G5"/>
    <mergeCell ref="K6:M6"/>
    <mergeCell ref="R6:V6"/>
    <mergeCell ref="AF4:AG4"/>
    <mergeCell ref="AF5:AG5"/>
    <mergeCell ref="AA6:AE6"/>
    <mergeCell ref="B36:B37"/>
    <mergeCell ref="C36:G37"/>
    <mergeCell ref="H36:AS37"/>
    <mergeCell ref="B3:AN3"/>
    <mergeCell ref="AR3:AS3"/>
    <mergeCell ref="H30:AS31"/>
    <mergeCell ref="B32:B33"/>
    <mergeCell ref="C32:G33"/>
    <mergeCell ref="H32:AS33"/>
    <mergeCell ref="B34:B35"/>
    <mergeCell ref="C34:G35"/>
    <mergeCell ref="H34:AS35"/>
    <mergeCell ref="B30:B31"/>
    <mergeCell ref="A22:AN22"/>
    <mergeCell ref="A23:AO23"/>
    <mergeCell ref="A24:A41"/>
    <mergeCell ref="B24:B25"/>
    <mergeCell ref="C24:G25"/>
    <mergeCell ref="H24:AS25"/>
    <mergeCell ref="B26:B29"/>
    <mergeCell ref="C26:G29"/>
    <mergeCell ref="H26:AS29"/>
    <mergeCell ref="B40:B41"/>
    <mergeCell ref="C40:G41"/>
    <mergeCell ref="H40:AS41"/>
    <mergeCell ref="B38:B39"/>
    <mergeCell ref="C38:G39"/>
    <mergeCell ref="H38:AS39"/>
    <mergeCell ref="C30:G31"/>
    <mergeCell ref="A42:G42"/>
    <mergeCell ref="H42:AS42"/>
    <mergeCell ref="I4:J4"/>
    <mergeCell ref="I5:J5"/>
    <mergeCell ref="N4:O4"/>
    <mergeCell ref="N5:O5"/>
    <mergeCell ref="P4:Q4"/>
    <mergeCell ref="P5:Q5"/>
    <mergeCell ref="AH4:AI4"/>
    <mergeCell ref="AH5:AI5"/>
    <mergeCell ref="AJ6:AN6"/>
    <mergeCell ref="W4:X4"/>
    <mergeCell ref="W5:X5"/>
    <mergeCell ref="Y4:Z4"/>
    <mergeCell ref="Y5:Z5"/>
  </mergeCells>
  <conditionalFormatting sqref="B7:AN21">
    <cfRule type="expression" dxfId="19" priority="2" stopIfTrue="1">
      <formula>B7=KeyOL</formula>
    </cfRule>
    <cfRule type="expression" dxfId="18" priority="3" stopIfTrue="1">
      <formula>B7=KeyPL</formula>
    </cfRule>
    <cfRule type="expression" dxfId="17"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5" id="{C56B147F-EE6F-477E-820B-D415E893E350}">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A1D4D6F2-A924-4562-BA8A-CECC607557B3}">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AO7:AO21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42"/>
  <sheetViews>
    <sheetView workbookViewId="0" xr3:uid="{85D5C41F-068E-5C55-9968-509E7C2A5619}">
      <pane xSplit="1" topLeftCell="B1" activePane="topRight" state="frozen"/>
      <selection pane="topRight" activeCell="A11" sqref="A11"/>
    </sheetView>
  </sheetViews>
  <sheetFormatPr defaultRowHeight="16.5"/>
  <cols>
    <col min="1" max="1" width="17.375" style="5" customWidth="1"/>
    <col min="2" max="43" width="4.375" style="5" customWidth="1"/>
    <col min="44" max="44" width="5" style="5" customWidth="1"/>
    <col min="45" max="45" width="4.875" style="5" customWidth="1"/>
    <col min="46" max="48" width="10.75" style="5" customWidth="1"/>
    <col min="49" max="49" width="8.5" style="5" customWidth="1"/>
    <col min="50" max="16384" width="9" style="5"/>
  </cols>
  <sheetData>
    <row r="1" spans="1:50" ht="32.25">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spans="1:50" ht="32.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50" ht="20.25" customHeight="1">
      <c r="A3" s="18" t="s">
        <v>1</v>
      </c>
      <c r="B3" s="154" t="s">
        <v>71</v>
      </c>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4"/>
      <c r="AN3" s="154"/>
      <c r="AO3" s="154"/>
      <c r="AP3" s="154"/>
      <c r="AQ3" s="154"/>
      <c r="AR3" s="154"/>
      <c r="AS3" s="154"/>
      <c r="AT3" s="119" t="s">
        <v>3</v>
      </c>
      <c r="AU3" s="120"/>
      <c r="AV3" s="121"/>
      <c r="AW3" s="119" t="s">
        <v>4</v>
      </c>
      <c r="AX3" s="121"/>
    </row>
    <row r="4" spans="1:50">
      <c r="A4" s="156" t="s">
        <v>5</v>
      </c>
      <c r="B4" s="138">
        <v>1</v>
      </c>
      <c r="C4" s="139"/>
      <c r="D4" s="138">
        <v>2</v>
      </c>
      <c r="E4" s="139"/>
      <c r="F4" s="30">
        <v>3</v>
      </c>
      <c r="G4" s="30">
        <v>4</v>
      </c>
      <c r="H4" s="30">
        <v>5</v>
      </c>
      <c r="I4" s="30">
        <v>6</v>
      </c>
      <c r="J4" s="30">
        <v>7</v>
      </c>
      <c r="K4" s="138">
        <v>8</v>
      </c>
      <c r="L4" s="139"/>
      <c r="M4" s="138">
        <v>9</v>
      </c>
      <c r="N4" s="139"/>
      <c r="O4" s="30">
        <v>10</v>
      </c>
      <c r="P4" s="30">
        <v>11</v>
      </c>
      <c r="Q4" s="30">
        <v>12</v>
      </c>
      <c r="R4" s="30">
        <v>13</v>
      </c>
      <c r="S4" s="30">
        <v>14</v>
      </c>
      <c r="T4" s="138">
        <v>15</v>
      </c>
      <c r="U4" s="139"/>
      <c r="V4" s="138">
        <v>16</v>
      </c>
      <c r="W4" s="139"/>
      <c r="X4" s="30">
        <v>17</v>
      </c>
      <c r="Y4" s="30">
        <v>18</v>
      </c>
      <c r="Z4" s="30">
        <v>19</v>
      </c>
      <c r="AA4" s="30">
        <v>20</v>
      </c>
      <c r="AB4" s="30">
        <v>21</v>
      </c>
      <c r="AC4" s="138">
        <v>22</v>
      </c>
      <c r="AD4" s="139"/>
      <c r="AE4" s="138">
        <v>23</v>
      </c>
      <c r="AF4" s="139"/>
      <c r="AG4" s="30">
        <v>24</v>
      </c>
      <c r="AH4" s="204">
        <v>25</v>
      </c>
      <c r="AI4" s="205"/>
      <c r="AJ4" s="30">
        <v>26</v>
      </c>
      <c r="AK4" s="30">
        <v>27</v>
      </c>
      <c r="AL4" s="30">
        <v>28</v>
      </c>
      <c r="AM4" s="138">
        <v>29</v>
      </c>
      <c r="AN4" s="139"/>
      <c r="AO4" s="138">
        <v>30</v>
      </c>
      <c r="AP4" s="139"/>
      <c r="AQ4" s="30">
        <v>31</v>
      </c>
      <c r="AR4" s="208">
        <v>43466</v>
      </c>
      <c r="AS4" s="209"/>
      <c r="AT4" s="184" t="s">
        <v>6</v>
      </c>
      <c r="AU4" s="116" t="s">
        <v>7</v>
      </c>
      <c r="AV4" s="116" t="s">
        <v>8</v>
      </c>
      <c r="AW4" s="90" t="s">
        <v>9</v>
      </c>
      <c r="AX4" s="90" t="s">
        <v>10</v>
      </c>
    </row>
    <row r="5" spans="1:50" ht="16.5" customHeight="1">
      <c r="A5" s="157"/>
      <c r="B5" s="136" t="s">
        <v>12</v>
      </c>
      <c r="C5" s="137"/>
      <c r="D5" s="136" t="s">
        <v>13</v>
      </c>
      <c r="E5" s="137"/>
      <c r="F5" s="31" t="s">
        <v>14</v>
      </c>
      <c r="G5" s="31" t="s">
        <v>15</v>
      </c>
      <c r="H5" s="31" t="s">
        <v>16</v>
      </c>
      <c r="I5" s="31" t="s">
        <v>17</v>
      </c>
      <c r="J5" s="31" t="s">
        <v>11</v>
      </c>
      <c r="K5" s="136" t="s">
        <v>12</v>
      </c>
      <c r="L5" s="137"/>
      <c r="M5" s="136" t="s">
        <v>13</v>
      </c>
      <c r="N5" s="137"/>
      <c r="O5" s="31" t="s">
        <v>14</v>
      </c>
      <c r="P5" s="31" t="s">
        <v>15</v>
      </c>
      <c r="Q5" s="31" t="s">
        <v>16</v>
      </c>
      <c r="R5" s="31" t="s">
        <v>17</v>
      </c>
      <c r="S5" s="31" t="s">
        <v>11</v>
      </c>
      <c r="T5" s="136" t="s">
        <v>12</v>
      </c>
      <c r="U5" s="137"/>
      <c r="V5" s="136" t="s">
        <v>13</v>
      </c>
      <c r="W5" s="137"/>
      <c r="X5" s="31" t="s">
        <v>14</v>
      </c>
      <c r="Y5" s="31" t="s">
        <v>15</v>
      </c>
      <c r="Z5" s="31" t="s">
        <v>16</v>
      </c>
      <c r="AA5" s="31" t="s">
        <v>17</v>
      </c>
      <c r="AB5" s="31" t="s">
        <v>11</v>
      </c>
      <c r="AC5" s="136" t="s">
        <v>12</v>
      </c>
      <c r="AD5" s="137"/>
      <c r="AE5" s="136" t="s">
        <v>13</v>
      </c>
      <c r="AF5" s="137"/>
      <c r="AG5" s="31" t="s">
        <v>14</v>
      </c>
      <c r="AH5" s="206" t="s">
        <v>15</v>
      </c>
      <c r="AI5" s="207"/>
      <c r="AJ5" s="31" t="s">
        <v>16</v>
      </c>
      <c r="AK5" s="31" t="s">
        <v>17</v>
      </c>
      <c r="AL5" s="31" t="s">
        <v>11</v>
      </c>
      <c r="AM5" s="136" t="s">
        <v>12</v>
      </c>
      <c r="AN5" s="137"/>
      <c r="AO5" s="136" t="s">
        <v>13</v>
      </c>
      <c r="AP5" s="137"/>
      <c r="AQ5" s="31" t="s">
        <v>14</v>
      </c>
      <c r="AR5" s="177" t="s">
        <v>15</v>
      </c>
      <c r="AS5" s="178"/>
      <c r="AT5" s="184"/>
      <c r="AU5" s="117"/>
      <c r="AV5" s="117"/>
      <c r="AW5" s="91"/>
      <c r="AX5" s="91"/>
    </row>
    <row r="6" spans="1:50" ht="16.5" customHeight="1">
      <c r="A6" s="158"/>
      <c r="B6" s="31" t="s">
        <v>19</v>
      </c>
      <c r="C6" s="31" t="s">
        <v>18</v>
      </c>
      <c r="D6" s="31" t="s">
        <v>19</v>
      </c>
      <c r="E6" s="31" t="s">
        <v>18</v>
      </c>
      <c r="F6" s="136" t="s">
        <v>18</v>
      </c>
      <c r="G6" s="150"/>
      <c r="H6" s="150"/>
      <c r="I6" s="150"/>
      <c r="J6" s="137"/>
      <c r="K6" s="31" t="s">
        <v>19</v>
      </c>
      <c r="L6" s="31" t="s">
        <v>18</v>
      </c>
      <c r="M6" s="31" t="s">
        <v>19</v>
      </c>
      <c r="N6" s="31" t="s">
        <v>18</v>
      </c>
      <c r="O6" s="136" t="s">
        <v>18</v>
      </c>
      <c r="P6" s="150"/>
      <c r="Q6" s="150"/>
      <c r="R6" s="150"/>
      <c r="S6" s="137"/>
      <c r="T6" s="31" t="s">
        <v>19</v>
      </c>
      <c r="U6" s="31" t="s">
        <v>18</v>
      </c>
      <c r="V6" s="31" t="s">
        <v>19</v>
      </c>
      <c r="W6" s="31" t="s">
        <v>18</v>
      </c>
      <c r="X6" s="136" t="s">
        <v>18</v>
      </c>
      <c r="Y6" s="150"/>
      <c r="Z6" s="150"/>
      <c r="AA6" s="150"/>
      <c r="AB6" s="137"/>
      <c r="AC6" s="31" t="s">
        <v>19</v>
      </c>
      <c r="AD6" s="31" t="s">
        <v>18</v>
      </c>
      <c r="AE6" s="31" t="s">
        <v>19</v>
      </c>
      <c r="AF6" s="31" t="s">
        <v>18</v>
      </c>
      <c r="AG6" s="31" t="s">
        <v>18</v>
      </c>
      <c r="AH6" s="36" t="s">
        <v>19</v>
      </c>
      <c r="AI6" s="37" t="s">
        <v>18</v>
      </c>
      <c r="AJ6" s="136" t="s">
        <v>18</v>
      </c>
      <c r="AK6" s="150"/>
      <c r="AL6" s="137"/>
      <c r="AM6" s="31" t="s">
        <v>19</v>
      </c>
      <c r="AN6" s="31" t="s">
        <v>18</v>
      </c>
      <c r="AO6" s="31" t="s">
        <v>19</v>
      </c>
      <c r="AP6" s="31" t="s">
        <v>18</v>
      </c>
      <c r="AQ6" s="31" t="s">
        <v>18</v>
      </c>
      <c r="AR6" s="36" t="s">
        <v>19</v>
      </c>
      <c r="AS6" s="37" t="s">
        <v>18</v>
      </c>
      <c r="AT6" s="184"/>
      <c r="AU6" s="118"/>
      <c r="AV6" s="118"/>
      <c r="AW6" s="92"/>
      <c r="AX6" s="92"/>
    </row>
    <row r="7" spans="1:50">
      <c r="A7" s="11" t="s">
        <v>20</v>
      </c>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12">
        <f>COUNTIF(Dec!$B7:$AS7,"CD")</f>
        <v>0</v>
      </c>
      <c r="AU7" s="12">
        <f>COUNTIF(E7:J7,"CD")+COUNTIF(N7:S7,"CD")+COUNTIF(W7:AB7,"CD")+COUNTIF(AF7:AG7,"CD")+COUNTIF(AJ7:AL7,"CD")+COUNTIF(AP7:AQ7,"CD")</f>
        <v>0</v>
      </c>
      <c r="AV7" s="12">
        <f>COUNTIF(B7:D7,"CD")+COUNTIF(K7:M7,"CD")+COUNTIF(T7:V7,"CD")+COUNTIF(AC7:AE7,"CD")+COUNTIF(AH7:AI7,"CD")+COUNTIF(AM7:AO7,"CD")+COUNTIF(AR7:AS7,"CD")</f>
        <v>0</v>
      </c>
      <c r="AW7" s="13">
        <f>COUNTIF(Dec!$B7:$AS7,"PL")</f>
        <v>0</v>
      </c>
      <c r="AX7" s="13">
        <f>COUNTIF(Dec!$B7:$AS7,"OL")</f>
        <v>0</v>
      </c>
    </row>
    <row r="8" spans="1:50">
      <c r="A8" s="11" t="s">
        <v>22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8"/>
      <c r="AM8" s="8"/>
      <c r="AN8" s="8"/>
      <c r="AO8" s="8"/>
      <c r="AP8" s="8"/>
      <c r="AQ8" s="8"/>
      <c r="AR8" s="8"/>
      <c r="AS8" s="8"/>
      <c r="AT8" s="14">
        <f>COUNTIF(Dec!$B8:$AS8,"CD")</f>
        <v>0</v>
      </c>
      <c r="AU8" s="12">
        <f t="shared" ref="AU8:AU21" si="0">COUNTIF(E8:J8,"CD")+COUNTIF(N8:S8,"CD")+COUNTIF(W8:AB8,"CD")+COUNTIF(AF8:AG8,"CD")+COUNTIF(AJ8:AL8,"CD")+COUNTIF(AP8:AQ8,"CD")</f>
        <v>0</v>
      </c>
      <c r="AV8" s="12">
        <f t="shared" ref="AV8:AV21" si="1">COUNTIF(B8:D8,"CD")+COUNTIF(K8:M8,"CD")+COUNTIF(T8:V8,"CD")+COUNTIF(AC8:AE8,"CD")+COUNTIF(AH8:AI8,"CD")+COUNTIF(AM8:AO8,"CD")+COUNTIF(AR8:AS8,"CD")</f>
        <v>0</v>
      </c>
      <c r="AW8" s="14">
        <f>COUNTIF(Dec!$B8:$AS8,"PL")</f>
        <v>0</v>
      </c>
      <c r="AX8" s="14">
        <f>COUNTIF(Dec!$B8:$AS8,"OL")</f>
        <v>0</v>
      </c>
    </row>
    <row r="9" spans="1:50">
      <c r="A9" s="11" t="s">
        <v>23</v>
      </c>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8"/>
      <c r="AM9" s="8"/>
      <c r="AN9" s="8"/>
      <c r="AO9" s="8"/>
      <c r="AP9" s="8"/>
      <c r="AQ9" s="8"/>
      <c r="AR9" s="8"/>
      <c r="AS9" s="8"/>
      <c r="AT9" s="14">
        <f>COUNTIF(Dec!$B9:$AS9,"CD")</f>
        <v>0</v>
      </c>
      <c r="AU9" s="12">
        <f t="shared" si="0"/>
        <v>0</v>
      </c>
      <c r="AV9" s="12">
        <f t="shared" si="1"/>
        <v>0</v>
      </c>
      <c r="AW9" s="14">
        <f>COUNTIF(Dec!$B9:$AS9,"PL")</f>
        <v>0</v>
      </c>
      <c r="AX9" s="14">
        <f>COUNTIF(Dec!$B9:$AS9,"OL")</f>
        <v>0</v>
      </c>
    </row>
    <row r="10" spans="1:50">
      <c r="A10" s="11" t="s">
        <v>24</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8"/>
      <c r="AM10" s="8"/>
      <c r="AN10" s="8"/>
      <c r="AO10" s="8"/>
      <c r="AP10" s="8"/>
      <c r="AQ10" s="8"/>
      <c r="AR10" s="8"/>
      <c r="AS10" s="8"/>
      <c r="AT10" s="14">
        <f>COUNTIF(Dec!$B10:$AS10,"CD")</f>
        <v>0</v>
      </c>
      <c r="AU10" s="12">
        <f t="shared" si="0"/>
        <v>0</v>
      </c>
      <c r="AV10" s="12">
        <f t="shared" si="1"/>
        <v>0</v>
      </c>
      <c r="AW10" s="14">
        <f>COUNTIF(Dec!$B10:$AS10,"PL")</f>
        <v>0</v>
      </c>
      <c r="AX10" s="14">
        <f>COUNTIF(Dec!$B10:$AS10,"OL")</f>
        <v>0</v>
      </c>
    </row>
    <row r="11" spans="1:50">
      <c r="A11" s="11" t="s">
        <v>25</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8"/>
      <c r="AM11" s="8"/>
      <c r="AN11" s="8"/>
      <c r="AO11" s="8"/>
      <c r="AP11" s="8"/>
      <c r="AQ11" s="8"/>
      <c r="AR11" s="8"/>
      <c r="AS11" s="8"/>
      <c r="AT11" s="14">
        <f>COUNTIF(Dec!$B11:$AS11,"CD")</f>
        <v>0</v>
      </c>
      <c r="AU11" s="12">
        <f t="shared" si="0"/>
        <v>0</v>
      </c>
      <c r="AV11" s="12">
        <f t="shared" si="1"/>
        <v>0</v>
      </c>
      <c r="AW11" s="14">
        <f>COUNTIF(Dec!$B11:$AS11,"PL")</f>
        <v>0</v>
      </c>
      <c r="AX11" s="14">
        <f>COUNTIF(Dec!$B11:$AS11,"OL")</f>
        <v>0</v>
      </c>
    </row>
    <row r="12" spans="1:50">
      <c r="A12" s="11" t="s">
        <v>26</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8"/>
      <c r="AM12" s="8"/>
      <c r="AN12" s="8"/>
      <c r="AO12" s="8"/>
      <c r="AP12" s="8"/>
      <c r="AQ12" s="8"/>
      <c r="AR12" s="8"/>
      <c r="AS12" s="8"/>
      <c r="AT12" s="14">
        <f>COUNTIF(Dec!$B12:$AS12,"CD")</f>
        <v>0</v>
      </c>
      <c r="AU12" s="12">
        <f t="shared" si="0"/>
        <v>0</v>
      </c>
      <c r="AV12" s="12">
        <f t="shared" si="1"/>
        <v>0</v>
      </c>
      <c r="AW12" s="14">
        <f>COUNTIF(Dec!$B12:$AS12,"PL")</f>
        <v>0</v>
      </c>
      <c r="AX12" s="14">
        <f>COUNTIF(Dec!$B12:$AS12,"OL")</f>
        <v>0</v>
      </c>
    </row>
    <row r="13" spans="1:50">
      <c r="A13" s="11"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8"/>
      <c r="AM13" s="8"/>
      <c r="AN13" s="8"/>
      <c r="AO13" s="8"/>
      <c r="AP13" s="8"/>
      <c r="AQ13" s="8"/>
      <c r="AR13" s="8"/>
      <c r="AS13" s="8"/>
      <c r="AT13" s="14">
        <f>COUNTIF(Dec!$B13:$AS13,"CD")</f>
        <v>0</v>
      </c>
      <c r="AU13" s="12">
        <f t="shared" si="0"/>
        <v>0</v>
      </c>
      <c r="AV13" s="12">
        <f t="shared" si="1"/>
        <v>0</v>
      </c>
      <c r="AW13" s="14">
        <f>COUNTIF(Dec!$B13:$AS13,"PL")</f>
        <v>0</v>
      </c>
      <c r="AX13" s="14">
        <f>COUNTIF(Dec!$B13:$AS13,"OL")</f>
        <v>0</v>
      </c>
    </row>
    <row r="14" spans="1:50">
      <c r="A14" s="11" t="s">
        <v>28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8"/>
      <c r="AM14" s="8"/>
      <c r="AN14" s="8"/>
      <c r="AO14" s="8"/>
      <c r="AP14" s="8"/>
      <c r="AQ14" s="8"/>
      <c r="AR14" s="8"/>
      <c r="AS14" s="8"/>
      <c r="AT14" s="14">
        <f>COUNTIF(Dec!$B14:$AS14,"CD")</f>
        <v>0</v>
      </c>
      <c r="AU14" s="12">
        <f t="shared" si="0"/>
        <v>0</v>
      </c>
      <c r="AV14" s="12">
        <f t="shared" si="1"/>
        <v>0</v>
      </c>
      <c r="AW14" s="14">
        <f>COUNTIF(Dec!$B14:$AS14,"PL")</f>
        <v>0</v>
      </c>
      <c r="AX14" s="14">
        <f>COUNTIF(Dec!$B14:$AS14,"OL")</f>
        <v>0</v>
      </c>
    </row>
    <row r="15" spans="1:50">
      <c r="A15" s="11" t="s">
        <v>29</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8"/>
      <c r="AM15" s="8"/>
      <c r="AN15" s="8"/>
      <c r="AO15" s="8"/>
      <c r="AP15" s="8"/>
      <c r="AQ15" s="8"/>
      <c r="AR15" s="8"/>
      <c r="AS15" s="8"/>
      <c r="AT15" s="14">
        <f>COUNTIF(Dec!$B15:$AS15,"CD")</f>
        <v>0</v>
      </c>
      <c r="AU15" s="12">
        <f t="shared" si="0"/>
        <v>0</v>
      </c>
      <c r="AV15" s="12">
        <f t="shared" si="1"/>
        <v>0</v>
      </c>
      <c r="AW15" s="14">
        <f>COUNTIF(Dec!$B15:$AS15,"PL")</f>
        <v>0</v>
      </c>
      <c r="AX15" s="14">
        <f>COUNTIF(Dec!$B15:$AS15,"OL")</f>
        <v>0</v>
      </c>
    </row>
    <row r="16" spans="1:50">
      <c r="A16" s="11" t="s">
        <v>30</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8"/>
      <c r="AM16" s="8"/>
      <c r="AN16" s="8"/>
      <c r="AO16" s="8"/>
      <c r="AP16" s="8"/>
      <c r="AQ16" s="8"/>
      <c r="AR16" s="8"/>
      <c r="AS16" s="8"/>
      <c r="AT16" s="14">
        <f>COUNTIF(Dec!$B16:$AS16,"CD")</f>
        <v>0</v>
      </c>
      <c r="AU16" s="12">
        <f t="shared" si="0"/>
        <v>0</v>
      </c>
      <c r="AV16" s="12">
        <f t="shared" si="1"/>
        <v>0</v>
      </c>
      <c r="AW16" s="14">
        <f>COUNTIF(Dec!$B16:$AS16,"PL")</f>
        <v>0</v>
      </c>
      <c r="AX16" s="14">
        <f>COUNTIF(Dec!$B16:$AS16,"OL")</f>
        <v>0</v>
      </c>
    </row>
    <row r="17" spans="1:50">
      <c r="A17" s="11" t="s">
        <v>31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8"/>
      <c r="AM17" s="8"/>
      <c r="AN17" s="8"/>
      <c r="AO17" s="8"/>
      <c r="AP17" s="8"/>
      <c r="AQ17" s="8"/>
      <c r="AR17" s="8"/>
      <c r="AS17" s="8"/>
      <c r="AT17" s="14">
        <f>COUNTIF(Dec!$B17:$AS17,"CD")</f>
        <v>0</v>
      </c>
      <c r="AU17" s="12">
        <f t="shared" si="0"/>
        <v>0</v>
      </c>
      <c r="AV17" s="12">
        <f t="shared" si="1"/>
        <v>0</v>
      </c>
      <c r="AW17" s="14">
        <f>COUNTIF(Dec!$B17:$AS17,"PL")</f>
        <v>0</v>
      </c>
      <c r="AX17" s="14">
        <f>COUNTIF(Dec!$B17:$AS17,"OL")</f>
        <v>0</v>
      </c>
    </row>
    <row r="18" spans="1:50">
      <c r="A18" s="11" t="s">
        <v>32</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8"/>
      <c r="AM18" s="8"/>
      <c r="AN18" s="8"/>
      <c r="AO18" s="8"/>
      <c r="AP18" s="8"/>
      <c r="AQ18" s="8"/>
      <c r="AR18" s="8"/>
      <c r="AS18" s="8"/>
      <c r="AT18" s="14">
        <f>COUNTIF(Dec!$B18:$AS18,"CD")</f>
        <v>0</v>
      </c>
      <c r="AU18" s="12">
        <f t="shared" si="0"/>
        <v>0</v>
      </c>
      <c r="AV18" s="12">
        <f t="shared" si="1"/>
        <v>0</v>
      </c>
      <c r="AW18" s="14">
        <f>COUNTIF(Dec!$B18:$AS18,"PL")</f>
        <v>0</v>
      </c>
      <c r="AX18" s="14">
        <f>COUNTIF(Dec!$B18:$AS18,"OL")</f>
        <v>0</v>
      </c>
    </row>
    <row r="19" spans="1:50">
      <c r="A19" s="11"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8"/>
      <c r="AM19" s="8"/>
      <c r="AN19" s="8"/>
      <c r="AO19" s="8"/>
      <c r="AP19" s="8"/>
      <c r="AQ19" s="8"/>
      <c r="AR19" s="8"/>
      <c r="AS19" s="8"/>
      <c r="AT19" s="14">
        <f>COUNTIF(Dec!$B19:$AS19,"CD")</f>
        <v>0</v>
      </c>
      <c r="AU19" s="12">
        <f t="shared" si="0"/>
        <v>0</v>
      </c>
      <c r="AV19" s="12">
        <f t="shared" si="1"/>
        <v>0</v>
      </c>
      <c r="AW19" s="14">
        <f>COUNTIF(Dec!$B19:$AS19,"PL")</f>
        <v>0</v>
      </c>
      <c r="AX19" s="14">
        <f>COUNTIF(Dec!$B19:$AS19,"OL")</f>
        <v>0</v>
      </c>
    </row>
    <row r="20" spans="1:50">
      <c r="A20" s="11" t="s">
        <v>34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8"/>
      <c r="AM20" s="8"/>
      <c r="AN20" s="8"/>
      <c r="AO20" s="8"/>
      <c r="AP20" s="8"/>
      <c r="AQ20" s="8"/>
      <c r="AR20" s="8"/>
      <c r="AS20" s="8"/>
      <c r="AT20" s="14">
        <f>COUNTIF(Dec!$B20:$AS20,"CD")</f>
        <v>0</v>
      </c>
      <c r="AU20" s="12">
        <f t="shared" si="0"/>
        <v>0</v>
      </c>
      <c r="AV20" s="12">
        <f t="shared" si="1"/>
        <v>0</v>
      </c>
      <c r="AW20" s="14">
        <f>COUNTIF(Dec!$B20:$AS20,"PL")</f>
        <v>0</v>
      </c>
      <c r="AX20" s="14">
        <f>COUNTIF(Dec!$B20:$AS20,"OL")</f>
        <v>0</v>
      </c>
    </row>
    <row r="21" spans="1:50">
      <c r="A21" s="11" t="s">
        <v>35</v>
      </c>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8"/>
      <c r="AM21" s="8"/>
      <c r="AN21" s="8"/>
      <c r="AO21" s="8"/>
      <c r="AP21" s="8"/>
      <c r="AQ21" s="8"/>
      <c r="AR21" s="8"/>
      <c r="AS21" s="8"/>
      <c r="AT21" s="14">
        <f>COUNTIF(Dec!$B21:$AS21,"CD")</f>
        <v>0</v>
      </c>
      <c r="AU21" s="12">
        <f t="shared" si="0"/>
        <v>0</v>
      </c>
      <c r="AV21" s="12">
        <f t="shared" si="1"/>
        <v>0</v>
      </c>
      <c r="AW21" s="14">
        <f>COUNTIF(Dec!$B21:$AS21,"PL")</f>
        <v>0</v>
      </c>
      <c r="AX21" s="14">
        <f>COUNTIF(Dec!$B21:$AS21,"OL")</f>
        <v>0</v>
      </c>
    </row>
    <row r="22" spans="1:50">
      <c r="A22" s="68" t="s">
        <v>36</v>
      </c>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15">
        <f>SUM(AT7:AT21)</f>
        <v>0</v>
      </c>
      <c r="AU22" s="15">
        <f>SUM(AU7:AU21)</f>
        <v>0</v>
      </c>
      <c r="AV22" s="15">
        <f>SUM(AV7:AV21)</f>
        <v>0</v>
      </c>
      <c r="AW22" s="15">
        <f>SUM(AW7:AW21)</f>
        <v>0</v>
      </c>
      <c r="AX22" s="16">
        <f>SUM(AX7:AX21)</f>
        <v>0</v>
      </c>
    </row>
    <row r="23" spans="1:50">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41"/>
      <c r="AV23" s="41"/>
      <c r="AW23" s="9"/>
      <c r="AX23" s="10"/>
    </row>
    <row r="24" spans="1:50" ht="16.5" customHeight="1">
      <c r="A24" s="71" t="s">
        <v>37</v>
      </c>
      <c r="B24" s="185">
        <v>1</v>
      </c>
      <c r="C24" s="124" t="s">
        <v>38</v>
      </c>
      <c r="D24" s="125"/>
      <c r="E24" s="125"/>
      <c r="F24" s="125"/>
      <c r="G24" s="126"/>
      <c r="H24" s="165" t="s">
        <v>72</v>
      </c>
      <c r="I24" s="166"/>
      <c r="J24" s="166"/>
      <c r="K24" s="166"/>
      <c r="L24" s="166"/>
      <c r="M24" s="166"/>
      <c r="N24" s="166"/>
      <c r="O24" s="166"/>
      <c r="P24" s="166"/>
      <c r="Q24" s="166"/>
      <c r="R24" s="166"/>
      <c r="S24" s="166"/>
      <c r="T24" s="166"/>
      <c r="U24" s="166"/>
      <c r="V24" s="166"/>
      <c r="W24" s="166"/>
      <c r="X24" s="166"/>
      <c r="Y24" s="166"/>
      <c r="Z24" s="166"/>
      <c r="AA24" s="166"/>
      <c r="AB24" s="166"/>
      <c r="AC24" s="166"/>
      <c r="AD24" s="166"/>
      <c r="AE24" s="166"/>
      <c r="AF24" s="166"/>
      <c r="AG24" s="166"/>
      <c r="AH24" s="166"/>
      <c r="AI24" s="166"/>
      <c r="AJ24" s="166"/>
      <c r="AK24" s="166"/>
      <c r="AL24" s="166"/>
      <c r="AM24" s="166"/>
      <c r="AN24" s="166"/>
      <c r="AO24" s="166"/>
      <c r="AP24" s="166"/>
      <c r="AQ24" s="166"/>
      <c r="AR24" s="166"/>
      <c r="AS24" s="166"/>
      <c r="AT24" s="166"/>
      <c r="AU24" s="166"/>
      <c r="AV24" s="166"/>
      <c r="AW24" s="166"/>
      <c r="AX24" s="167"/>
    </row>
    <row r="25" spans="1:50">
      <c r="A25" s="72"/>
      <c r="B25" s="186"/>
      <c r="C25" s="127"/>
      <c r="D25" s="128"/>
      <c r="E25" s="128"/>
      <c r="F25" s="128"/>
      <c r="G25" s="129"/>
      <c r="H25" s="168"/>
      <c r="I25" s="169"/>
      <c r="J25" s="169"/>
      <c r="K25" s="169"/>
      <c r="L25" s="169"/>
      <c r="M25" s="169"/>
      <c r="N25" s="169"/>
      <c r="O25" s="169"/>
      <c r="P25" s="169"/>
      <c r="Q25" s="169"/>
      <c r="R25" s="169"/>
      <c r="S25" s="169"/>
      <c r="T25" s="169"/>
      <c r="U25" s="169"/>
      <c r="V25" s="169"/>
      <c r="W25" s="169"/>
      <c r="X25" s="169"/>
      <c r="Y25" s="169"/>
      <c r="Z25" s="169"/>
      <c r="AA25" s="169"/>
      <c r="AB25" s="169"/>
      <c r="AC25" s="169"/>
      <c r="AD25" s="169"/>
      <c r="AE25" s="169"/>
      <c r="AF25" s="169"/>
      <c r="AG25" s="169"/>
      <c r="AH25" s="169"/>
      <c r="AI25" s="169"/>
      <c r="AJ25" s="169"/>
      <c r="AK25" s="169"/>
      <c r="AL25" s="169"/>
      <c r="AM25" s="169"/>
      <c r="AN25" s="169"/>
      <c r="AO25" s="169"/>
      <c r="AP25" s="169"/>
      <c r="AQ25" s="169"/>
      <c r="AR25" s="169"/>
      <c r="AS25" s="169"/>
      <c r="AT25" s="169"/>
      <c r="AU25" s="169"/>
      <c r="AV25" s="169"/>
      <c r="AW25" s="169"/>
      <c r="AX25" s="170"/>
    </row>
    <row r="26" spans="1:50" ht="16.5" customHeight="1">
      <c r="A26" s="72"/>
      <c r="B26" s="75" t="s">
        <v>21</v>
      </c>
      <c r="C26" s="81" t="s">
        <v>40</v>
      </c>
      <c r="D26" s="82"/>
      <c r="E26" s="82"/>
      <c r="F26" s="82"/>
      <c r="G26" s="83"/>
      <c r="H26" s="165" t="s">
        <v>41</v>
      </c>
      <c r="I26" s="166"/>
      <c r="J26" s="166"/>
      <c r="K26" s="166"/>
      <c r="L26" s="166"/>
      <c r="M26" s="166"/>
      <c r="N26" s="166"/>
      <c r="O26" s="166"/>
      <c r="P26" s="166"/>
      <c r="Q26" s="166"/>
      <c r="R26" s="166"/>
      <c r="S26" s="166"/>
      <c r="T26" s="166"/>
      <c r="U26" s="166"/>
      <c r="V26" s="166"/>
      <c r="W26" s="166"/>
      <c r="X26" s="166"/>
      <c r="Y26" s="166"/>
      <c r="Z26" s="166"/>
      <c r="AA26" s="166"/>
      <c r="AB26" s="166"/>
      <c r="AC26" s="166"/>
      <c r="AD26" s="166"/>
      <c r="AE26" s="166"/>
      <c r="AF26" s="166"/>
      <c r="AG26" s="166"/>
      <c r="AH26" s="166"/>
      <c r="AI26" s="166"/>
      <c r="AJ26" s="166"/>
      <c r="AK26" s="166"/>
      <c r="AL26" s="166"/>
      <c r="AM26" s="166"/>
      <c r="AN26" s="166"/>
      <c r="AO26" s="166"/>
      <c r="AP26" s="166"/>
      <c r="AQ26" s="166"/>
      <c r="AR26" s="166"/>
      <c r="AS26" s="166"/>
      <c r="AT26" s="166"/>
      <c r="AU26" s="166"/>
      <c r="AV26" s="166"/>
      <c r="AW26" s="166"/>
      <c r="AX26" s="167"/>
    </row>
    <row r="27" spans="1:50">
      <c r="A27" s="72"/>
      <c r="B27" s="76"/>
      <c r="C27" s="130"/>
      <c r="D27" s="131"/>
      <c r="E27" s="131"/>
      <c r="F27" s="131"/>
      <c r="G27" s="132"/>
      <c r="H27" s="171"/>
      <c r="I27" s="172"/>
      <c r="J27" s="172"/>
      <c r="K27" s="172"/>
      <c r="L27" s="172"/>
      <c r="M27" s="172"/>
      <c r="N27" s="172"/>
      <c r="O27" s="172"/>
      <c r="P27" s="172"/>
      <c r="Q27" s="172"/>
      <c r="R27" s="172"/>
      <c r="S27" s="172"/>
      <c r="T27" s="172"/>
      <c r="U27" s="172"/>
      <c r="V27" s="172"/>
      <c r="W27" s="172"/>
      <c r="X27" s="172"/>
      <c r="Y27" s="172"/>
      <c r="Z27" s="172"/>
      <c r="AA27" s="172"/>
      <c r="AB27" s="172"/>
      <c r="AC27" s="172"/>
      <c r="AD27" s="172"/>
      <c r="AE27" s="172"/>
      <c r="AF27" s="172"/>
      <c r="AG27" s="172"/>
      <c r="AH27" s="172"/>
      <c r="AI27" s="172"/>
      <c r="AJ27" s="172"/>
      <c r="AK27" s="172"/>
      <c r="AL27" s="172"/>
      <c r="AM27" s="172"/>
      <c r="AN27" s="172"/>
      <c r="AO27" s="172"/>
      <c r="AP27" s="172"/>
      <c r="AQ27" s="172"/>
      <c r="AR27" s="172"/>
      <c r="AS27" s="172"/>
      <c r="AT27" s="172"/>
      <c r="AU27" s="172"/>
      <c r="AV27" s="172"/>
      <c r="AW27" s="172"/>
      <c r="AX27" s="173"/>
    </row>
    <row r="28" spans="1:50" ht="16.5" customHeight="1">
      <c r="A28" s="72"/>
      <c r="B28" s="76"/>
      <c r="C28" s="130"/>
      <c r="D28" s="131"/>
      <c r="E28" s="131"/>
      <c r="F28" s="131"/>
      <c r="G28" s="132"/>
      <c r="H28" s="171"/>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2"/>
      <c r="AH28" s="172"/>
      <c r="AI28" s="172"/>
      <c r="AJ28" s="172"/>
      <c r="AK28" s="172"/>
      <c r="AL28" s="172"/>
      <c r="AM28" s="172"/>
      <c r="AN28" s="172"/>
      <c r="AO28" s="172"/>
      <c r="AP28" s="172"/>
      <c r="AQ28" s="172"/>
      <c r="AR28" s="172"/>
      <c r="AS28" s="172"/>
      <c r="AT28" s="172"/>
      <c r="AU28" s="172"/>
      <c r="AV28" s="172"/>
      <c r="AW28" s="172"/>
      <c r="AX28" s="173"/>
    </row>
    <row r="29" spans="1:50">
      <c r="A29" s="72"/>
      <c r="B29" s="77"/>
      <c r="C29" s="84"/>
      <c r="D29" s="85"/>
      <c r="E29" s="85"/>
      <c r="F29" s="85"/>
      <c r="G29" s="86"/>
      <c r="H29" s="168"/>
      <c r="I29" s="169"/>
      <c r="J29" s="169"/>
      <c r="K29" s="169"/>
      <c r="L29" s="169"/>
      <c r="M29" s="169"/>
      <c r="N29" s="169"/>
      <c r="O29" s="169"/>
      <c r="P29" s="169"/>
      <c r="Q29" s="169"/>
      <c r="R29" s="169"/>
      <c r="S29" s="169"/>
      <c r="T29" s="169"/>
      <c r="U29" s="169"/>
      <c r="V29" s="169"/>
      <c r="W29" s="169"/>
      <c r="X29" s="169"/>
      <c r="Y29" s="169"/>
      <c r="Z29" s="169"/>
      <c r="AA29" s="169"/>
      <c r="AB29" s="169"/>
      <c r="AC29" s="169"/>
      <c r="AD29" s="169"/>
      <c r="AE29" s="169"/>
      <c r="AF29" s="169"/>
      <c r="AG29" s="169"/>
      <c r="AH29" s="169"/>
      <c r="AI29" s="169"/>
      <c r="AJ29" s="169"/>
      <c r="AK29" s="169"/>
      <c r="AL29" s="169"/>
      <c r="AM29" s="169"/>
      <c r="AN29" s="169"/>
      <c r="AO29" s="169"/>
      <c r="AP29" s="169"/>
      <c r="AQ29" s="169"/>
      <c r="AR29" s="169"/>
      <c r="AS29" s="169"/>
      <c r="AT29" s="169"/>
      <c r="AU29" s="169"/>
      <c r="AV29" s="169"/>
      <c r="AW29" s="169"/>
      <c r="AX29" s="170"/>
    </row>
    <row r="30" spans="1:50" ht="16.5" customHeight="1">
      <c r="A30" s="72"/>
      <c r="B30" s="187" t="s">
        <v>42</v>
      </c>
      <c r="C30" s="81" t="s">
        <v>43</v>
      </c>
      <c r="D30" s="82"/>
      <c r="E30" s="82"/>
      <c r="F30" s="82"/>
      <c r="G30" s="83"/>
      <c r="H30" s="191" t="s">
        <v>44</v>
      </c>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3"/>
    </row>
    <row r="31" spans="1:50">
      <c r="A31" s="72"/>
      <c r="B31" s="188"/>
      <c r="C31" s="84"/>
      <c r="D31" s="85"/>
      <c r="E31" s="85"/>
      <c r="F31" s="85"/>
      <c r="G31" s="86"/>
      <c r="H31" s="19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c r="AT31" s="195"/>
      <c r="AU31" s="195"/>
      <c r="AV31" s="195"/>
      <c r="AW31" s="195"/>
      <c r="AX31" s="196"/>
    </row>
    <row r="32" spans="1:50" ht="16.5" customHeight="1">
      <c r="A32" s="72"/>
      <c r="B32" s="189" t="s">
        <v>45</v>
      </c>
      <c r="C32" s="81" t="s">
        <v>46</v>
      </c>
      <c r="D32" s="82"/>
      <c r="E32" s="82"/>
      <c r="F32" s="82"/>
      <c r="G32" s="83"/>
      <c r="H32" s="191" t="s">
        <v>47</v>
      </c>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3"/>
    </row>
    <row r="33" spans="1:50">
      <c r="A33" s="72"/>
      <c r="B33" s="190"/>
      <c r="C33" s="84"/>
      <c r="D33" s="85"/>
      <c r="E33" s="85"/>
      <c r="F33" s="85"/>
      <c r="G33" s="86"/>
      <c r="H33" s="19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6"/>
    </row>
    <row r="34" spans="1:50" ht="16.5" customHeight="1">
      <c r="A34" s="72"/>
      <c r="B34" s="80">
        <v>7</v>
      </c>
      <c r="C34" s="110" t="s">
        <v>48</v>
      </c>
      <c r="D34" s="111"/>
      <c r="E34" s="111"/>
      <c r="F34" s="111"/>
      <c r="G34" s="112"/>
      <c r="H34" s="197" t="s">
        <v>56</v>
      </c>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9"/>
    </row>
    <row r="35" spans="1:50">
      <c r="A35" s="72"/>
      <c r="B35" s="203"/>
      <c r="C35" s="113"/>
      <c r="D35" s="114"/>
      <c r="E35" s="114"/>
      <c r="F35" s="114"/>
      <c r="G35" s="115"/>
      <c r="H35" s="200"/>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2"/>
    </row>
    <row r="36" spans="1:50" ht="16.5" customHeight="1">
      <c r="A36" s="72"/>
      <c r="B36" s="67">
        <v>6</v>
      </c>
      <c r="C36" s="110" t="s">
        <v>49</v>
      </c>
      <c r="D36" s="111"/>
      <c r="E36" s="111"/>
      <c r="F36" s="111"/>
      <c r="G36" s="112"/>
      <c r="H36" s="197" t="s">
        <v>57</v>
      </c>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9"/>
    </row>
    <row r="37" spans="1:50">
      <c r="A37" s="72"/>
      <c r="B37" s="67"/>
      <c r="C37" s="113"/>
      <c r="D37" s="114"/>
      <c r="E37" s="114"/>
      <c r="F37" s="114"/>
      <c r="G37" s="115"/>
      <c r="H37" s="200"/>
      <c r="I37" s="201"/>
      <c r="J37" s="201"/>
      <c r="K37" s="201"/>
      <c r="L37" s="201"/>
      <c r="M37" s="201"/>
      <c r="N37" s="201"/>
      <c r="O37" s="201"/>
      <c r="P37" s="201"/>
      <c r="Q37" s="201"/>
      <c r="R37" s="201"/>
      <c r="S37" s="201"/>
      <c r="T37" s="201"/>
      <c r="U37" s="201"/>
      <c r="V37" s="201"/>
      <c r="W37" s="201"/>
      <c r="X37" s="201"/>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2"/>
    </row>
    <row r="38" spans="1:50" ht="16.5" customHeight="1">
      <c r="A38" s="72"/>
      <c r="B38" s="67">
        <v>3</v>
      </c>
      <c r="C38" s="110" t="s">
        <v>50</v>
      </c>
      <c r="D38" s="111"/>
      <c r="E38" s="111"/>
      <c r="F38" s="111"/>
      <c r="G38" s="112"/>
      <c r="H38" s="197" t="s">
        <v>58</v>
      </c>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9"/>
    </row>
    <row r="39" spans="1:50">
      <c r="A39" s="72"/>
      <c r="B39" s="67"/>
      <c r="C39" s="113"/>
      <c r="D39" s="114"/>
      <c r="E39" s="114"/>
      <c r="F39" s="114"/>
      <c r="G39" s="115"/>
      <c r="H39" s="200"/>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2"/>
    </row>
    <row r="40" spans="1:50" ht="16.5" customHeight="1">
      <c r="A40" s="72"/>
      <c r="B40" s="67">
        <v>2</v>
      </c>
      <c r="C40" s="110" t="s">
        <v>51</v>
      </c>
      <c r="D40" s="111"/>
      <c r="E40" s="111"/>
      <c r="F40" s="111"/>
      <c r="G40" s="112"/>
      <c r="H40" s="197" t="s">
        <v>63</v>
      </c>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9"/>
    </row>
    <row r="41" spans="1:50">
      <c r="A41" s="72"/>
      <c r="B41" s="80"/>
      <c r="C41" s="113"/>
      <c r="D41" s="114"/>
      <c r="E41" s="114"/>
      <c r="F41" s="114"/>
      <c r="G41" s="115"/>
      <c r="H41" s="200"/>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2"/>
    </row>
    <row r="42" spans="1:50" ht="183.75" customHeight="1">
      <c r="A42" s="146" t="s">
        <v>52</v>
      </c>
      <c r="B42" s="146"/>
      <c r="C42" s="146"/>
      <c r="D42" s="146"/>
      <c r="E42" s="146"/>
      <c r="F42" s="146"/>
      <c r="G42" s="146"/>
      <c r="H42" s="159" t="s">
        <v>68</v>
      </c>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1"/>
    </row>
  </sheetData>
  <mergeCells count="66">
    <mergeCell ref="AT3:AV3"/>
    <mergeCell ref="AU4:AU6"/>
    <mergeCell ref="AV4:AV6"/>
    <mergeCell ref="AW3:AX3"/>
    <mergeCell ref="A22:AS22"/>
    <mergeCell ref="A4:A6"/>
    <mergeCell ref="AT4:AT6"/>
    <mergeCell ref="AW4:AW6"/>
    <mergeCell ref="AX4:AX6"/>
    <mergeCell ref="B5:C5"/>
    <mergeCell ref="D5:E5"/>
    <mergeCell ref="K4:L4"/>
    <mergeCell ref="T5:U5"/>
    <mergeCell ref="B3:AS3"/>
    <mergeCell ref="AE5:AF5"/>
    <mergeCell ref="AM4:AN4"/>
    <mergeCell ref="B40:B41"/>
    <mergeCell ref="C40:G41"/>
    <mergeCell ref="H40:AX41"/>
    <mergeCell ref="C32:G33"/>
    <mergeCell ref="H32:AX33"/>
    <mergeCell ref="B32:B33"/>
    <mergeCell ref="B34:B35"/>
    <mergeCell ref="C34:G35"/>
    <mergeCell ref="H34:AX35"/>
    <mergeCell ref="D4:E4"/>
    <mergeCell ref="A42:G42"/>
    <mergeCell ref="H42:AX42"/>
    <mergeCell ref="AH4:AI4"/>
    <mergeCell ref="AH5:AI5"/>
    <mergeCell ref="AR4:AS4"/>
    <mergeCell ref="AR5:AS5"/>
    <mergeCell ref="B4:C4"/>
    <mergeCell ref="B36:B37"/>
    <mergeCell ref="C36:G37"/>
    <mergeCell ref="H36:AX37"/>
    <mergeCell ref="B38:B39"/>
    <mergeCell ref="C38:G39"/>
    <mergeCell ref="H38:AX39"/>
    <mergeCell ref="A23:AT23"/>
    <mergeCell ref="A24:A41"/>
    <mergeCell ref="B26:B29"/>
    <mergeCell ref="C26:G29"/>
    <mergeCell ref="F6:J6"/>
    <mergeCell ref="H26:AX29"/>
    <mergeCell ref="B30:B31"/>
    <mergeCell ref="B24:B25"/>
    <mergeCell ref="C24:G25"/>
    <mergeCell ref="C30:G31"/>
    <mergeCell ref="H30:AX31"/>
    <mergeCell ref="H24:AX25"/>
    <mergeCell ref="K5:L5"/>
    <mergeCell ref="M4:N4"/>
    <mergeCell ref="M5:N5"/>
    <mergeCell ref="T4:U4"/>
    <mergeCell ref="AC5:AD5"/>
    <mergeCell ref="V4:W4"/>
    <mergeCell ref="V5:W5"/>
    <mergeCell ref="AO4:AP4"/>
    <mergeCell ref="O6:S6"/>
    <mergeCell ref="X6:AB6"/>
    <mergeCell ref="AJ6:AL6"/>
    <mergeCell ref="AC4:AD4"/>
    <mergeCell ref="AE4:AF4"/>
    <mergeCell ref="AM5:AN5"/>
    <mergeCell ref="AO5:AP5"/>
  </mergeCells>
  <conditionalFormatting sqref="B7:AS21">
    <cfRule type="expression" dxfId="16" priority="2" stopIfTrue="1">
      <formula>B7=KeyOL</formula>
    </cfRule>
    <cfRule type="expression" dxfId="15" priority="3" stopIfTrue="1">
      <formula>B7=KeyPL</formula>
    </cfRule>
    <cfRule type="expression" dxfId="14"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5" id="{F47CC303-650A-4616-AB14-4A0DDC0584E5}">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FEF5FCF7-6453-4B46-A803-6D2C66465711}">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AT7:AT21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7"/>
  <sheetViews>
    <sheetView workbookViewId="0" xr3:uid="{44B22561-5205-5C8A-B808-2C70100D228F}">
      <pane xSplit="1" topLeftCell="B1" activePane="topRight" state="frozen"/>
      <selection pane="topRight" activeCell="G12" sqref="G12"/>
    </sheetView>
  </sheetViews>
  <sheetFormatPr defaultRowHeight="20.25" customHeight="1"/>
  <cols>
    <col min="1" max="1" width="21.25" style="5" bestFit="1" customWidth="1"/>
    <col min="2" max="2" width="10.75" style="5" customWidth="1"/>
    <col min="3" max="3" width="8.625" style="5" customWidth="1"/>
    <col min="4" max="4" width="16" style="5" bestFit="1" customWidth="1"/>
    <col min="5" max="5" width="11.375" style="5" customWidth="1"/>
    <col min="6" max="6" width="9" style="5"/>
    <col min="7" max="7" width="17.75" style="5" bestFit="1" customWidth="1"/>
    <col min="8" max="8" width="16.375" style="5" bestFit="1" customWidth="1"/>
    <col min="9" max="9" width="9" style="42"/>
    <col min="10" max="16384" width="9" style="5"/>
  </cols>
  <sheetData>
    <row r="1" spans="1:9" s="57" customFormat="1" ht="63" customHeight="1">
      <c r="A1" s="52" t="s">
        <v>73</v>
      </c>
      <c r="B1" s="53" t="s">
        <v>74</v>
      </c>
      <c r="C1" s="53" t="s">
        <v>75</v>
      </c>
      <c r="D1" s="53" t="s">
        <v>76</v>
      </c>
      <c r="E1" s="53" t="s">
        <v>77</v>
      </c>
      <c r="F1" s="54" t="s">
        <v>78</v>
      </c>
      <c r="G1" s="55" t="s">
        <v>79</v>
      </c>
      <c r="H1" s="55" t="s">
        <v>80</v>
      </c>
      <c r="I1" s="56" t="s">
        <v>6</v>
      </c>
    </row>
    <row r="2" spans="1:9" s="48" customFormat="1" ht="20.25" customHeight="1">
      <c r="A2" s="43" t="s">
        <v>20</v>
      </c>
      <c r="B2" s="44">
        <f>Jun!AS7+Jul!AS7+Aug!AT7+Sep!AS7+Oct!AR7+Nov!AR7+Dec!AW7</f>
        <v>0</v>
      </c>
      <c r="C2" s="45">
        <f>15-B2</f>
        <v>15</v>
      </c>
      <c r="D2" s="46">
        <v>25</v>
      </c>
      <c r="E2" s="44">
        <f>Jun!AT7+Jul!AT7+Aug!AU7+Sep!AT7+Oct!AS7+Nov!AS7+Dec!AX7</f>
        <v>0</v>
      </c>
      <c r="F2" s="47">
        <f>25+Table1[[#This Row],[OL
CARRIED OVER]]-E2</f>
        <v>50</v>
      </c>
      <c r="G2" s="44">
        <f>Jun!AQ7+Jul!AQ7+Aug!AR7+Sep!AQ7+Oct!AO7+Nov!AP7+Dec!AU7</f>
        <v>6</v>
      </c>
      <c r="H2" s="46">
        <f>Jun!AR7+Jul!AR7+Aug!AS7+Sep!AR7+Oct!AQ7+Nov!AQ7+Dec!AV7</f>
        <v>6</v>
      </c>
      <c r="I2" s="44">
        <f t="shared" ref="I2:I17" si="0">G2+H2</f>
        <v>12</v>
      </c>
    </row>
    <row r="3" spans="1:9" s="48" customFormat="1" ht="20.25" customHeight="1">
      <c r="A3" s="43" t="s">
        <v>22</v>
      </c>
      <c r="B3" s="44">
        <f>Jun!AS8+Jul!AS8+Aug!AT8+Sep!AS8+Oct!AR8+Nov!AR8+Dec!AW8</f>
        <v>0</v>
      </c>
      <c r="C3" s="45">
        <f t="shared" ref="C3:C16" si="1">15-B3</f>
        <v>15</v>
      </c>
      <c r="D3" s="46">
        <v>25</v>
      </c>
      <c r="E3" s="44">
        <f>Jun!AT8+Jul!AT8+Aug!AU8+Sep!AT8+Oct!AS8+Nov!AS8+Dec!AX8</f>
        <v>0</v>
      </c>
      <c r="F3" s="47">
        <f>25+Table1[[#This Row],[OL
CARRIED OVER]]-E3</f>
        <v>50</v>
      </c>
      <c r="G3" s="44">
        <f>Jun!AQ8+Jul!AQ8+Aug!AR8+Sep!AQ8+Oct!AO8+Nov!AP8+Dec!AU8</f>
        <v>6</v>
      </c>
      <c r="H3" s="46">
        <f>Jun!AR8+Jul!AR8+Aug!AS8+Sep!AR8+Oct!AQ8+Nov!AQ8+Dec!AV8</f>
        <v>4</v>
      </c>
      <c r="I3" s="44">
        <f t="shared" si="0"/>
        <v>10</v>
      </c>
    </row>
    <row r="4" spans="1:9" s="48" customFormat="1" ht="20.25" customHeight="1">
      <c r="A4" s="43" t="s">
        <v>23</v>
      </c>
      <c r="B4" s="44">
        <f>Jun!AS9+Jul!AS9+Aug!AT9+Sep!AS9+Oct!AR9+Nov!AR9+Dec!AW9</f>
        <v>3</v>
      </c>
      <c r="C4" s="45">
        <f t="shared" si="1"/>
        <v>12</v>
      </c>
      <c r="D4" s="46">
        <v>25</v>
      </c>
      <c r="E4" s="44">
        <f>Jun!AT9+Jul!AT9+Aug!AU9+Sep!AT9+Oct!AS9+Nov!AS9+Dec!AX9</f>
        <v>0</v>
      </c>
      <c r="F4" s="47">
        <f>25+Table1[[#This Row],[OL
CARRIED OVER]]-E4</f>
        <v>50</v>
      </c>
      <c r="G4" s="44">
        <f>Jun!AQ9+Jul!AQ9+Aug!AR9+Sep!AQ9+Oct!AO9+Nov!AP9+Dec!AU9</f>
        <v>2</v>
      </c>
      <c r="H4" s="46">
        <f>Jun!AR9+Jul!AR9+Aug!AS9+Sep!AR9+Oct!AQ9+Nov!AQ9+Dec!AV9</f>
        <v>9</v>
      </c>
      <c r="I4" s="44">
        <f t="shared" si="0"/>
        <v>11</v>
      </c>
    </row>
    <row r="5" spans="1:9" s="48" customFormat="1" ht="20.25" customHeight="1">
      <c r="A5" s="43" t="s">
        <v>24</v>
      </c>
      <c r="B5" s="44">
        <f>Jun!AS10+Jul!AS10+Aug!AT10+Sep!AS10+Oct!AR10+Nov!AR10+Dec!AW10</f>
        <v>0</v>
      </c>
      <c r="C5" s="45">
        <f t="shared" si="1"/>
        <v>15</v>
      </c>
      <c r="D5" s="46">
        <v>25</v>
      </c>
      <c r="E5" s="44">
        <f>Jun!AT10+Jul!AT10+Aug!AU10+Sep!AT10+Oct!AS10+Nov!AS10+Dec!AX10</f>
        <v>0</v>
      </c>
      <c r="F5" s="47">
        <f>25+Table1[[#This Row],[OL
CARRIED OVER]]-E5</f>
        <v>50</v>
      </c>
      <c r="G5" s="44">
        <f>Jun!AQ10+Jul!AQ10+Aug!AR10+Sep!AQ10+Oct!AO10+Nov!AP10+Dec!AU10</f>
        <v>3</v>
      </c>
      <c r="H5" s="46">
        <f>Jun!AR10+Jul!AR10+Aug!AS10+Sep!AR10+Oct!AQ10+Nov!AQ10+Dec!AV10</f>
        <v>7</v>
      </c>
      <c r="I5" s="44">
        <f t="shared" si="0"/>
        <v>10</v>
      </c>
    </row>
    <row r="6" spans="1:9" s="48" customFormat="1" ht="20.25" customHeight="1">
      <c r="A6" s="43" t="s">
        <v>25</v>
      </c>
      <c r="B6" s="44">
        <f>Jun!AS11+Jul!AS11+Aug!AT11+Sep!AS11+Oct!AR11+Nov!AR11+Dec!AW11</f>
        <v>0</v>
      </c>
      <c r="C6" s="45">
        <f>15-B6</f>
        <v>15</v>
      </c>
      <c r="D6" s="46">
        <v>25</v>
      </c>
      <c r="E6" s="44">
        <f>Jun!AT11+Jul!AT11+Aug!AU11+Sep!AT11+Oct!AS11+Nov!AS11+Dec!AX11</f>
        <v>0</v>
      </c>
      <c r="F6" s="47">
        <f>25+Table1[[#This Row],[OL
CARRIED OVER]]-E6</f>
        <v>50</v>
      </c>
      <c r="G6" s="44">
        <f>Jun!AQ11+Jul!AQ11+Aug!AR11+Sep!AQ11+Oct!AO11+Nov!AP11+Dec!AU11</f>
        <v>4</v>
      </c>
      <c r="H6" s="46">
        <f>Jun!AR11+Jul!AR11+Aug!AS11+Sep!AR11+Oct!AQ11+Nov!AQ11+Dec!AV11</f>
        <v>5</v>
      </c>
      <c r="I6" s="44">
        <f t="shared" si="0"/>
        <v>9</v>
      </c>
    </row>
    <row r="7" spans="1:9" s="48" customFormat="1" ht="20.25" customHeight="1">
      <c r="A7" s="43" t="s">
        <v>26</v>
      </c>
      <c r="B7" s="44">
        <f>Jun!AS12+Jul!AS12+Aug!AT12+Sep!AS12+Oct!AR12+Nov!AR12+Dec!AW12</f>
        <v>3</v>
      </c>
      <c r="C7" s="45">
        <f t="shared" si="1"/>
        <v>12</v>
      </c>
      <c r="D7" s="46">
        <v>25</v>
      </c>
      <c r="E7" s="44">
        <f>Jun!AT12+Jul!AT12+Aug!AU12+Sep!AT12+Oct!AS12+Nov!AS12+Dec!AX12</f>
        <v>0</v>
      </c>
      <c r="F7" s="47">
        <f>25+Table1[[#This Row],[OL
CARRIED OVER]]-E7</f>
        <v>50</v>
      </c>
      <c r="G7" s="44">
        <f>Jun!AQ12+Jul!AQ12+Aug!AR12+Sep!AQ12+Oct!AO12+Nov!AP12+Dec!AU12</f>
        <v>4</v>
      </c>
      <c r="H7" s="46">
        <f>Jun!AR12+Jul!AR12+Aug!AS12+Sep!AR12+Oct!AQ12+Nov!AQ12+Dec!AV12</f>
        <v>5</v>
      </c>
      <c r="I7" s="44">
        <f t="shared" si="0"/>
        <v>9</v>
      </c>
    </row>
    <row r="8" spans="1:9" s="48" customFormat="1" ht="20.25" customHeight="1">
      <c r="A8" s="43" t="s">
        <v>27</v>
      </c>
      <c r="B8" s="44">
        <f>Jun!AS13+Jul!AS13+Aug!AT13+Sep!AS13+Oct!AR13+Nov!AR13+Dec!AW13</f>
        <v>0</v>
      </c>
      <c r="C8" s="45">
        <f t="shared" si="1"/>
        <v>15</v>
      </c>
      <c r="D8" s="46">
        <v>25</v>
      </c>
      <c r="E8" s="44">
        <f>Jun!AT13+Jul!AT13+Aug!AU13+Sep!AT13+Oct!AS13+Nov!AS13+Dec!AX13</f>
        <v>0</v>
      </c>
      <c r="F8" s="47">
        <f>25+Table1[[#This Row],[OL
CARRIED OVER]]-E8</f>
        <v>50</v>
      </c>
      <c r="G8" s="44">
        <f>Jun!AQ13+Jul!AQ13+Aug!AR13+Sep!AQ13+Oct!AO13+Nov!AP13+Dec!AU13</f>
        <v>7</v>
      </c>
      <c r="H8" s="46">
        <f>Jun!AR13+Jul!AR13+Aug!AS13+Sep!AR13+Oct!AQ13+Nov!AQ13+Dec!AV13</f>
        <v>4</v>
      </c>
      <c r="I8" s="44">
        <f t="shared" si="0"/>
        <v>11</v>
      </c>
    </row>
    <row r="9" spans="1:9" s="48" customFormat="1" ht="20.25" customHeight="1">
      <c r="A9" s="43" t="s">
        <v>28</v>
      </c>
      <c r="B9" s="44">
        <f>Jun!AS14+Jul!AS14+Aug!AT14+Sep!AS14+Oct!AR14+Nov!AR14+Dec!AW14</f>
        <v>0</v>
      </c>
      <c r="C9" s="45">
        <f t="shared" si="1"/>
        <v>15</v>
      </c>
      <c r="D9" s="46">
        <v>25</v>
      </c>
      <c r="E9" s="44">
        <f>Jun!AT14+Jul!AT14+Aug!AU14+Sep!AT14+Oct!AS14+Nov!AS14+Dec!AX14</f>
        <v>0</v>
      </c>
      <c r="F9" s="47">
        <f>25+Table1[[#This Row],[OL
CARRIED OVER]]-E9</f>
        <v>50</v>
      </c>
      <c r="G9" s="44">
        <f>Jun!AQ14+Jul!AQ14+Aug!AR14+Sep!AQ14+Oct!AO14+Nov!AP14+Dec!AU14</f>
        <v>6</v>
      </c>
      <c r="H9" s="46">
        <f>Jun!AR14+Jul!AR14+Aug!AS14+Sep!AR14+Oct!AQ14+Nov!AQ14+Dec!AV14</f>
        <v>5</v>
      </c>
      <c r="I9" s="44">
        <f t="shared" si="0"/>
        <v>11</v>
      </c>
    </row>
    <row r="10" spans="1:9" s="48" customFormat="1" ht="20.25" customHeight="1">
      <c r="A10" s="43" t="s">
        <v>29</v>
      </c>
      <c r="B10" s="44">
        <f>Jun!AS15+Jul!AS15+Aug!AT15+Sep!AS15+Oct!AR15+Nov!AR15+Dec!AW15</f>
        <v>0</v>
      </c>
      <c r="C10" s="45">
        <f t="shared" si="1"/>
        <v>15</v>
      </c>
      <c r="D10" s="46">
        <v>25</v>
      </c>
      <c r="E10" s="44">
        <f>Jun!AT15+Jul!AT15+Aug!AU15+Sep!AT15+Oct!AS15+Nov!AS15+Dec!AX15</f>
        <v>0</v>
      </c>
      <c r="F10" s="47">
        <f>25+Table1[[#This Row],[OL
CARRIED OVER]]-E10</f>
        <v>50</v>
      </c>
      <c r="G10" s="44">
        <f>Jun!AQ15+Jul!AQ15+Aug!AR15+Sep!AQ15+Oct!AO15+Nov!AP15+Dec!AU15</f>
        <v>8</v>
      </c>
      <c r="H10" s="46">
        <f>Jun!AR15+Jul!AR15+Aug!AS15+Sep!AR15+Oct!AQ15+Nov!AQ15+Dec!AV15</f>
        <v>4</v>
      </c>
      <c r="I10" s="44">
        <f t="shared" si="0"/>
        <v>12</v>
      </c>
    </row>
    <row r="11" spans="1:9" s="48" customFormat="1" ht="20.25" customHeight="1">
      <c r="A11" s="43" t="s">
        <v>30</v>
      </c>
      <c r="B11" s="44">
        <f>Jun!AS16+Jul!AS16+Aug!AT16+Sep!AS16+Oct!AR16+Nov!AR16+Dec!AW16</f>
        <v>0</v>
      </c>
      <c r="C11" s="45">
        <f t="shared" si="1"/>
        <v>15</v>
      </c>
      <c r="D11" s="46">
        <v>25</v>
      </c>
      <c r="E11" s="44">
        <f>Jun!AT16+Jul!AT16+Aug!AU16+Sep!AT16+Oct!AS16+Nov!AS16+Dec!AX16</f>
        <v>0</v>
      </c>
      <c r="F11" s="47">
        <f>25+Table1[[#This Row],[OL
CARRIED OVER]]-E11</f>
        <v>50</v>
      </c>
      <c r="G11" s="44">
        <f>Jun!AQ16+Jul!AQ16+Aug!AR16+Sep!AQ16+Oct!AO16+Nov!AP16+Dec!AU16</f>
        <v>3</v>
      </c>
      <c r="H11" s="46">
        <f>Jun!AR16+Jul!AR16+Aug!AS16+Sep!AR16+Oct!AQ16+Nov!AQ16+Dec!AV16</f>
        <v>8</v>
      </c>
      <c r="I11" s="44">
        <f t="shared" si="0"/>
        <v>11</v>
      </c>
    </row>
    <row r="12" spans="1:9" s="48" customFormat="1" ht="20.25" customHeight="1">
      <c r="A12" s="43" t="s">
        <v>31</v>
      </c>
      <c r="B12" s="44">
        <f>Jun!AS17+Jul!AS17+Aug!AT17+Sep!AS17+Oct!AR17+Nov!AR17+Dec!AW17</f>
        <v>0</v>
      </c>
      <c r="C12" s="45">
        <f t="shared" si="1"/>
        <v>15</v>
      </c>
      <c r="D12" s="46">
        <v>25</v>
      </c>
      <c r="E12" s="44">
        <f>Jun!AT17+Jul!AT17+Aug!AU17+Sep!AT17+Oct!AS17+Nov!AS17+Dec!AX17</f>
        <v>0</v>
      </c>
      <c r="F12" s="47">
        <f>25+Table1[[#This Row],[OL
CARRIED OVER]]-E12</f>
        <v>50</v>
      </c>
      <c r="G12" s="44">
        <f>Jun!AQ17+Jul!AQ17+Aug!AR17+Sep!AQ17+Oct!AO17+Nov!AP17+Dec!AU17</f>
        <v>7</v>
      </c>
      <c r="H12" s="46">
        <f>Jun!AR17+Jul!AR17+Aug!AS17+Sep!AR17+Oct!AQ17+Nov!AQ17+Dec!AV17</f>
        <v>5</v>
      </c>
      <c r="I12" s="44">
        <f t="shared" si="0"/>
        <v>12</v>
      </c>
    </row>
    <row r="13" spans="1:9" s="48" customFormat="1" ht="20.25" customHeight="1">
      <c r="A13" s="43" t="s">
        <v>32</v>
      </c>
      <c r="B13" s="44">
        <f>Jun!AS18+Jul!AS18+Aug!AT18+Sep!AS18+Oct!AR18+Nov!AR18+Dec!AW18</f>
        <v>0</v>
      </c>
      <c r="C13" s="45">
        <f t="shared" si="1"/>
        <v>15</v>
      </c>
      <c r="D13" s="46">
        <v>25</v>
      </c>
      <c r="E13" s="44">
        <f>Jun!AT18+Jul!AT18+Aug!AU18+Sep!AT18+Oct!AS18+Nov!AS18+Dec!AX18</f>
        <v>0</v>
      </c>
      <c r="F13" s="47">
        <f>25+Table1[[#This Row],[OL
CARRIED OVER]]-E13</f>
        <v>50</v>
      </c>
      <c r="G13" s="44">
        <f>Jun!AQ18+Jul!AQ18+Aug!AR18+Sep!AQ18+Oct!AO18+Nov!AP18+Dec!AU18</f>
        <v>4</v>
      </c>
      <c r="H13" s="46">
        <f>Jun!AR18+Jul!AR18+Aug!AS18+Sep!AR18+Oct!AQ18+Nov!AQ18+Dec!AV18</f>
        <v>7</v>
      </c>
      <c r="I13" s="44">
        <f t="shared" si="0"/>
        <v>11</v>
      </c>
    </row>
    <row r="14" spans="1:9" s="48" customFormat="1" ht="20.25" customHeight="1">
      <c r="A14" s="43" t="s">
        <v>33</v>
      </c>
      <c r="B14" s="44">
        <f>Jun!AS19+Jul!AS19+Aug!AT19+Sep!AS19+Oct!AR19+Nov!AR19+Dec!AW19</f>
        <v>0</v>
      </c>
      <c r="C14" s="45">
        <f t="shared" si="1"/>
        <v>15</v>
      </c>
      <c r="D14" s="46">
        <v>25</v>
      </c>
      <c r="E14" s="44">
        <f>Jun!AT19+Jul!AT19+Aug!AU19+Sep!AT19+Oct!AS19+Nov!AS19+Dec!AX19</f>
        <v>0</v>
      </c>
      <c r="F14" s="47">
        <f>25+Table1[[#This Row],[OL
CARRIED OVER]]-E14</f>
        <v>50</v>
      </c>
      <c r="G14" s="44">
        <f>Jun!AQ19+Jul!AQ19+Aug!AR19+Sep!AQ19+Oct!AO19+Nov!AP19+Dec!AU19</f>
        <v>5</v>
      </c>
      <c r="H14" s="46">
        <f>Jun!AR19+Jul!AR19+Aug!AS19+Sep!AR19+Oct!AQ19+Nov!AQ19+Dec!AV19</f>
        <v>6</v>
      </c>
      <c r="I14" s="44">
        <f t="shared" si="0"/>
        <v>11</v>
      </c>
    </row>
    <row r="15" spans="1:9" s="48" customFormat="1" ht="20.25" customHeight="1">
      <c r="A15" s="43" t="s">
        <v>34</v>
      </c>
      <c r="B15" s="44">
        <f>Jun!AS20+Jul!AS20+Aug!AT20+Sep!AS20+Oct!AR20+Nov!AR20+Dec!AW20</f>
        <v>0</v>
      </c>
      <c r="C15" s="45">
        <f t="shared" si="1"/>
        <v>15</v>
      </c>
      <c r="D15" s="46">
        <v>25</v>
      </c>
      <c r="E15" s="44">
        <f>Jun!AT20+Jul!AT20+Aug!AU20+Sep!AT20+Oct!AS20+Nov!AS20+Dec!AX20</f>
        <v>0</v>
      </c>
      <c r="F15" s="47">
        <f>25+Table1[[#This Row],[OL
CARRIED OVER]]-E15</f>
        <v>50</v>
      </c>
      <c r="G15" s="44">
        <f>Jun!AQ20+Jul!AQ20+Aug!AR20+Sep!AQ20+Oct!AO20+Nov!AP20+Dec!AU20</f>
        <v>6</v>
      </c>
      <c r="H15" s="46">
        <f>Jun!AR20+Jul!AR20+Aug!AS20+Sep!AR20+Oct!AQ20+Nov!AQ20+Dec!AV20</f>
        <v>4</v>
      </c>
      <c r="I15" s="44">
        <f t="shared" si="0"/>
        <v>10</v>
      </c>
    </row>
    <row r="16" spans="1:9" s="48" customFormat="1" ht="20.25" customHeight="1">
      <c r="A16" s="43" t="s">
        <v>35</v>
      </c>
      <c r="B16" s="44">
        <f>Jun!AS21+Jul!AS21+Aug!AT21+Sep!AS21+Oct!AR21+Nov!AR21+Dec!AW21</f>
        <v>2</v>
      </c>
      <c r="C16" s="45">
        <f t="shared" si="1"/>
        <v>13</v>
      </c>
      <c r="D16" s="46">
        <v>25</v>
      </c>
      <c r="E16" s="44">
        <f>Jun!AT21+Jul!AT21+Aug!AU21+Sep!AT21+Oct!AS21+Nov!AS21+Dec!AX21</f>
        <v>6</v>
      </c>
      <c r="F16" s="47">
        <f>25+Table1[[#This Row],[OL
CARRIED OVER]]-E16</f>
        <v>44</v>
      </c>
      <c r="G16" s="44">
        <f>Jun!AQ21+Jul!AQ21+Aug!AR21+Sep!AQ21+Oct!AO21+Nov!AP21+Dec!AU21</f>
        <v>4</v>
      </c>
      <c r="H16" s="46">
        <f>Jun!AR21+Jul!AR21+Aug!AS21+Sep!AR21+Oct!AQ21+Nov!AQ21+Dec!AV21</f>
        <v>7</v>
      </c>
      <c r="I16" s="44">
        <f t="shared" si="0"/>
        <v>11</v>
      </c>
    </row>
    <row r="17" spans="1:9" s="48" customFormat="1" ht="20.25" customHeight="1">
      <c r="A17" s="49" t="s">
        <v>36</v>
      </c>
      <c r="B17" s="44">
        <f>Jun!AS22+Jul!AS22+Aug!AT22+Sep!AS22+Oct!AR22+Nov!AR22+Dec!AW22</f>
        <v>8</v>
      </c>
      <c r="C17" s="50">
        <f>SUBTOTAL(109,C2:C16)</f>
        <v>217</v>
      </c>
      <c r="D17" s="51">
        <f>SUBTOTAL(109,D2:D16)</f>
        <v>375</v>
      </c>
      <c r="E17" s="44">
        <f>Jun!AT22+Jul!AT22+Aug!AU22+Sep!AT22+Oct!AS22+Nov!AS22+Dec!AX22</f>
        <v>6</v>
      </c>
      <c r="F17" s="47">
        <f>SUBTOTAL(109,F2:F16)</f>
        <v>744</v>
      </c>
      <c r="G17" s="44">
        <f>Jun!AQ22+Jul!AQ22+Aug!AR22+Sep!AQ22+Oct!AO22+Nov!AP22+Dec!AU22</f>
        <v>75</v>
      </c>
      <c r="H17" s="46">
        <f>Jun!AR22+Jul!AR22+Aug!AS22+Sep!AR22+Oct!AQ22+Nov!AQ22+Dec!AV22</f>
        <v>86</v>
      </c>
      <c r="I17" s="44">
        <f t="shared" si="0"/>
        <v>161</v>
      </c>
    </row>
  </sheetData>
  <pageMargins left="0.7" right="0.7" top="0.75" bottom="0.75" header="0.3" footer="0.3"/>
  <pageSetup paperSize="9" orientation="portrait" horizontalDpi="4294967294" verticalDpi="4294967294"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B9233F430EABA49A1EC7BA97A3071BD" ma:contentTypeVersion="0" ma:contentTypeDescription="Create a new document." ma:contentTypeScope="" ma:versionID="801c29c9f036f39e1d4193bbd3b1a10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3400ED-AD5C-415F-B1EB-3014A4B2D862}"/>
</file>

<file path=customXml/itemProps2.xml><?xml version="1.0" encoding="utf-8"?>
<ds:datastoreItem xmlns:ds="http://schemas.openxmlformats.org/officeDocument/2006/customXml" ds:itemID="{F42E43A0-9F13-4A19-8630-E200F6FB25DA}"/>
</file>

<file path=customXml/itemProps3.xml><?xml version="1.0" encoding="utf-8"?>
<ds:datastoreItem xmlns:ds="http://schemas.openxmlformats.org/officeDocument/2006/customXml" ds:itemID="{DF9B31B1-095B-4C9A-B798-ACF900709E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 You Cheng</dc:creator>
  <cp:keywords/>
  <dc:description/>
  <cp:lastModifiedBy>Claudia Loh Zhi Xian</cp:lastModifiedBy>
  <cp:revision/>
  <dcterms:created xsi:type="dcterms:W3CDTF">2015-05-15T07:23:43Z</dcterms:created>
  <dcterms:modified xsi:type="dcterms:W3CDTF">2018-09-01T03:44:48Z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0x0101006B9233F430EABA49A1EC7BA97A3071BD</vt:lpwstr>
  </property>
</Properties>
</file>