
<file path=[Content_Types].xml><?xml version="1.0" encoding="utf-8"?>
<Types xmlns="http://schemas.openxmlformats.org/package/2006/content-types">
  <Default Extension="emf" ContentType="image/x-emf"/>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e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9100" windowHeight="14540" tabRatio="713" activeTab="7"/>
  </bookViews>
  <sheets>
    <sheet name="首页" sheetId="1" r:id="rId1"/>
    <sheet name="客户信息" sheetId="10" r:id="rId2"/>
    <sheet name="商品信息" sheetId="3" r:id="rId3"/>
    <sheet name="员工信息" sheetId="4" r:id="rId4"/>
    <sheet name="报价单" sheetId="9" r:id="rId5"/>
    <sheet name="订单明细" sheetId="8" r:id="rId6"/>
    <sheet name="应收账款" sheetId="6" r:id="rId7"/>
    <sheet name="对账单" sheetId="7" r:id="rId8"/>
    <sheet name="业绩报表" sheetId="2" r:id="rId9"/>
    <sheet name="销售分析" sheetId="12" r:id="rId10"/>
    <sheet name="使用说明" sheetId="13" r:id="rId11"/>
  </sheets>
  <externalReferences>
    <externalReference r:id="rId12"/>
  </externalReferences>
  <definedNames>
    <definedName name="客户">客户信息!$B$4:$B$2000</definedName>
    <definedName name="商品编码">商品信息!$B$4:$B$2000</definedName>
    <definedName name="员工">员工信息!$C$4:$C$2000</definedName>
    <definedName name="客户级别">客户信息!$N$4:$N$8</definedName>
    <definedName name="部门">员工信息!$I$4:$I$200</definedName>
    <definedName name="_xlnm._FilterDatabase" localSheetId="8" hidden="1">业绩报表!#REF!</definedName>
    <definedName name="_xlnm._FilterDatabase" localSheetId="9" hidden="1">销售分析!#REF!</definedName>
    <definedName name="_xlnm.Print_Area" localSheetId="4">报价单!$A$3:$I$39</definedName>
    <definedName name="_xlnm.Print_Area" localSheetId="7">对账单!$A$3:$K$31</definedName>
    <definedName name="基金类别">[1]投资理财!$G$5:$G$201</definedName>
    <definedName name="收入分类" localSheetId="10">[1]收支查询!$Q$25:$Q$100</definedName>
    <definedName name="支出分类" localSheetId="10">[1]收支查询!$S$25:$S$100</definedName>
  </definedNames>
  <calcPr calcId="144525"/>
</workbook>
</file>

<file path=xl/comments1.xml><?xml version="1.0" encoding="utf-8"?>
<comments xmlns="http://schemas.openxmlformats.org/spreadsheetml/2006/main">
  <authors>
    <author>41772</author>
  </authors>
  <commentList>
    <comment ref="N4" authorId="0">
      <text>
        <r>
          <rPr>
            <sz val="9"/>
            <rFont val="宋体"/>
            <charset val="134"/>
          </rPr>
          <t>此列请勿改</t>
        </r>
      </text>
    </comment>
    <comment ref="O4" authorId="0">
      <text>
        <r>
          <rPr>
            <sz val="9"/>
            <rFont val="宋体"/>
            <charset val="134"/>
          </rPr>
          <t xml:space="preserve">折扣数额请根据需要调整
</t>
        </r>
      </text>
    </comment>
  </commentList>
</comments>
</file>

<file path=xl/comments2.xml><?xml version="1.0" encoding="utf-8"?>
<comments xmlns="http://schemas.openxmlformats.org/spreadsheetml/2006/main">
  <authors>
    <author>41772</author>
  </authors>
  <commentList>
    <comment ref="I3" authorId="0">
      <text>
        <r>
          <rPr>
            <sz val="9"/>
            <rFont val="宋体"/>
            <charset val="134"/>
          </rPr>
          <t>在此列填写部门分类后可在左边表内’部门‘列的下拉列表中更新信息</t>
        </r>
      </text>
    </comment>
  </commentList>
</comments>
</file>

<file path=xl/sharedStrings.xml><?xml version="1.0" encoding="utf-8"?>
<sst xmlns="http://schemas.openxmlformats.org/spreadsheetml/2006/main" count="262" uniqueCount="149">
  <si>
    <t>序号</t>
  </si>
  <si>
    <t>客户名称</t>
  </si>
  <si>
    <t>建档日期</t>
  </si>
  <si>
    <t>级别</t>
  </si>
  <si>
    <t>联系人</t>
  </si>
  <si>
    <t>邮箱</t>
  </si>
  <si>
    <t>联系电话</t>
  </si>
  <si>
    <t>地址</t>
  </si>
  <si>
    <t>开户行</t>
  </si>
  <si>
    <t>户名</t>
  </si>
  <si>
    <t>账号</t>
  </si>
  <si>
    <t>备注</t>
  </si>
  <si>
    <t>客户级别对应折扣</t>
  </si>
  <si>
    <t>客户1</t>
  </si>
  <si>
    <t>A</t>
  </si>
  <si>
    <t>张三</t>
  </si>
  <si>
    <t>11111@qq.com</t>
  </si>
  <si>
    <t>沿江路1号</t>
  </si>
  <si>
    <t>建行</t>
  </si>
  <si>
    <t>62222222222222</t>
  </si>
  <si>
    <t>客户2</t>
  </si>
  <si>
    <t>B</t>
  </si>
  <si>
    <t>李四</t>
  </si>
  <si>
    <t>11112@qq.com</t>
  </si>
  <si>
    <t>沿江路2号</t>
  </si>
  <si>
    <t>招行</t>
  </si>
  <si>
    <t>62222250000000</t>
  </si>
  <si>
    <t>客户3</t>
  </si>
  <si>
    <t>C</t>
  </si>
  <si>
    <t>王五</t>
  </si>
  <si>
    <t>11113@qq.com</t>
  </si>
  <si>
    <t>沿江路3号</t>
  </si>
  <si>
    <t>工行</t>
  </si>
  <si>
    <t>45222222222222</t>
  </si>
  <si>
    <t>客户4</t>
  </si>
  <si>
    <t>E</t>
  </si>
  <si>
    <t>赵六</t>
  </si>
  <si>
    <t>11114@qq.com</t>
  </si>
  <si>
    <t>沿江路4号</t>
  </si>
  <si>
    <t>32222222222222</t>
  </si>
  <si>
    <t>D</t>
  </si>
  <si>
    <t>商品编码</t>
  </si>
  <si>
    <t>商品名称</t>
  </si>
  <si>
    <t>规格型号</t>
  </si>
  <si>
    <t>单位</t>
  </si>
  <si>
    <t>单价</t>
  </si>
  <si>
    <t>A级采购价</t>
  </si>
  <si>
    <t>B级采购价</t>
  </si>
  <si>
    <t>C级采购价</t>
  </si>
  <si>
    <t>D级采购价</t>
  </si>
  <si>
    <t>E级采购价</t>
  </si>
  <si>
    <t>NA001</t>
  </si>
  <si>
    <t>货物1</t>
  </si>
  <si>
    <t>SN01</t>
  </si>
  <si>
    <t>张</t>
  </si>
  <si>
    <t>NA002</t>
  </si>
  <si>
    <t>货物2</t>
  </si>
  <si>
    <t>SN02</t>
  </si>
  <si>
    <t>把</t>
  </si>
  <si>
    <t>NA003</t>
  </si>
  <si>
    <t>货物3</t>
  </si>
  <si>
    <t>SN03</t>
  </si>
  <si>
    <t>NA004</t>
  </si>
  <si>
    <t>货物4</t>
  </si>
  <si>
    <t>SN04</t>
  </si>
  <si>
    <t>NA005</t>
  </si>
  <si>
    <t>货物5</t>
  </si>
  <si>
    <t>SN05</t>
  </si>
  <si>
    <t>个</t>
  </si>
  <si>
    <t>NA006</t>
  </si>
  <si>
    <t>货物6</t>
  </si>
  <si>
    <t>SN06</t>
  </si>
  <si>
    <t>工号</t>
  </si>
  <si>
    <t>姓名</t>
  </si>
  <si>
    <t>职务</t>
  </si>
  <si>
    <t>部门</t>
  </si>
  <si>
    <t>联系方式</t>
  </si>
  <si>
    <t>部门分类</t>
  </si>
  <si>
    <t>GH0001</t>
  </si>
  <si>
    <t>员工1</t>
  </si>
  <si>
    <t>销售员</t>
  </si>
  <si>
    <t>部门1</t>
  </si>
  <si>
    <t>GH0002</t>
  </si>
  <si>
    <t>员工2</t>
  </si>
  <si>
    <t>部门2</t>
  </si>
  <si>
    <t>GH0003</t>
  </si>
  <si>
    <t>员工3</t>
  </si>
  <si>
    <t>部门3</t>
  </si>
  <si>
    <t>GH0004</t>
  </si>
  <si>
    <t>员工4</t>
  </si>
  <si>
    <t>部门4</t>
  </si>
  <si>
    <t>GH0005</t>
  </si>
  <si>
    <t>员工5</t>
  </si>
  <si>
    <t>部门5</t>
  </si>
  <si>
    <t>GH0006</t>
  </si>
  <si>
    <t>员工6</t>
  </si>
  <si>
    <t>GH0007</t>
  </si>
  <si>
    <t>员工7</t>
  </si>
  <si>
    <t>GH0008</t>
  </si>
  <si>
    <t>员工8</t>
  </si>
  <si>
    <t>XXX公司产品报价单</t>
  </si>
  <si>
    <t>客户名称：</t>
  </si>
  <si>
    <t>联 系 人：</t>
  </si>
  <si>
    <t>报价单位：</t>
  </si>
  <si>
    <t>XXX公司部门1</t>
  </si>
  <si>
    <t>*以下报价均为参考，如有疑问请与我司联系</t>
  </si>
  <si>
    <t>制表日期：</t>
  </si>
  <si>
    <t>数量</t>
  </si>
  <si>
    <t>总价</t>
  </si>
  <si>
    <t>合计金额（元）：</t>
  </si>
  <si>
    <t>(大写)</t>
  </si>
  <si>
    <t>报价人：</t>
  </si>
  <si>
    <t>审核：</t>
  </si>
  <si>
    <t>出库日期</t>
  </si>
  <si>
    <t>订单号</t>
  </si>
  <si>
    <t>客户</t>
  </si>
  <si>
    <t>负责人</t>
  </si>
  <si>
    <t>辅助年</t>
  </si>
  <si>
    <t>辅助月</t>
  </si>
  <si>
    <t>DDH00001</t>
  </si>
  <si>
    <t>DDH00003</t>
  </si>
  <si>
    <t>DDH00004</t>
  </si>
  <si>
    <t>DDH00005</t>
  </si>
  <si>
    <t>DDH00006</t>
  </si>
  <si>
    <t>DDH00007</t>
  </si>
  <si>
    <t>DDH00008</t>
  </si>
  <si>
    <t>DDH00009</t>
  </si>
  <si>
    <t>日期</t>
  </si>
  <si>
    <t>应收金额</t>
  </si>
  <si>
    <t>已收金额</t>
  </si>
  <si>
    <t>未收金额</t>
  </si>
  <si>
    <t>辅助</t>
  </si>
  <si>
    <t>XXX公司对账单</t>
  </si>
  <si>
    <t>核对起始日期：</t>
  </si>
  <si>
    <t>联系电话：</t>
  </si>
  <si>
    <t>核对截止日期：</t>
  </si>
  <si>
    <t>应付金额</t>
  </si>
  <si>
    <t>已付金额</t>
  </si>
  <si>
    <t>未付金额</t>
  </si>
  <si>
    <t>应付总金额总计：</t>
  </si>
  <si>
    <t>未付总金额：</t>
  </si>
  <si>
    <t>未付总金额
（大写）</t>
  </si>
  <si>
    <t>已付总金额总计：</t>
  </si>
  <si>
    <t>*如果确认无误请签字盖章后回传</t>
  </si>
  <si>
    <t>贵司确认（签字、盖章）：</t>
  </si>
  <si>
    <t>XXX有限公司</t>
  </si>
  <si>
    <t>日期：</t>
  </si>
  <si>
    <t>年份选择</t>
  </si>
  <si>
    <t>员工查询</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</si>
</sst>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quot;月&quot;"/>
    <numFmt numFmtId="178" formatCode="yyyy&quot;年&quot;m&quot;月&quot;d&quot;日&quot;;@"/>
    <numFmt numFmtId="179" formatCode="[DBNum2][$RMB]General;[Red][DBNum2][$RMB]General"/>
    <numFmt numFmtId="180" formatCode="0_ "/>
    <numFmt numFmtId="181" formatCode="yyyy/m/d;@"/>
  </numFmts>
  <fonts count="35">
    <font>
      <sz val="11"/>
      <color theme="1"/>
      <name val="宋体"/>
      <charset val="134"/>
      <scheme val="minor"/>
    </font>
    <font>
      <sz val="11"/>
      <color theme="1"/>
      <name val="思源黑体 CN Bold"/>
      <charset val="134"/>
    </font>
    <font>
      <sz val="11"/>
      <color rgb="FF79DF82"/>
      <name val="思源黑体 CN Bold"/>
      <charset val="134"/>
    </font>
    <font>
      <sz val="11"/>
      <color theme="0"/>
      <name val="思源黑体 CN Bold"/>
      <charset val="134"/>
    </font>
    <font>
      <sz val="22"/>
      <color theme="1"/>
      <name val="思源黑体 CN Bold"/>
      <charset val="134"/>
    </font>
    <font>
      <sz val="10"/>
      <color theme="1"/>
      <name val="思源黑体 CN Bold"/>
      <charset val="134"/>
    </font>
    <font>
      <sz val="12"/>
      <color theme="1"/>
      <name val="思源黑体 CN Bold"/>
      <charset val="134"/>
    </font>
    <font>
      <sz val="22"/>
      <name val="思源黑体 CN Bold"/>
      <charset val="134"/>
    </font>
    <font>
      <sz val="8"/>
      <name val="思源黑体 CN Bold"/>
      <charset val="134"/>
    </font>
    <font>
      <u/>
      <sz val="8"/>
      <name val="思源黑体 CN Bold"/>
      <charset val="134"/>
    </font>
    <font>
      <sz val="11"/>
      <name val="思源黑体 CN Bold"/>
      <charset val="134"/>
    </font>
    <font>
      <sz val="12"/>
      <name val="思源黑体 CN Bold"/>
      <charset val="134"/>
    </font>
    <font>
      <sz val="10"/>
      <name val="思源黑体 CN Bold"/>
      <charset val="134"/>
    </font>
    <font>
      <sz val="9"/>
      <name val="思源黑体 CN Bold"/>
      <charset val="134"/>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Helv"/>
      <charset val="134"/>
    </font>
    <font>
      <sz val="9"/>
      <name val="宋体"/>
      <charset val="134"/>
    </font>
  </fonts>
  <fills count="38">
    <fill>
      <patternFill patternType="none"/>
    </fill>
    <fill>
      <patternFill patternType="gray125"/>
    </fill>
    <fill>
      <patternFill patternType="solid">
        <fgColor rgb="FF01243F"/>
        <bgColor indexed="64"/>
      </patternFill>
    </fill>
    <fill>
      <patternFill patternType="solid">
        <fgColor rgb="FF01BB7B"/>
        <bgColor indexed="64"/>
      </patternFill>
    </fill>
    <fill>
      <patternFill patternType="solid">
        <fgColor theme="0"/>
        <bgColor indexed="64"/>
      </patternFill>
    </fill>
    <fill>
      <patternFill patternType="solid">
        <fgColor rgb="FFEFFCF0"/>
        <bgColor indexed="64"/>
      </patternFill>
    </fill>
    <fill>
      <patternFill patternType="solid">
        <fgColor rgb="FFE4F9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right style="thin">
        <color rgb="FF79DF82"/>
      </right>
      <top/>
      <bottom style="thin">
        <color rgb="FF79DF82"/>
      </bottom>
      <diagonal/>
    </border>
    <border>
      <left style="thin">
        <color rgb="FF79DF82"/>
      </left>
      <right style="thin">
        <color rgb="FF79DF82"/>
      </right>
      <top/>
      <bottom style="thin">
        <color rgb="FF79DF82"/>
      </bottom>
      <diagonal/>
    </border>
    <border>
      <left/>
      <right/>
      <top style="thin">
        <color rgb="FF79DF82"/>
      </top>
      <bottom style="thin">
        <color rgb="FF79DF82"/>
      </bottom>
      <diagonal/>
    </border>
    <border>
      <left style="thin">
        <color rgb="FF01243F"/>
      </left>
      <right style="thin">
        <color rgb="FF79DF82"/>
      </right>
      <top style="thin">
        <color rgb="FF79DF82"/>
      </top>
      <bottom style="thin">
        <color rgb="FF79DF82"/>
      </bottom>
      <diagonal/>
    </border>
    <border>
      <left style="thin">
        <color rgb="FF79DF82"/>
      </left>
      <right style="thin">
        <color rgb="FF79DF82"/>
      </right>
      <top style="thin">
        <color rgb="FF79DF82"/>
      </top>
      <bottom style="thin">
        <color rgb="FF79DF82"/>
      </bottom>
      <diagonal/>
    </border>
    <border>
      <left/>
      <right style="thin">
        <color rgb="FF79DF82"/>
      </right>
      <top style="thin">
        <color rgb="FF79DF82"/>
      </top>
      <bottom style="thin">
        <color rgb="FF79DF82"/>
      </bottom>
      <diagonal/>
    </border>
    <border>
      <left style="thin">
        <color rgb="FF79DF82"/>
      </left>
      <right/>
      <top style="thin">
        <color rgb="FF79DF82"/>
      </top>
      <bottom style="thin">
        <color rgb="FF79DF82"/>
      </bottom>
      <diagonal/>
    </border>
    <border>
      <left/>
      <right style="thin">
        <color rgb="FF79DF82"/>
      </right>
      <top style="thin">
        <color rgb="FF79DF82"/>
      </top>
      <bottom/>
      <diagonal/>
    </border>
    <border>
      <left style="thin">
        <color rgb="FF79DF82"/>
      </left>
      <right style="thin">
        <color rgb="FF79DF82"/>
      </right>
      <top style="thin">
        <color rgb="FF79DF82"/>
      </top>
      <bottom/>
      <diagonal/>
    </border>
    <border>
      <left style="thin">
        <color rgb="FF01243F"/>
      </left>
      <right style="thin">
        <color rgb="FF79DF82"/>
      </right>
      <top/>
      <bottom/>
      <diagonal/>
    </border>
    <border>
      <left style="thin">
        <color rgb="FF79DF82"/>
      </left>
      <right style="thin">
        <color rgb="FF79DF82"/>
      </right>
      <top/>
      <bottom/>
      <diagonal/>
    </border>
    <border>
      <left style="thin">
        <color rgb="FF79DF82"/>
      </left>
      <right style="thin">
        <color rgb="FF01243F"/>
      </right>
      <top/>
      <bottom/>
      <diagonal/>
    </border>
    <border>
      <left style="thin">
        <color rgb="FF79DF82"/>
      </left>
      <right/>
      <top/>
      <bottom/>
      <diagonal/>
    </border>
    <border>
      <left/>
      <right style="thin">
        <color rgb="FF79DF82"/>
      </right>
      <top/>
      <bottom/>
      <diagonal/>
    </border>
    <border>
      <left style="thin">
        <color rgb="FF79DF82"/>
      </left>
      <right style="thin">
        <color rgb="FF01243F"/>
      </right>
      <top style="thin">
        <color rgb="FF79DF82"/>
      </top>
      <bottom/>
      <diagonal/>
    </border>
    <border>
      <left style="thin">
        <color rgb="FF01243F"/>
      </left>
      <right style="thin">
        <color rgb="FF79DF82"/>
      </right>
      <top style="thin">
        <color rgb="FF79DF82"/>
      </top>
      <bottom/>
      <diagonal/>
    </border>
    <border>
      <left/>
      <right/>
      <top/>
      <bottom style="double">
        <color rgb="FF79DF82"/>
      </bottom>
      <diagonal/>
    </border>
    <border>
      <left/>
      <right/>
      <top/>
      <bottom style="thin">
        <color rgb="FF79DF82"/>
      </bottom>
      <diagonal/>
    </border>
    <border>
      <left style="thin">
        <color rgb="FF79DF82"/>
      </left>
      <right/>
      <top/>
      <bottom style="thin">
        <color rgb="FF79DF82"/>
      </bottom>
      <diagonal/>
    </border>
    <border>
      <left style="thin">
        <color rgb="FF01243F"/>
      </left>
      <right style="thin">
        <color rgb="FF79DF82"/>
      </right>
      <top/>
      <bottom style="thin">
        <color rgb="FF79DF82"/>
      </bottom>
      <diagonal/>
    </border>
    <border>
      <left style="thin">
        <color rgb="FF79DF82"/>
      </left>
      <right style="thin">
        <color rgb="FF01243F"/>
      </right>
      <top/>
      <bottom style="thin">
        <color rgb="FF79DF82"/>
      </bottom>
      <diagonal/>
    </border>
    <border>
      <left style="thin">
        <color rgb="FF79DF82"/>
      </left>
      <right style="thin">
        <color rgb="FF01243F"/>
      </right>
      <top style="thin">
        <color rgb="FF79DF82"/>
      </top>
      <bottom style="thin">
        <color rgb="FF79DF82"/>
      </bottom>
      <diagonal/>
    </border>
    <border>
      <left style="thin">
        <color rgb="FF01243F"/>
      </left>
      <right style="thin">
        <color rgb="FF01243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7" borderId="2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25"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22" fillId="8" borderId="27" applyNumberFormat="0" applyAlignment="0" applyProtection="0">
      <alignment vertical="center"/>
    </xf>
    <xf numFmtId="0" fontId="23" fillId="9" borderId="28" applyNumberFormat="0" applyAlignment="0" applyProtection="0">
      <alignment vertical="center"/>
    </xf>
    <xf numFmtId="0" fontId="24" fillId="9" borderId="27" applyNumberFormat="0" applyAlignment="0" applyProtection="0">
      <alignment vertical="center"/>
    </xf>
    <xf numFmtId="0" fontId="25" fillId="10" borderId="29" applyNumberFormat="0" applyAlignment="0" applyProtection="0">
      <alignment vertical="center"/>
    </xf>
    <xf numFmtId="0" fontId="26" fillId="0" borderId="30" applyNumberFormat="0" applyFill="0" applyAlignment="0" applyProtection="0">
      <alignment vertical="center"/>
    </xf>
    <xf numFmtId="0" fontId="27" fillId="0" borderId="3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1" fillId="37" borderId="0" applyNumberFormat="0" applyBorder="0" applyAlignment="0" applyProtection="0">
      <alignment vertical="center"/>
    </xf>
    <xf numFmtId="0" fontId="33" fillId="0" borderId="0"/>
  </cellStyleXfs>
  <cellXfs count="202">
    <xf numFmtId="0" fontId="0" fillId="0" borderId="0" xfId="0">
      <alignment vertical="center"/>
    </xf>
    <xf numFmtId="0" fontId="0" fillId="0" borderId="0" xfId="0" applyFill="1" applyAlignment="1">
      <alignment vertical="center"/>
    </xf>
    <xf numFmtId="0" fontId="0" fillId="0" borderId="0" xfId="0" applyFill="1" applyBorder="1" applyAlignment="1">
      <alignment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0" xfId="0" applyFont="1" applyFill="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5" xfId="0" applyFont="1" applyFill="1" applyBorder="1" applyAlignment="1">
      <alignment horizontal="center" vertical="center"/>
    </xf>
    <xf numFmtId="177" fontId="2" fillId="2" borderId="6" xfId="0" applyNumberFormat="1"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43" fontId="1" fillId="0" borderId="6" xfId="0" applyNumberFormat="1" applyFont="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177" fontId="2" fillId="2" borderId="11" xfId="0" applyNumberFormat="1" applyFont="1" applyFill="1" applyBorder="1" applyAlignment="1">
      <alignment horizontal="center" vertical="center"/>
    </xf>
    <xf numFmtId="0" fontId="1" fillId="4" borderId="2" xfId="0" applyFont="1" applyFill="1" applyBorder="1" applyAlignment="1">
      <alignment horizontal="center" vertical="center"/>
    </xf>
    <xf numFmtId="43" fontId="1" fillId="4" borderId="2" xfId="0" applyNumberFormat="1" applyFont="1" applyFill="1" applyBorder="1" applyAlignment="1">
      <alignment horizontal="center" vertical="center"/>
    </xf>
    <xf numFmtId="0" fontId="1" fillId="5" borderId="5" xfId="0" applyFont="1" applyFill="1" applyBorder="1" applyAlignment="1">
      <alignment horizontal="center" vertical="center"/>
    </xf>
    <xf numFmtId="43" fontId="1" fillId="5" borderId="5" xfId="0" applyNumberFormat="1" applyFont="1" applyFill="1" applyBorder="1" applyAlignment="1">
      <alignment horizontal="center" vertical="center"/>
    </xf>
    <xf numFmtId="177" fontId="2" fillId="2" borderId="5" xfId="0" applyNumberFormat="1" applyFont="1" applyFill="1" applyBorder="1" applyAlignment="1">
      <alignment horizontal="center" vertical="center"/>
    </xf>
    <xf numFmtId="43" fontId="1" fillId="0" borderId="5" xfId="0" applyNumberFormat="1" applyFont="1" applyBorder="1" applyAlignment="1">
      <alignment horizontal="center" vertical="center"/>
    </xf>
    <xf numFmtId="177" fontId="2" fillId="2" borderId="12" xfId="0" applyNumberFormat="1" applyFont="1" applyFill="1" applyBorder="1" applyAlignment="1">
      <alignment horizontal="center" vertical="center"/>
    </xf>
    <xf numFmtId="43" fontId="1" fillId="0" borderId="0" xfId="0" applyNumberFormat="1" applyFont="1" applyAlignment="1">
      <alignment horizontal="center" vertical="center"/>
    </xf>
    <xf numFmtId="176" fontId="1" fillId="0" borderId="0" xfId="0" applyNumberFormat="1" applyFont="1" applyAlignment="1">
      <alignment horizontal="right" vertical="center" indent="1"/>
    </xf>
    <xf numFmtId="0" fontId="1" fillId="0" borderId="0" xfId="0" applyFont="1" applyAlignment="1">
      <alignment horizontal="right" vertical="center" indent="1"/>
    </xf>
    <xf numFmtId="0" fontId="1" fillId="4" borderId="0" xfId="0" applyFont="1" applyFill="1" applyAlignment="1">
      <alignment horizontal="center" vertical="center"/>
    </xf>
    <xf numFmtId="0" fontId="1" fillId="4" borderId="0" xfId="0" applyFont="1" applyFill="1" applyAlignment="1">
      <alignment horizontal="right" vertical="center" indent="1"/>
    </xf>
    <xf numFmtId="0" fontId="1" fillId="2" borderId="0" xfId="0" applyFont="1" applyFill="1" applyAlignment="1">
      <alignment horizontal="right" vertical="center" indent="1"/>
    </xf>
    <xf numFmtId="0" fontId="1" fillId="2" borderId="13" xfId="0" applyFont="1" applyFill="1" applyBorder="1" applyAlignment="1">
      <alignment horizontal="right" vertical="center" indent="1"/>
    </xf>
    <xf numFmtId="0" fontId="2" fillId="2" borderId="0" xfId="0" applyFont="1" applyFill="1" applyAlignment="1">
      <alignment horizontal="center" vertical="center"/>
    </xf>
    <xf numFmtId="0" fontId="2" fillId="2" borderId="14" xfId="0" applyFont="1" applyFill="1" applyBorder="1" applyAlignment="1">
      <alignment horizontal="center" vertical="center"/>
    </xf>
    <xf numFmtId="177" fontId="2" fillId="2" borderId="9" xfId="0" applyNumberFormat="1" applyFont="1" applyFill="1" applyBorder="1" applyAlignment="1">
      <alignment horizontal="center" vertical="center"/>
    </xf>
    <xf numFmtId="43" fontId="1" fillId="4" borderId="2" xfId="0" applyNumberFormat="1" applyFont="1" applyFill="1" applyBorder="1" applyAlignment="1">
      <alignment horizontal="right" vertical="center" indent="1"/>
    </xf>
    <xf numFmtId="43" fontId="1" fillId="5" borderId="5" xfId="0" applyNumberFormat="1" applyFont="1" applyFill="1" applyBorder="1" applyAlignment="1">
      <alignment horizontal="right" vertical="center" indent="1"/>
    </xf>
    <xf numFmtId="177" fontId="2" fillId="2" borderId="15" xfId="0" applyNumberFormat="1" applyFont="1" applyFill="1" applyBorder="1" applyAlignment="1">
      <alignment horizontal="center" vertical="center"/>
    </xf>
    <xf numFmtId="177" fontId="2" fillId="2" borderId="16" xfId="0" applyNumberFormat="1" applyFont="1" applyFill="1" applyBorder="1" applyAlignment="1">
      <alignment horizontal="center" vertical="center"/>
    </xf>
    <xf numFmtId="43" fontId="1" fillId="0" borderId="0" xfId="0" applyNumberFormat="1" applyFont="1" applyAlignment="1">
      <alignment horizontal="right" vertical="center" indent="1"/>
    </xf>
    <xf numFmtId="0" fontId="1" fillId="0" borderId="0" xfId="0" applyFont="1" applyAlignment="1"/>
    <xf numFmtId="0" fontId="1" fillId="0" borderId="0" xfId="0" applyFont="1">
      <alignment vertical="center"/>
    </xf>
    <xf numFmtId="0" fontId="4" fillId="0" borderId="17" xfId="0" applyNumberFormat="1" applyFont="1" applyFill="1" applyBorder="1" applyAlignment="1">
      <alignment horizontal="center" vertical="center"/>
    </xf>
    <xf numFmtId="0" fontId="1" fillId="0" borderId="0" xfId="0" applyFont="1" applyFill="1" applyAlignment="1">
      <alignment horizontal="right"/>
    </xf>
    <xf numFmtId="0" fontId="1" fillId="0" borderId="18" xfId="0" applyFont="1" applyFill="1" applyBorder="1" applyAlignment="1">
      <alignment horizontal="left"/>
    </xf>
    <xf numFmtId="0" fontId="1" fillId="0" borderId="0" xfId="0" applyFont="1" applyFill="1" applyAlignment="1">
      <alignment horizontal="righ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18" xfId="0" applyFont="1" applyFill="1" applyBorder="1" applyAlignment="1">
      <alignment horizontal="left" vertical="center"/>
    </xf>
    <xf numFmtId="0" fontId="1" fillId="0" borderId="0" xfId="0" applyFont="1" applyFill="1" applyBorder="1" applyAlignment="1">
      <alignment horizontal="right" vertical="center"/>
    </xf>
    <xf numFmtId="0" fontId="5" fillId="0" borderId="0" xfId="0" applyFont="1" applyFill="1" applyBorder="1" applyAlignment="1">
      <alignment vertical="center"/>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5" xfId="49" applyFont="1" applyBorder="1" applyAlignment="1">
      <alignment horizontal="center" vertical="center"/>
    </xf>
    <xf numFmtId="0" fontId="1" fillId="5" borderId="5" xfId="0" applyFont="1" applyFill="1" applyBorder="1" applyAlignment="1">
      <alignment horizontal="center" vertical="center" wrapText="1"/>
    </xf>
    <xf numFmtId="0" fontId="1" fillId="5" borderId="5" xfId="49" applyFont="1" applyFill="1" applyBorder="1" applyAlignment="1">
      <alignment horizontal="center"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176" fontId="1" fillId="6" borderId="5" xfId="49" applyNumberFormat="1" applyFont="1" applyFill="1" applyBorder="1" applyAlignment="1">
      <alignment horizontal="center" vertical="center"/>
    </xf>
    <xf numFmtId="0" fontId="5" fillId="0" borderId="0" xfId="0" applyFont="1" applyFill="1" applyBorder="1" applyAlignment="1">
      <alignment horizontal="left" vertical="center"/>
    </xf>
    <xf numFmtId="0" fontId="1" fillId="0" borderId="0" xfId="49" applyFont="1" applyFill="1" applyBorder="1" applyAlignment="1">
      <alignment horizontal="center" vertical="center"/>
    </xf>
    <xf numFmtId="0" fontId="1" fillId="0" borderId="0" xfId="49" applyFont="1" applyFill="1" applyBorder="1" applyAlignment="1">
      <alignment horizontal="center" vertical="center" wrapText="1"/>
    </xf>
    <xf numFmtId="0" fontId="1" fillId="0" borderId="0" xfId="0" applyNumberFormat="1" applyFont="1" applyFill="1" applyBorder="1" applyAlignment="1">
      <alignment horizontal="right"/>
    </xf>
    <xf numFmtId="0" fontId="1" fillId="0" borderId="0" xfId="0" applyNumberFormat="1" applyFont="1" applyFill="1" applyBorder="1" applyAlignment="1"/>
    <xf numFmtId="0" fontId="1" fillId="0" borderId="0" xfId="0" applyNumberFormat="1" applyFont="1" applyFill="1" applyAlignment="1">
      <alignment vertical="center"/>
    </xf>
    <xf numFmtId="0" fontId="1" fillId="0" borderId="0" xfId="0" applyNumberFormat="1" applyFont="1" applyFill="1" applyAlignment="1"/>
    <xf numFmtId="0" fontId="6" fillId="0" borderId="0" xfId="0" applyNumberFormat="1" applyFont="1" applyFill="1" applyAlignment="1"/>
    <xf numFmtId="0" fontId="1" fillId="0" borderId="18" xfId="0" applyFont="1" applyFill="1" applyBorder="1" applyAlignment="1">
      <alignment horizontal="center"/>
    </xf>
    <xf numFmtId="178" fontId="5" fillId="0" borderId="0" xfId="0" applyNumberFormat="1" applyFont="1" applyFill="1" applyBorder="1" applyAlignment="1">
      <alignment horizontal="left"/>
    </xf>
    <xf numFmtId="0" fontId="1" fillId="0" borderId="0" xfId="0" applyFont="1" applyFill="1" applyBorder="1" applyAlignment="1">
      <alignment horizontal="center" vertical="center"/>
    </xf>
    <xf numFmtId="178" fontId="5" fillId="0" borderId="0" xfId="0" applyNumberFormat="1" applyFont="1" applyFill="1" applyBorder="1" applyAlignment="1">
      <alignment horizontal="left" vertical="center"/>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176" fontId="3" fillId="3" borderId="5" xfId="0" applyNumberFormat="1" applyFont="1" applyFill="1" applyBorder="1" applyAlignment="1">
      <alignment horizontal="center" vertical="center"/>
    </xf>
    <xf numFmtId="0" fontId="3" fillId="3" borderId="5" xfId="0" applyFont="1" applyFill="1" applyBorder="1" applyAlignment="1">
      <alignment horizontal="center" vertical="center" wrapText="1"/>
    </xf>
    <xf numFmtId="0" fontId="1" fillId="0" borderId="5" xfId="0" applyFont="1" applyBorder="1" applyAlignment="1">
      <alignment horizontal="center" vertical="center"/>
    </xf>
    <xf numFmtId="176" fontId="1" fillId="0" borderId="5" xfId="49" applyNumberFormat="1" applyFont="1" applyBorder="1" applyAlignment="1">
      <alignment horizontal="center" vertical="center"/>
    </xf>
    <xf numFmtId="176" fontId="1" fillId="0" borderId="5" xfId="0" applyNumberFormat="1" applyFont="1" applyFill="1" applyBorder="1" applyAlignment="1">
      <alignment horizontal="center" vertical="center" wrapText="1"/>
    </xf>
    <xf numFmtId="176" fontId="1" fillId="5" borderId="5" xfId="49" applyNumberFormat="1" applyFont="1" applyFill="1" applyBorder="1" applyAlignment="1">
      <alignment horizontal="center" vertical="center"/>
    </xf>
    <xf numFmtId="176" fontId="1" fillId="5" borderId="5" xfId="0" applyNumberFormat="1" applyFont="1" applyFill="1" applyBorder="1" applyAlignment="1">
      <alignment horizontal="center" vertical="center" wrapText="1"/>
    </xf>
    <xf numFmtId="0" fontId="1" fillId="6" borderId="5" xfId="49" applyFont="1" applyFill="1" applyBorder="1" applyAlignment="1">
      <alignment horizontal="center" vertical="center"/>
    </xf>
    <xf numFmtId="0" fontId="1" fillId="0" borderId="0" xfId="49" applyFont="1" applyBorder="1" applyAlignment="1">
      <alignment horizontal="center" vertical="center"/>
    </xf>
    <xf numFmtId="0" fontId="1" fillId="0" borderId="0" xfId="49" applyFont="1" applyAlignment="1">
      <alignment horizontal="center" vertical="center"/>
    </xf>
    <xf numFmtId="0" fontId="1" fillId="0" borderId="0" xfId="0" applyNumberFormat="1" applyFont="1" applyFill="1" applyBorder="1" applyAlignment="1">
      <alignment horizontal="center"/>
    </xf>
    <xf numFmtId="0" fontId="1" fillId="0" borderId="0" xfId="0" applyNumberFormat="1" applyFont="1" applyFill="1" applyAlignment="1">
      <alignment horizontal="center"/>
    </xf>
    <xf numFmtId="0" fontId="1" fillId="0" borderId="0" xfId="0" applyNumberFormat="1" applyFont="1" applyFill="1" applyAlignment="1">
      <alignment horizontal="right" vertical="center"/>
    </xf>
    <xf numFmtId="14" fontId="1" fillId="0" borderId="0" xfId="0" applyNumberFormat="1" applyFont="1" applyFill="1" applyBorder="1" applyAlignment="1">
      <alignment horizontal="right"/>
    </xf>
    <xf numFmtId="178" fontId="5" fillId="0" borderId="18" xfId="0" applyNumberFormat="1" applyFont="1" applyFill="1" applyBorder="1" applyAlignment="1">
      <alignment horizontal="left"/>
    </xf>
    <xf numFmtId="14" fontId="5" fillId="0" borderId="0" xfId="0" applyNumberFormat="1" applyFont="1" applyFill="1" applyBorder="1" applyAlignment="1"/>
    <xf numFmtId="14" fontId="1" fillId="0" borderId="0" xfId="0" applyNumberFormat="1" applyFont="1" applyFill="1" applyBorder="1" applyAlignment="1">
      <alignment horizontal="right" vertical="center"/>
    </xf>
    <xf numFmtId="14" fontId="5" fillId="0" borderId="0" xfId="0" applyNumberFormat="1" applyFont="1" applyFill="1" applyBorder="1" applyAlignment="1">
      <alignment vertical="center"/>
    </xf>
    <xf numFmtId="178" fontId="5" fillId="0" borderId="18" xfId="0" applyNumberFormat="1" applyFont="1" applyFill="1" applyBorder="1" applyAlignment="1">
      <alignment horizontal="left" vertical="center"/>
    </xf>
    <xf numFmtId="0" fontId="1" fillId="6" borderId="5" xfId="49" applyFont="1" applyFill="1" applyBorder="1" applyAlignment="1">
      <alignment horizontal="center" vertical="center" wrapText="1"/>
    </xf>
    <xf numFmtId="179" fontId="1" fillId="6" borderId="5" xfId="49" applyNumberFormat="1" applyFont="1" applyFill="1" applyBorder="1" applyAlignment="1">
      <alignment horizontal="center" vertical="center"/>
    </xf>
    <xf numFmtId="0" fontId="1" fillId="0" borderId="0" xfId="0" applyFont="1" applyFill="1" applyBorder="1" applyAlignment="1">
      <alignment horizontal="center" vertical="center" wrapText="1"/>
    </xf>
    <xf numFmtId="0" fontId="6" fillId="0" borderId="0" xfId="0" applyNumberFormat="1" applyFont="1" applyFill="1" applyAlignment="1">
      <alignment horizontal="right"/>
    </xf>
    <xf numFmtId="0" fontId="6" fillId="0" borderId="0" xfId="0" applyNumberFormat="1" applyFont="1" applyFill="1" applyBorder="1" applyAlignment="1"/>
    <xf numFmtId="0" fontId="1" fillId="0" borderId="0" xfId="0" applyFont="1" applyAlignment="1">
      <alignment horizontal="right" vertical="center"/>
    </xf>
    <xf numFmtId="178" fontId="1" fillId="0" borderId="0" xfId="0" applyNumberFormat="1" applyFont="1" applyAlignment="1">
      <alignment horizontal="right" vertical="center"/>
    </xf>
    <xf numFmtId="0" fontId="5" fillId="0" borderId="0" xfId="0" applyFont="1">
      <alignment vertical="center"/>
    </xf>
    <xf numFmtId="0" fontId="5" fillId="0" borderId="0" xfId="0" applyFont="1" applyBorder="1">
      <alignment vertical="center"/>
    </xf>
    <xf numFmtId="0" fontId="0" fillId="0" borderId="0" xfId="0" applyAlignment="1">
      <alignment horizontal="right" vertical="center" indent="1"/>
    </xf>
    <xf numFmtId="0" fontId="0" fillId="0" borderId="0" xfId="0" applyAlignment="1">
      <alignment horizontal="center" vertical="center"/>
    </xf>
    <xf numFmtId="180" fontId="0" fillId="0" borderId="0" xfId="0" applyNumberFormat="1" applyAlignment="1">
      <alignment horizontal="center" vertical="center"/>
    </xf>
    <xf numFmtId="0" fontId="1" fillId="0" borderId="0" xfId="0" applyFont="1" applyFill="1" applyBorder="1" applyAlignment="1">
      <alignment horizontal="right" vertical="center" indent="1"/>
    </xf>
    <xf numFmtId="0" fontId="1" fillId="0" borderId="0" xfId="0" applyFont="1" applyFill="1" applyBorder="1">
      <alignment vertical="center"/>
    </xf>
    <xf numFmtId="181" fontId="1" fillId="4" borderId="2" xfId="0" applyNumberFormat="1" applyFont="1" applyFill="1" applyBorder="1" applyAlignment="1">
      <alignment horizontal="right" vertical="center" indent="1"/>
    </xf>
    <xf numFmtId="181" fontId="1" fillId="4" borderId="2" xfId="0" applyNumberFormat="1" applyFont="1" applyFill="1" applyBorder="1" applyAlignment="1">
      <alignment horizontal="center" vertical="center"/>
    </xf>
    <xf numFmtId="181" fontId="1" fillId="5" borderId="5" xfId="0" applyNumberFormat="1" applyFont="1" applyFill="1" applyBorder="1" applyAlignment="1">
      <alignment horizontal="right" vertical="center" indent="1"/>
    </xf>
    <xf numFmtId="181" fontId="1" fillId="5" borderId="5" xfId="0" applyNumberFormat="1" applyFont="1" applyFill="1" applyBorder="1" applyAlignment="1">
      <alignment horizontal="center" vertical="center"/>
    </xf>
    <xf numFmtId="0" fontId="2" fillId="2" borderId="13" xfId="0" applyFont="1" applyFill="1" applyBorder="1" applyAlignment="1">
      <alignment horizontal="center" vertical="center"/>
    </xf>
    <xf numFmtId="0" fontId="1" fillId="4" borderId="2" xfId="0" applyNumberFormat="1" applyFont="1" applyFill="1" applyBorder="1" applyAlignment="1">
      <alignment horizontal="center" vertical="center"/>
    </xf>
    <xf numFmtId="176" fontId="1" fillId="4" borderId="2" xfId="0" applyNumberFormat="1" applyFont="1" applyFill="1" applyBorder="1" applyAlignment="1">
      <alignment horizontal="center" vertical="center"/>
    </xf>
    <xf numFmtId="176" fontId="1" fillId="4" borderId="2" xfId="0" applyNumberFormat="1" applyFont="1" applyFill="1" applyBorder="1" applyAlignment="1">
      <alignment horizontal="right" vertical="center" indent="1"/>
    </xf>
    <xf numFmtId="0" fontId="1" fillId="5" borderId="5" xfId="0" applyNumberFormat="1" applyFont="1" applyFill="1" applyBorder="1" applyAlignment="1">
      <alignment horizontal="center" vertical="center"/>
    </xf>
    <xf numFmtId="176" fontId="1" fillId="5" borderId="5" xfId="0" applyNumberFormat="1" applyFont="1" applyFill="1" applyBorder="1" applyAlignment="1">
      <alignment horizontal="center" vertical="center"/>
    </xf>
    <xf numFmtId="176" fontId="1" fillId="5" borderId="5" xfId="0" applyNumberFormat="1" applyFont="1" applyFill="1" applyBorder="1" applyAlignment="1">
      <alignment horizontal="right" vertical="center" indent="1"/>
    </xf>
    <xf numFmtId="0" fontId="3" fillId="3" borderId="13" xfId="0" applyFont="1" applyFill="1" applyBorder="1" applyAlignment="1">
      <alignment horizontal="center" vertical="center"/>
    </xf>
    <xf numFmtId="0" fontId="3" fillId="3" borderId="0" xfId="0" applyFont="1" applyFill="1" applyAlignment="1">
      <alignment horizontal="center" vertical="center"/>
    </xf>
    <xf numFmtId="0" fontId="1" fillId="4" borderId="2" xfId="0" applyNumberFormat="1" applyFont="1" applyFill="1" applyBorder="1" applyAlignment="1">
      <alignment horizontal="right" vertical="center" indent="1"/>
    </xf>
    <xf numFmtId="176" fontId="1" fillId="4" borderId="19" xfId="0" applyNumberFormat="1" applyFont="1" applyFill="1" applyBorder="1" applyAlignment="1">
      <alignment horizontal="right" vertical="center" indent="1"/>
    </xf>
    <xf numFmtId="176" fontId="1" fillId="4" borderId="20" xfId="0" applyNumberFormat="1" applyFont="1" applyFill="1" applyBorder="1" applyAlignment="1">
      <alignment horizontal="right" vertical="center" indent="1"/>
    </xf>
    <xf numFmtId="0" fontId="1" fillId="5" borderId="5" xfId="0" applyNumberFormat="1" applyFont="1" applyFill="1" applyBorder="1" applyAlignment="1">
      <alignment horizontal="right" vertical="center" indent="1"/>
    </xf>
    <xf numFmtId="176" fontId="1" fillId="5" borderId="7" xfId="0" applyNumberFormat="1" applyFont="1" applyFill="1" applyBorder="1" applyAlignment="1">
      <alignment horizontal="right" vertical="center" indent="1"/>
    </xf>
    <xf numFmtId="176" fontId="1" fillId="5" borderId="4" xfId="0" applyNumberFormat="1" applyFont="1" applyFill="1" applyBorder="1" applyAlignment="1">
      <alignment horizontal="right" vertical="center" indent="1"/>
    </xf>
    <xf numFmtId="180" fontId="1" fillId="0" borderId="0" xfId="0" applyNumberFormat="1" applyFont="1" applyFill="1" applyBorder="1" applyAlignment="1">
      <alignment horizontal="center" vertical="center"/>
    </xf>
    <xf numFmtId="0" fontId="3" fillId="3" borderId="14" xfId="0" applyFont="1" applyFill="1" applyBorder="1" applyAlignment="1">
      <alignment horizontal="center" vertical="center"/>
    </xf>
    <xf numFmtId="176" fontId="1" fillId="4" borderId="21" xfId="0" applyNumberFormat="1" applyFont="1" applyFill="1" applyBorder="1" applyAlignment="1">
      <alignment horizontal="right" vertical="center" indent="1"/>
    </xf>
    <xf numFmtId="176" fontId="1" fillId="4" borderId="1" xfId="0" applyNumberFormat="1" applyFont="1" applyFill="1" applyBorder="1" applyAlignment="1">
      <alignment horizontal="right" vertical="center" indent="1"/>
    </xf>
    <xf numFmtId="176" fontId="1" fillId="5" borderId="22" xfId="0" applyNumberFormat="1" applyFont="1" applyFill="1" applyBorder="1" applyAlignment="1">
      <alignment horizontal="right" vertical="center" indent="1"/>
    </xf>
    <xf numFmtId="176" fontId="1" fillId="5" borderId="6" xfId="0" applyNumberFormat="1" applyFont="1" applyFill="1" applyBorder="1" applyAlignment="1">
      <alignment horizontal="right" vertical="center" indent="1"/>
    </xf>
    <xf numFmtId="181" fontId="1" fillId="0" borderId="0" xfId="0" applyNumberFormat="1" applyFont="1" applyAlignment="1">
      <alignment horizontal="center" vertical="center"/>
    </xf>
    <xf numFmtId="181" fontId="1" fillId="4" borderId="0" xfId="0" applyNumberFormat="1" applyFont="1" applyFill="1" applyAlignment="1">
      <alignment horizontal="center" vertical="center"/>
    </xf>
    <xf numFmtId="181" fontId="1" fillId="4" borderId="2" xfId="0" applyNumberFormat="1" applyFont="1" applyFill="1" applyBorder="1" applyAlignment="1">
      <alignment horizontal="left" vertical="center" indent="1"/>
    </xf>
    <xf numFmtId="181" fontId="1" fillId="5" borderId="5" xfId="0" applyNumberFormat="1" applyFont="1" applyFill="1" applyBorder="1" applyAlignment="1">
      <alignment horizontal="left" vertical="center" indent="1"/>
    </xf>
    <xf numFmtId="176" fontId="1" fillId="4" borderId="0" xfId="0" applyNumberFormat="1" applyFont="1" applyFill="1" applyAlignment="1">
      <alignment horizontal="right" vertical="center" indent="1"/>
    </xf>
    <xf numFmtId="0" fontId="7" fillId="0" borderId="0" xfId="0" applyNumberFormat="1" applyFont="1" applyFill="1" applyBorder="1" applyAlignment="1">
      <alignment horizontal="center" vertical="center"/>
    </xf>
    <xf numFmtId="0" fontId="8" fillId="0" borderId="0" xfId="0" applyNumberFormat="1" applyFont="1" applyFill="1" applyBorder="1" applyAlignment="1">
      <alignment vertical="center"/>
    </xf>
    <xf numFmtId="0" fontId="9" fillId="0" borderId="0" xfId="0" applyNumberFormat="1" applyFont="1" applyFill="1" applyBorder="1" applyAlignment="1">
      <alignment vertical="center"/>
    </xf>
    <xf numFmtId="0" fontId="10" fillId="0" borderId="0" xfId="0" applyFont="1" applyFill="1" applyAlignment="1">
      <alignment horizontal="right" vertical="center"/>
    </xf>
    <xf numFmtId="0" fontId="10" fillId="0" borderId="0" xfId="0" applyFont="1" applyFill="1" applyBorder="1" applyAlignment="1">
      <alignment horizontal="left" vertical="center"/>
    </xf>
    <xf numFmtId="0" fontId="11" fillId="0" borderId="0" xfId="0" applyFont="1" applyFill="1" applyBorder="1" applyAlignment="1">
      <alignment horizontal="left" vertical="center"/>
    </xf>
    <xf numFmtId="0" fontId="10" fillId="0" borderId="0" xfId="0" applyFont="1" applyFill="1" applyBorder="1" applyAlignment="1">
      <alignment vertical="center"/>
    </xf>
    <xf numFmtId="0" fontId="12" fillId="0" borderId="0" xfId="0" applyFont="1" applyFill="1" applyBorder="1" applyAlignment="1">
      <alignment vertical="center"/>
    </xf>
    <xf numFmtId="0" fontId="13" fillId="0" borderId="0" xfId="0" applyFont="1" applyFill="1" applyBorder="1" applyAlignment="1">
      <alignment horizontal="left"/>
    </xf>
    <xf numFmtId="0" fontId="3" fillId="3" borderId="9" xfId="0" applyFont="1" applyFill="1" applyBorder="1" applyAlignment="1">
      <alignment horizontal="center" vertical="center"/>
    </xf>
    <xf numFmtId="0" fontId="10" fillId="0" borderId="5" xfId="0" applyFont="1" applyFill="1" applyBorder="1" applyAlignment="1">
      <alignment horizontal="center" vertical="center" wrapText="1"/>
    </xf>
    <xf numFmtId="0" fontId="10" fillId="0" borderId="5" xfId="49" applyFont="1" applyBorder="1" applyAlignment="1">
      <alignment horizontal="center" vertical="center"/>
    </xf>
    <xf numFmtId="0" fontId="10" fillId="5" borderId="5" xfId="0" applyFont="1" applyFill="1" applyBorder="1" applyAlignment="1">
      <alignment horizontal="center" vertical="center" wrapText="1"/>
    </xf>
    <xf numFmtId="0" fontId="10" fillId="5" borderId="5" xfId="49" applyFont="1" applyFill="1" applyBorder="1" applyAlignment="1">
      <alignment horizontal="center" vertical="center"/>
    </xf>
    <xf numFmtId="0" fontId="10" fillId="6" borderId="5" xfId="0" applyFont="1" applyFill="1" applyBorder="1" applyAlignment="1">
      <alignment horizontal="right" vertical="center" wrapText="1"/>
    </xf>
    <xf numFmtId="0" fontId="10" fillId="6" borderId="5" xfId="0" applyFont="1" applyFill="1" applyBorder="1" applyAlignment="1">
      <alignment horizontal="right" vertical="center"/>
    </xf>
    <xf numFmtId="176" fontId="10" fillId="6" borderId="7" xfId="0" applyNumberFormat="1" applyFont="1" applyFill="1" applyBorder="1" applyAlignment="1">
      <alignment horizontal="center" vertical="center" wrapText="1"/>
    </xf>
    <xf numFmtId="176" fontId="10" fillId="6" borderId="3" xfId="0" applyNumberFormat="1" applyFont="1" applyFill="1" applyBorder="1" applyAlignment="1">
      <alignment horizontal="center" vertical="center" wrapText="1"/>
    </xf>
    <xf numFmtId="0" fontId="10" fillId="0" borderId="0" xfId="0" applyNumberFormat="1" applyFont="1" applyFill="1" applyBorder="1" applyAlignment="1">
      <alignment horizontal="right"/>
    </xf>
    <xf numFmtId="0" fontId="10" fillId="0" borderId="0" xfId="0" applyNumberFormat="1" applyFont="1" applyFill="1" applyBorder="1" applyAlignment="1"/>
    <xf numFmtId="0" fontId="10" fillId="0" borderId="0" xfId="0" applyNumberFormat="1" applyFont="1" applyFill="1" applyAlignment="1">
      <alignment horizontal="right" vertical="center"/>
    </xf>
    <xf numFmtId="0" fontId="10" fillId="0" borderId="0" xfId="0" applyNumberFormat="1" applyFont="1" applyFill="1" applyAlignment="1"/>
    <xf numFmtId="0" fontId="11" fillId="0" borderId="0" xfId="0" applyNumberFormat="1" applyFont="1" applyFill="1" applyAlignment="1"/>
    <xf numFmtId="14" fontId="12" fillId="0" borderId="0" xfId="0" applyNumberFormat="1" applyFont="1" applyFill="1" applyBorder="1" applyAlignment="1">
      <alignment vertical="center"/>
    </xf>
    <xf numFmtId="0" fontId="10" fillId="0" borderId="0" xfId="0" applyFont="1" applyFill="1" applyBorder="1" applyAlignment="1">
      <alignment horizontal="right" vertical="center"/>
    </xf>
    <xf numFmtId="14" fontId="12" fillId="0" borderId="0" xfId="0" applyNumberFormat="1" applyFont="1" applyFill="1" applyBorder="1" applyAlignment="1">
      <alignment horizontal="left" vertical="center"/>
    </xf>
    <xf numFmtId="0" fontId="12" fillId="0" borderId="0" xfId="0" applyFont="1" applyFill="1" applyBorder="1" applyAlignment="1">
      <alignment horizontal="right" vertical="center"/>
    </xf>
    <xf numFmtId="0" fontId="10" fillId="0" borderId="0" xfId="0" applyFont="1" applyFill="1" applyBorder="1" applyAlignment="1">
      <alignment horizontal="right"/>
    </xf>
    <xf numFmtId="178" fontId="10" fillId="0" borderId="0" xfId="0" applyNumberFormat="1" applyFont="1" applyFill="1" applyAlignment="1">
      <alignment horizontal="center"/>
    </xf>
    <xf numFmtId="176" fontId="3" fillId="3" borderId="9" xfId="0" applyNumberFormat="1"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1" xfId="0" applyFont="1" applyFill="1" applyBorder="1" applyAlignment="1">
      <alignment horizontal="center" vertical="center" wrapText="1"/>
    </xf>
    <xf numFmtId="176" fontId="10" fillId="0" borderId="5" xfId="0" applyNumberFormat="1" applyFont="1" applyFill="1" applyBorder="1" applyAlignment="1">
      <alignment horizontal="right" vertical="center" wrapText="1" indent="1"/>
    </xf>
    <xf numFmtId="176" fontId="10" fillId="5" borderId="5" xfId="0" applyNumberFormat="1" applyFont="1" applyFill="1" applyBorder="1" applyAlignment="1">
      <alignment horizontal="right" vertical="center" wrapText="1" indent="1"/>
    </xf>
    <xf numFmtId="0" fontId="10" fillId="5" borderId="5" xfId="0" applyFont="1" applyFill="1" applyBorder="1" applyAlignment="1">
      <alignment horizontal="right" vertical="center" wrapText="1" indent="1"/>
    </xf>
    <xf numFmtId="0" fontId="10" fillId="0" borderId="5" xfId="0" applyFont="1" applyFill="1" applyBorder="1" applyAlignment="1">
      <alignment horizontal="right" vertical="center" wrapText="1" indent="1"/>
    </xf>
    <xf numFmtId="176" fontId="10" fillId="6" borderId="6" xfId="0" applyNumberFormat="1" applyFont="1" applyFill="1" applyBorder="1" applyAlignment="1">
      <alignment horizontal="center" vertical="center" wrapText="1"/>
    </xf>
    <xf numFmtId="0" fontId="1" fillId="6" borderId="5" xfId="0" applyFont="1" applyFill="1" applyBorder="1" applyAlignment="1">
      <alignment horizontal="center" vertical="center"/>
    </xf>
    <xf numFmtId="179" fontId="10" fillId="6" borderId="5" xfId="49" applyNumberFormat="1" applyFont="1" applyFill="1" applyBorder="1" applyAlignment="1">
      <alignment horizontal="center" vertical="center"/>
    </xf>
    <xf numFmtId="0" fontId="3" fillId="3" borderId="11" xfId="0" applyFont="1" applyFill="1" applyBorder="1" applyAlignment="1">
      <alignment horizontal="center" vertical="center"/>
    </xf>
    <xf numFmtId="0" fontId="11" fillId="0" borderId="0" xfId="0" applyNumberFormat="1" applyFont="1" applyFill="1" applyBorder="1" applyAlignment="1"/>
    <xf numFmtId="0" fontId="2" fillId="2" borderId="12" xfId="0" applyFont="1" applyFill="1" applyBorder="1" applyAlignment="1">
      <alignment horizontal="center" vertical="center"/>
    </xf>
    <xf numFmtId="0" fontId="2" fillId="2" borderId="23" xfId="0" applyFont="1" applyFill="1" applyBorder="1" applyAlignment="1">
      <alignment horizontal="center" vertical="center"/>
    </xf>
    <xf numFmtId="176" fontId="1" fillId="0" borderId="0" xfId="0" applyNumberFormat="1" applyFont="1" applyFill="1" applyBorder="1" applyAlignment="1">
      <alignment horizontal="right" vertical="center" indent="1"/>
    </xf>
    <xf numFmtId="0" fontId="1" fillId="4" borderId="0" xfId="0" applyFont="1" applyFill="1" applyBorder="1" applyAlignment="1">
      <alignment horizontal="center" vertical="center"/>
    </xf>
    <xf numFmtId="176" fontId="1" fillId="4" borderId="0" xfId="0" applyNumberFormat="1" applyFont="1" applyFill="1" applyBorder="1" applyAlignment="1">
      <alignment horizontal="right" vertical="center" indent="1"/>
    </xf>
    <xf numFmtId="49" fontId="2" fillId="2" borderId="11" xfId="0" applyNumberFormat="1" applyFont="1" applyFill="1" applyBorder="1" applyAlignment="1">
      <alignment horizontal="center" vertical="center"/>
    </xf>
    <xf numFmtId="0" fontId="1" fillId="4" borderId="0" xfId="0" applyFont="1" applyFill="1">
      <alignment vertical="center"/>
    </xf>
    <xf numFmtId="9" fontId="1" fillId="0" borderId="0" xfId="0" applyNumberFormat="1" applyFont="1" applyAlignment="1">
      <alignment horizontal="center" vertical="center"/>
    </xf>
    <xf numFmtId="0" fontId="1" fillId="2" borderId="0" xfId="0" applyFont="1" applyFill="1">
      <alignment vertical="center"/>
    </xf>
    <xf numFmtId="14" fontId="1" fillId="5" borderId="5" xfId="0" applyNumberFormat="1" applyFont="1" applyFill="1" applyBorder="1" applyAlignment="1">
      <alignment horizontal="center" vertical="center"/>
    </xf>
    <xf numFmtId="0" fontId="14" fillId="4" borderId="2" xfId="6" applyFont="1" applyFill="1" applyBorder="1" applyAlignment="1">
      <alignment horizontal="center" vertical="center"/>
    </xf>
    <xf numFmtId="0" fontId="14" fillId="5" borderId="5" xfId="6" applyFont="1" applyFill="1" applyBorder="1" applyAlignment="1">
      <alignment horizontal="center" vertical="center"/>
    </xf>
    <xf numFmtId="49" fontId="1" fillId="5" borderId="5" xfId="0" applyNumberFormat="1" applyFont="1" applyFill="1" applyBorder="1" applyAlignment="1">
      <alignment horizontal="center" vertical="center"/>
    </xf>
    <xf numFmtId="0" fontId="1" fillId="2" borderId="0" xfId="0" applyFont="1" applyFill="1" applyAlignment="1">
      <alignment horizontal="center" vertical="center"/>
    </xf>
    <xf numFmtId="9" fontId="1" fillId="2" borderId="0" xfId="0" applyNumberFormat="1" applyFont="1" applyFill="1" applyAlignment="1">
      <alignment horizontal="center" vertical="center"/>
    </xf>
    <xf numFmtId="9" fontId="1" fillId="4" borderId="0" xfId="0" applyNumberFormat="1" applyFont="1" applyFill="1" applyAlignment="1">
      <alignment horizontal="center" vertical="center"/>
    </xf>
    <xf numFmtId="0" fontId="2" fillId="4" borderId="0" xfId="0" applyFont="1" applyFill="1">
      <alignment vertical="center"/>
    </xf>
    <xf numFmtId="9" fontId="2" fillId="2" borderId="14" xfId="0" applyNumberFormat="1" applyFont="1" applyFill="1" applyBorder="1" applyAlignment="1">
      <alignment horizontal="center" vertical="center"/>
    </xf>
    <xf numFmtId="9" fontId="1" fillId="4" borderId="2" xfId="0" applyNumberFormat="1" applyFont="1" applyFill="1" applyBorder="1" applyAlignment="1">
      <alignment horizontal="center" vertical="center"/>
    </xf>
    <xf numFmtId="9" fontId="1" fillId="5" borderId="5" xfId="0" applyNumberFormat="1" applyFont="1" applyFill="1" applyBorder="1" applyAlignment="1">
      <alignment horizontal="center" vertical="center"/>
    </xf>
    <xf numFmtId="9" fontId="1" fillId="0" borderId="0" xfId="0" applyNumberFormat="1" applyFont="1" applyFill="1" applyBorder="1" applyAlignment="1">
      <alignment horizontal="center" vertical="center"/>
    </xf>
    <xf numFmtId="0" fontId="0" fillId="0" borderId="0" xfId="0" applyProtection="1">
      <alignment vertical="center"/>
      <protection locked="0"/>
    </xf>
    <xf numFmtId="0" fontId="1" fillId="4" borderId="2" xfId="0" applyFont="1" applyFill="1" applyBorder="1" applyAlignment="1" quotePrefix="1">
      <alignment horizontal="center" vertical="center"/>
    </xf>
    <xf numFmtId="49" fontId="1" fillId="5" borderId="5" xfId="0" applyNumberFormat="1" applyFont="1" applyFill="1" applyBorder="1" applyAlignment="1" quotePrefix="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_ET_STYLE_NoName_00_" xfId="49"/>
  </cellStyles>
  <tableStyles count="0" defaultTableStyle="TableStyleMedium2" defaultPivotStyle="PivotStyleLight16"/>
  <colors>
    <mruColors>
      <color rgb="00006E4D"/>
      <color rgb="0000555E"/>
      <color rgb="00E4F9E5"/>
      <color rgb="0001243F"/>
      <color rgb="00EFFCF0"/>
      <color rgb="0001BB7B"/>
      <color rgb="0079DF8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c:f>
              <c:strCache>
                <c:ptCount val="1"/>
                <c:pt idx="0">
                  <c:v>1</c:v>
                </c:pt>
              </c:strCache>
            </c:strRef>
          </c:tx>
          <c:spPr>
            <a:solidFill>
              <a:srgbClr val="79DF82"/>
            </a:solidFill>
            <a:ln>
              <a:noFill/>
            </a:ln>
            <a:effectLst/>
          </c:spPr>
          <c:invertIfNegative val="0"/>
          <c:dLbls>
            <c:delete val="1"/>
          </c:dLbls>
          <c:cat>
            <c:numRef>
              <c:f>业绩报表!$C$6:$N$6</c:f>
              <c:numCache>
                <c:formatCode>0"月"</c:formatCode>
                <c:ptCount val="12"/>
                <c:pt idx="0" c:formatCode="0&quot;月&quot;">
                  <c:v>1</c:v>
                </c:pt>
                <c:pt idx="1" c:formatCode="0&quot;月&quot;">
                  <c:v>2</c:v>
                </c:pt>
                <c:pt idx="2" c:formatCode="0&quot;月&quot;">
                  <c:v>3</c:v>
                </c:pt>
                <c:pt idx="3" c:formatCode="0&quot;月&quot;">
                  <c:v>4</c:v>
                </c:pt>
                <c:pt idx="4" c:formatCode="0&quot;月&quot;">
                  <c:v>5</c:v>
                </c:pt>
                <c:pt idx="5" c:formatCode="0&quot;月&quot;">
                  <c:v>6</c:v>
                </c:pt>
                <c:pt idx="6" c:formatCode="0&quot;月&quot;">
                  <c:v>7</c:v>
                </c:pt>
                <c:pt idx="7" c:formatCode="0&quot;月&quot;">
                  <c:v>8</c:v>
                </c:pt>
                <c:pt idx="8" c:formatCode="0&quot;月&quot;">
                  <c:v>9</c:v>
                </c:pt>
                <c:pt idx="9" c:formatCode="0&quot;月&quot;">
                  <c:v>10</c:v>
                </c:pt>
                <c:pt idx="10" c:formatCode="0&quot;月&quot;">
                  <c:v>11</c:v>
                </c:pt>
                <c:pt idx="11" c:formatCode="0&quot;月&quot;">
                  <c:v>12</c:v>
                </c:pt>
              </c:numCache>
            </c:numRef>
          </c:cat>
          <c:val>
            <c:numRef>
              <c:f>业绩报表!$C$7:$N$7</c:f>
              <c:numCache>
                <c:formatCode>_ * #,##0.00_ ;_ * \-#,##0.00_ ;_ * "-"??_ ;_ @_ </c:formatCode>
                <c:ptCount val="12"/>
                <c:pt idx="0">
                  <c:v>80000</c:v>
                </c:pt>
                <c:pt idx="1">
                  <c:v>0</c:v>
                </c:pt>
                <c:pt idx="2">
                  <c:v>85000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overlap val="-27"/>
        <c:axId val="233887474"/>
        <c:axId val="547295805"/>
      </c:barChart>
      <c:catAx>
        <c:axId val="233887474"/>
        <c:scaling>
          <c:orientation val="minMax"/>
        </c:scaling>
        <c:delete val="0"/>
        <c:axPos val="b"/>
        <c:majorTickMark val="none"/>
        <c:minorTickMark val="none"/>
        <c:tickLblPos val="nextTo"/>
        <c:spPr>
          <a:noFill/>
          <a:ln w="9525" cap="flat" cmpd="sng" algn="ctr">
            <a:solidFill>
              <a:srgbClr val="79DF82"/>
            </a:solidFill>
            <a:round/>
          </a:ln>
          <a:effectLst/>
        </c:spPr>
        <c:txPr>
          <a:bodyPr rot="-60000000" spcFirstLastPara="0" vertOverflow="ellipsis" vert="horz" wrap="square" anchor="ctr" anchorCtr="1"/>
          <a:lstStyle/>
          <a:p>
            <a:pPr>
              <a:defRPr lang="zh-CN" sz="900" b="0" i="0" u="none" strike="noStrike" kern="1200" baseline="0">
                <a:solidFill>
                  <a:schemeClr val="bg1"/>
                </a:solidFill>
                <a:latin typeface="思源黑体 CN Bold" panose="020B0800000000000000" charset="-122"/>
                <a:ea typeface="思源黑体 CN Bold" panose="020B0800000000000000" charset="-122"/>
                <a:cs typeface="思源黑体 CN Bold" panose="020B0800000000000000" charset="-122"/>
                <a:sym typeface="思源黑体 CN Bold" panose="020B0800000000000000" charset="-122"/>
              </a:defRPr>
            </a:pPr>
          </a:p>
        </c:txPr>
        <c:crossAx val="547295805"/>
        <c:crosses val="autoZero"/>
        <c:auto val="1"/>
        <c:lblAlgn val="ctr"/>
        <c:lblOffset val="100"/>
        <c:noMultiLvlLbl val="0"/>
      </c:catAx>
      <c:valAx>
        <c:axId val="547295805"/>
        <c:scaling>
          <c:orientation val="minMax"/>
        </c:scaling>
        <c:delete val="0"/>
        <c:axPos val="l"/>
        <c:majorGridlines>
          <c:spPr>
            <a:ln w="9525" cap="flat" cmpd="sng" algn="ctr">
              <a:solidFill>
                <a:srgbClr val="79DF82">
                  <a:alpha val="30000"/>
                </a:srgbClr>
              </a:solidFill>
              <a:round/>
            </a:ln>
            <a:effectLst/>
          </c:spPr>
        </c:majorGridlines>
        <c:numFmt formatCode="#,##0_);[Red]\(#,##0\)" sourceLinked="0"/>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bg1"/>
                </a:solidFill>
                <a:latin typeface="思源黑体 CN Bold" panose="020B0800000000000000" charset="-122"/>
                <a:ea typeface="思源黑体 CN Bold" panose="020B0800000000000000" charset="-122"/>
                <a:cs typeface="思源黑体 CN Bold" panose="020B0800000000000000" charset="-122"/>
                <a:sym typeface="思源黑体 CN Bold" panose="020B0800000000000000" charset="-122"/>
              </a:defRPr>
            </a:pPr>
          </a:p>
        </c:txPr>
        <c:crossAx val="23388747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a:solidFill>
            <a:schemeClr val="bg1"/>
          </a:solidFill>
          <a:latin typeface="思源黑体 CN Bold" panose="020B0800000000000000" charset="-122"/>
          <a:ea typeface="思源黑体 CN Bold" panose="020B0800000000000000" charset="-122"/>
          <a:cs typeface="思源黑体 CN Bold" panose="020B0800000000000000" charset="-122"/>
          <a:sym typeface="思源黑体 CN Bold" panose="020B0800000000000000"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c:f>
              <c:strCache>
                <c:ptCount val="1"/>
                <c:pt idx="0">
                  <c:v>1</c:v>
                </c:pt>
              </c:strCache>
            </c:strRef>
          </c:tx>
          <c:spPr>
            <a:solidFill>
              <a:srgbClr val="79DF82"/>
            </a:solidFill>
            <a:ln>
              <a:noFill/>
            </a:ln>
            <a:effectLst/>
          </c:spPr>
          <c:invertIfNegative val="0"/>
          <c:dLbls>
            <c:delete val="1"/>
          </c:dLbls>
          <c:cat>
            <c:numRef>
              <c:f>销售分析!$D$6:$O$6</c:f>
              <c:numCache>
                <c:formatCode>0"月"</c:formatCode>
                <c:ptCount val="12"/>
                <c:pt idx="0" c:formatCode="0&quot;月&quot;">
                  <c:v>1</c:v>
                </c:pt>
                <c:pt idx="1" c:formatCode="0&quot;月&quot;">
                  <c:v>2</c:v>
                </c:pt>
                <c:pt idx="2" c:formatCode="0&quot;月&quot;">
                  <c:v>3</c:v>
                </c:pt>
                <c:pt idx="3" c:formatCode="0&quot;月&quot;">
                  <c:v>4</c:v>
                </c:pt>
                <c:pt idx="4" c:formatCode="0&quot;月&quot;">
                  <c:v>5</c:v>
                </c:pt>
                <c:pt idx="5" c:formatCode="0&quot;月&quot;">
                  <c:v>6</c:v>
                </c:pt>
                <c:pt idx="6" c:formatCode="0&quot;月&quot;">
                  <c:v>7</c:v>
                </c:pt>
                <c:pt idx="7" c:formatCode="0&quot;月&quot;">
                  <c:v>8</c:v>
                </c:pt>
                <c:pt idx="8" c:formatCode="0&quot;月&quot;">
                  <c:v>9</c:v>
                </c:pt>
                <c:pt idx="9" c:formatCode="0&quot;月&quot;">
                  <c:v>10</c:v>
                </c:pt>
                <c:pt idx="10" c:formatCode="0&quot;月&quot;">
                  <c:v>11</c:v>
                </c:pt>
                <c:pt idx="11" c:formatCode="0&quot;月&quot;">
                  <c:v>12</c:v>
                </c:pt>
              </c:numCache>
            </c:numRef>
          </c:cat>
          <c:val>
            <c:numRef>
              <c:f>销售分析!$D$7:$O$7</c:f>
              <c:numCache>
                <c:formatCode>_ * #,##0.00_ ;_ * \-#,##0.00_ ;_ * "-"??_ ;_ @_ </c:formatCode>
                <c:ptCount val="12"/>
                <c:pt idx="0">
                  <c:v>80000</c:v>
                </c:pt>
                <c:pt idx="1">
                  <c:v>0</c:v>
                </c:pt>
                <c:pt idx="2">
                  <c:v>85000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overlap val="-27"/>
        <c:axId val="233887474"/>
        <c:axId val="547295805"/>
      </c:barChart>
      <c:catAx>
        <c:axId val="233887474"/>
        <c:scaling>
          <c:orientation val="minMax"/>
        </c:scaling>
        <c:delete val="0"/>
        <c:axPos val="b"/>
        <c:numFmt formatCode="0&quot;月&quot;" sourceLinked="0"/>
        <c:majorTickMark val="none"/>
        <c:minorTickMark val="none"/>
        <c:tickLblPos val="nextTo"/>
        <c:spPr>
          <a:noFill/>
          <a:ln w="9525" cap="flat" cmpd="sng" algn="ctr">
            <a:solidFill>
              <a:srgbClr val="79DF82"/>
            </a:solidFill>
            <a:round/>
          </a:ln>
          <a:effectLst/>
        </c:spPr>
        <c:txPr>
          <a:bodyPr rot="-60000000" spcFirstLastPara="0" vertOverflow="ellipsis" vert="horz" wrap="square" anchor="ctr" anchorCtr="1"/>
          <a:lstStyle/>
          <a:p>
            <a:pPr>
              <a:defRPr lang="zh-CN" sz="900" b="0" i="0" u="none" strike="noStrike" kern="1200" baseline="0">
                <a:solidFill>
                  <a:schemeClr val="bg1"/>
                </a:solidFill>
                <a:latin typeface="+mn-lt"/>
                <a:ea typeface="+mn-ea"/>
                <a:cs typeface="+mn-cs"/>
              </a:defRPr>
            </a:pPr>
          </a:p>
        </c:txPr>
        <c:crossAx val="547295805"/>
        <c:crosses val="autoZero"/>
        <c:auto val="1"/>
        <c:lblAlgn val="ctr"/>
        <c:lblOffset val="100"/>
        <c:noMultiLvlLbl val="0"/>
      </c:catAx>
      <c:valAx>
        <c:axId val="547295805"/>
        <c:scaling>
          <c:orientation val="minMax"/>
        </c:scaling>
        <c:delete val="0"/>
        <c:axPos val="l"/>
        <c:majorGridlines>
          <c:spPr>
            <a:ln w="9525" cap="flat" cmpd="sng" algn="ctr">
              <a:solidFill>
                <a:srgbClr val="79DF82">
                  <a:alpha val="30000"/>
                </a:srgbClr>
              </a:solidFill>
              <a:round/>
            </a:ln>
            <a:effectLst/>
          </c:spPr>
        </c:majorGridlines>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bg1"/>
                </a:solidFill>
                <a:latin typeface="+mn-lt"/>
                <a:ea typeface="+mn-ea"/>
                <a:cs typeface="+mn-cs"/>
              </a:defRPr>
            </a:pPr>
          </a:p>
        </c:txPr>
        <c:crossAx val="23388747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a:solidFill>
            <a:schemeClr val="bg1"/>
          </a:solidFill>
        </a:defRPr>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16" fmlaLink="$B$3" horiz="1" max="2070" min="2000" page="10" val="2022"/>
</file>

<file path=xl/ctrlProps/ctrlProp2.xml><?xml version="1.0" encoding="utf-8"?>
<formControlPr xmlns="http://schemas.microsoft.com/office/spreadsheetml/2009/9/main" objectType="Spin" dx="16" fmlaLink="$B$3" max="2070" min="2000" page="10" val="2022"/>
</file>

<file path=xl/drawings/_rels/drawing1.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10.xml.rels><?xml version="1.0" encoding="UTF-8" standalone="yes"?>
<Relationships xmlns="http://schemas.openxmlformats.org/package/2006/relationships"><Relationship Id="rId9" Type="http://schemas.openxmlformats.org/officeDocument/2006/relationships/hyperlink" Target="#&#19994;&#32489;&#25253;&#34920;!A1"/><Relationship Id="rId8" Type="http://schemas.openxmlformats.org/officeDocument/2006/relationships/hyperlink" Target="#&#23545;&#36134;&#21333;!A1"/><Relationship Id="rId7" Type="http://schemas.openxmlformats.org/officeDocument/2006/relationships/hyperlink" Target="#&#24212;&#25910;&#36134;&#27454;!A1"/><Relationship Id="rId6" Type="http://schemas.openxmlformats.org/officeDocument/2006/relationships/hyperlink" Target="#&#35746;&#21333;&#26126;&#32454;!A1"/><Relationship Id="rId5" Type="http://schemas.openxmlformats.org/officeDocument/2006/relationships/hyperlink" Target="#&#25253;&#20215;&#21333;!A1"/><Relationship Id="rId4" Type="http://schemas.openxmlformats.org/officeDocument/2006/relationships/hyperlink" Target="#&#21592;&#24037;&#20449;&#24687;!A1"/><Relationship Id="rId3" Type="http://schemas.openxmlformats.org/officeDocument/2006/relationships/hyperlink" Target="#&#21830;&#21697;&#20449;&#24687;!A1"/><Relationship Id="rId2" Type="http://schemas.openxmlformats.org/officeDocument/2006/relationships/hyperlink" Target="#&#23458;&#25143;&#20449;&#24687;!A1"/><Relationship Id="rId11" Type="http://schemas.openxmlformats.org/officeDocument/2006/relationships/hyperlink" Target="#&#39318;&#39029;!A1"/><Relationship Id="rId10" Type="http://schemas.openxmlformats.org/officeDocument/2006/relationships/hyperlink" Target="#&#38144;&#21806;&#20998;&#26512;!A1"/><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3.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4.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5.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6.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7.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8.xml.rels><?xml version="1.0" encoding="UTF-8" standalone="yes"?>
<Relationships xmlns="http://schemas.openxmlformats.org/package/2006/relationships"><Relationship Id="rId9" Type="http://schemas.openxmlformats.org/officeDocument/2006/relationships/hyperlink" Target="#&#38144;&#21806;&#20998;&#26512;!A1"/><Relationship Id="rId8" Type="http://schemas.openxmlformats.org/officeDocument/2006/relationships/hyperlink" Target="#&#19994;&#32489;&#25253;&#34920;!A1"/><Relationship Id="rId7" Type="http://schemas.openxmlformats.org/officeDocument/2006/relationships/hyperlink" Target="#&#23545;&#36134;&#21333;!A1"/><Relationship Id="rId6" Type="http://schemas.openxmlformats.org/officeDocument/2006/relationships/hyperlink" Target="#&#24212;&#25910;&#36134;&#27454;!A1"/><Relationship Id="rId5" Type="http://schemas.openxmlformats.org/officeDocument/2006/relationships/hyperlink" Target="#&#35746;&#21333;&#26126;&#32454;!A1"/><Relationship Id="rId4" Type="http://schemas.openxmlformats.org/officeDocument/2006/relationships/hyperlink" Target="#&#25253;&#20215;&#21333;!A1"/><Relationship Id="rId3" Type="http://schemas.openxmlformats.org/officeDocument/2006/relationships/hyperlink" Target="#&#21592;&#24037;&#20449;&#24687;!A1"/><Relationship Id="rId2" Type="http://schemas.openxmlformats.org/officeDocument/2006/relationships/hyperlink" Target="#&#21830;&#21697;&#20449;&#24687;!A1"/><Relationship Id="rId10" Type="http://schemas.openxmlformats.org/officeDocument/2006/relationships/hyperlink" Target="#&#39318;&#39029;!A1"/><Relationship Id="rId1" Type="http://schemas.openxmlformats.org/officeDocument/2006/relationships/hyperlink" Target="#&#23458;&#25143;&#20449;&#24687;!A1"/></Relationships>
</file>

<file path=xl/drawings/_rels/drawing9.xml.rels><?xml version="1.0" encoding="UTF-8" standalone="yes"?>
<Relationships xmlns="http://schemas.openxmlformats.org/package/2006/relationships"><Relationship Id="rId9" Type="http://schemas.openxmlformats.org/officeDocument/2006/relationships/hyperlink" Target="#&#19994;&#32489;&#25253;&#34920;!A1"/><Relationship Id="rId8" Type="http://schemas.openxmlformats.org/officeDocument/2006/relationships/hyperlink" Target="#&#23545;&#36134;&#21333;!A1"/><Relationship Id="rId7" Type="http://schemas.openxmlformats.org/officeDocument/2006/relationships/hyperlink" Target="#&#24212;&#25910;&#36134;&#27454;!A1"/><Relationship Id="rId6" Type="http://schemas.openxmlformats.org/officeDocument/2006/relationships/hyperlink" Target="#&#35746;&#21333;&#26126;&#32454;!A1"/><Relationship Id="rId5" Type="http://schemas.openxmlformats.org/officeDocument/2006/relationships/hyperlink" Target="#&#25253;&#20215;&#21333;!A1"/><Relationship Id="rId4" Type="http://schemas.openxmlformats.org/officeDocument/2006/relationships/hyperlink" Target="#&#21592;&#24037;&#20449;&#24687;!A1"/><Relationship Id="rId3" Type="http://schemas.openxmlformats.org/officeDocument/2006/relationships/hyperlink" Target="#&#21830;&#21697;&#20449;&#24687;!A1"/><Relationship Id="rId2" Type="http://schemas.openxmlformats.org/officeDocument/2006/relationships/hyperlink" Target="#&#23458;&#25143;&#20449;&#24687;!A1"/><Relationship Id="rId11" Type="http://schemas.openxmlformats.org/officeDocument/2006/relationships/hyperlink" Target="#&#39318;&#39029;!A1"/><Relationship Id="rId10" Type="http://schemas.openxmlformats.org/officeDocument/2006/relationships/hyperlink" Target="#&#38144;&#21806;&#20998;&#26512;!A1"/><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9525</xdr:rowOff>
    </xdr:from>
    <xdr:to>
      <xdr:col>17</xdr:col>
      <xdr:colOff>657860</xdr:colOff>
      <xdr:row>42</xdr:row>
      <xdr:rowOff>167005</xdr:rowOff>
    </xdr:to>
    <xdr:grpSp>
      <xdr:nvGrpSpPr>
        <xdr:cNvPr id="31" name="组合 30"/>
        <xdr:cNvGrpSpPr/>
      </xdr:nvGrpSpPr>
      <xdr:grpSpPr>
        <a:xfrm>
          <a:off x="9525" y="9525"/>
          <a:ext cx="10688955" cy="9118600"/>
          <a:chOff x="0" y="0"/>
          <a:chExt cx="19381" cy="11588"/>
        </a:xfrm>
      </xdr:grpSpPr>
      <xdr:sp>
        <xdr:nvSpPr>
          <xdr:cNvPr id="15" name="矩形 14"/>
          <xdr:cNvSpPr/>
        </xdr:nvSpPr>
        <xdr:spPr>
          <a:xfrm>
            <a:off x="0" y="0"/>
            <a:ext cx="19381" cy="11588"/>
          </a:xfrm>
          <a:prstGeom prst="rect">
            <a:avLst/>
          </a:prstGeom>
          <a:solidFill>
            <a:srgbClr val="79DF8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 name="矩形 1"/>
          <xdr:cNvSpPr/>
        </xdr:nvSpPr>
        <xdr:spPr>
          <a:xfrm>
            <a:off x="247" y="277"/>
            <a:ext cx="18886" cy="11034"/>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sp>
        <xdr:nvSpPr>
          <xdr:cNvPr id="29" name="矩形 28"/>
          <xdr:cNvSpPr/>
        </xdr:nvSpPr>
        <xdr:spPr>
          <a:xfrm>
            <a:off x="772" y="4887"/>
            <a:ext cx="17837" cy="3566"/>
          </a:xfrm>
          <a:prstGeom prst="rect">
            <a:avLst/>
          </a:prstGeom>
          <a:gradFill>
            <a:gsLst>
              <a:gs pos="0">
                <a:srgbClr val="01BB7B">
                  <a:alpha val="33000"/>
                </a:srgbClr>
              </a:gs>
              <a:gs pos="100000">
                <a:srgbClr val="01BB7B">
                  <a:alpha val="0"/>
                </a:srgbClr>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30" name="矩形 29"/>
          <xdr:cNvSpPr/>
        </xdr:nvSpPr>
        <xdr:spPr>
          <a:xfrm>
            <a:off x="773" y="4783"/>
            <a:ext cx="17834" cy="190"/>
          </a:xfrm>
          <a:prstGeom prst="rect">
            <a:avLst/>
          </a:prstGeom>
          <a:solidFill>
            <a:srgbClr val="006E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clientData/>
  </xdr:twoCellAnchor>
  <xdr:twoCellAnchor>
    <xdr:from>
      <xdr:col>1</xdr:col>
      <xdr:colOff>109855</xdr:colOff>
      <xdr:row>22</xdr:row>
      <xdr:rowOff>98425</xdr:rowOff>
    </xdr:from>
    <xdr:to>
      <xdr:col>16</xdr:col>
      <xdr:colOff>521970</xdr:colOff>
      <xdr:row>36</xdr:row>
      <xdr:rowOff>153670</xdr:rowOff>
    </xdr:to>
    <xdr:grpSp>
      <xdr:nvGrpSpPr>
        <xdr:cNvPr id="43" name="组合 42"/>
        <xdr:cNvGrpSpPr/>
      </xdr:nvGrpSpPr>
      <xdr:grpSpPr>
        <a:xfrm>
          <a:off x="704215" y="4792345"/>
          <a:ext cx="9327515" cy="3042285"/>
          <a:chOff x="1235" y="5964"/>
          <a:chExt cx="16796" cy="3793"/>
        </a:xfrm>
      </xdr:grpSpPr>
      <xdr:grpSp>
        <xdr:nvGrpSpPr>
          <xdr:cNvPr id="33" name="组合 32">
            <a:hlinkClick xmlns:r="http://schemas.openxmlformats.org/officeDocument/2006/relationships" r:id="rId1"/>
          </xdr:cNvPr>
          <xdr:cNvGrpSpPr/>
        </xdr:nvGrpSpPr>
        <xdr:grpSpPr>
          <a:xfrm>
            <a:off x="1235" y="5965"/>
            <a:ext cx="2633" cy="1497"/>
            <a:chOff x="1242" y="5965"/>
            <a:chExt cx="2633" cy="1497"/>
          </a:xfrm>
        </xdr:grpSpPr>
        <xdr:sp>
          <xdr:nvSpPr>
            <xdr:cNvPr id="4" name="圆角矩形 3"/>
            <xdr:cNvSpPr/>
          </xdr:nvSpPr>
          <xdr:spPr>
            <a:xfrm>
              <a:off x="1242" y="5965"/>
              <a:ext cx="2633" cy="1497"/>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sp>
          <xdr:nvSpPr>
            <xdr:cNvPr id="19" name="文本框 18"/>
            <xdr:cNvSpPr txBox="1"/>
          </xdr:nvSpPr>
          <xdr:spPr>
            <a:xfrm>
              <a:off x="1405" y="6412"/>
              <a:ext cx="2305" cy="604"/>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客户信息</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34" name="组合 33">
            <a:hlinkClick xmlns:r="http://schemas.openxmlformats.org/officeDocument/2006/relationships" r:id="rId2"/>
          </xdr:cNvPr>
          <xdr:cNvGrpSpPr/>
        </xdr:nvGrpSpPr>
        <xdr:grpSpPr>
          <a:xfrm>
            <a:off x="4777" y="5965"/>
            <a:ext cx="2632" cy="1496"/>
            <a:chOff x="4779" y="5965"/>
            <a:chExt cx="2632" cy="1496"/>
          </a:xfrm>
        </xdr:grpSpPr>
        <xdr:sp>
          <xdr:nvSpPr>
            <xdr:cNvPr id="5" name="圆角矩形 4"/>
            <xdr:cNvSpPr/>
          </xdr:nvSpPr>
          <xdr:spPr>
            <a:xfrm>
              <a:off x="4779" y="5965"/>
              <a:ext cx="2633" cy="1497"/>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0" name="文本框 19"/>
            <xdr:cNvSpPr txBox="1"/>
          </xdr:nvSpPr>
          <xdr:spPr>
            <a:xfrm>
              <a:off x="4964" y="6411"/>
              <a:ext cx="2305" cy="604"/>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商品信息</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35" name="组合 34">
            <a:hlinkClick xmlns:r="http://schemas.openxmlformats.org/officeDocument/2006/relationships" r:id="rId3"/>
          </xdr:cNvPr>
          <xdr:cNvGrpSpPr/>
        </xdr:nvGrpSpPr>
        <xdr:grpSpPr>
          <a:xfrm>
            <a:off x="8317" y="5965"/>
            <a:ext cx="2632" cy="1496"/>
            <a:chOff x="8316" y="5965"/>
            <a:chExt cx="2630" cy="1496"/>
          </a:xfrm>
        </xdr:grpSpPr>
        <xdr:sp>
          <xdr:nvSpPr>
            <xdr:cNvPr id="6" name="圆角矩形 5"/>
            <xdr:cNvSpPr/>
          </xdr:nvSpPr>
          <xdr:spPr>
            <a:xfrm>
              <a:off x="8316" y="5965"/>
              <a:ext cx="2630" cy="1497"/>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1" name="文本框 20"/>
            <xdr:cNvSpPr txBox="1"/>
          </xdr:nvSpPr>
          <xdr:spPr>
            <a:xfrm>
              <a:off x="8478" y="6411"/>
              <a:ext cx="2302" cy="604"/>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员工信息</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39" name="组合 38">
            <a:hlinkClick xmlns:r="http://schemas.openxmlformats.org/officeDocument/2006/relationships" r:id="rId4"/>
          </xdr:cNvPr>
          <xdr:cNvGrpSpPr/>
        </xdr:nvGrpSpPr>
        <xdr:grpSpPr>
          <a:xfrm>
            <a:off x="11857" y="5965"/>
            <a:ext cx="2632" cy="1496"/>
            <a:chOff x="11927" y="5965"/>
            <a:chExt cx="2632" cy="1496"/>
          </a:xfrm>
        </xdr:grpSpPr>
        <xdr:sp>
          <xdr:nvSpPr>
            <xdr:cNvPr id="8" name="圆角矩形 7"/>
            <xdr:cNvSpPr/>
          </xdr:nvSpPr>
          <xdr:spPr>
            <a:xfrm>
              <a:off x="11927" y="5965"/>
              <a:ext cx="2633" cy="1497"/>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2" name="文本框 21"/>
            <xdr:cNvSpPr txBox="1"/>
          </xdr:nvSpPr>
          <xdr:spPr>
            <a:xfrm>
              <a:off x="12091" y="6411"/>
              <a:ext cx="2305" cy="604"/>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报价单</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38" name="组合 37">
            <a:hlinkClick xmlns:r="http://schemas.openxmlformats.org/officeDocument/2006/relationships" r:id="rId5"/>
          </xdr:cNvPr>
          <xdr:cNvGrpSpPr/>
        </xdr:nvGrpSpPr>
        <xdr:grpSpPr>
          <a:xfrm>
            <a:off x="15399" y="5964"/>
            <a:ext cx="2632" cy="1496"/>
            <a:chOff x="15399" y="5964"/>
            <a:chExt cx="2632" cy="1496"/>
          </a:xfrm>
        </xdr:grpSpPr>
        <xdr:sp>
          <xdr:nvSpPr>
            <xdr:cNvPr id="9" name="圆角矩形 8"/>
            <xdr:cNvSpPr/>
          </xdr:nvSpPr>
          <xdr:spPr>
            <a:xfrm>
              <a:off x="15399" y="5964"/>
              <a:ext cx="2633" cy="1497"/>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3" name="文本框 22"/>
            <xdr:cNvSpPr txBox="1"/>
          </xdr:nvSpPr>
          <xdr:spPr>
            <a:xfrm>
              <a:off x="15563" y="6411"/>
              <a:ext cx="2305" cy="604"/>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订单明细</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42" name="组合 41">
            <a:hlinkClick xmlns:r="http://schemas.openxmlformats.org/officeDocument/2006/relationships" r:id="rId6"/>
          </xdr:cNvPr>
          <xdr:cNvGrpSpPr/>
        </xdr:nvGrpSpPr>
        <xdr:grpSpPr>
          <a:xfrm>
            <a:off x="1236" y="8257"/>
            <a:ext cx="2632" cy="1501"/>
            <a:chOff x="1239" y="8257"/>
            <a:chExt cx="2632" cy="1502"/>
          </a:xfrm>
        </xdr:grpSpPr>
        <xdr:sp>
          <xdr:nvSpPr>
            <xdr:cNvPr id="10" name="圆角矩形 9"/>
            <xdr:cNvSpPr/>
          </xdr:nvSpPr>
          <xdr:spPr>
            <a:xfrm>
              <a:off x="1239" y="8257"/>
              <a:ext cx="2633" cy="1502"/>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4" name="文本框 23"/>
            <xdr:cNvSpPr txBox="1"/>
          </xdr:nvSpPr>
          <xdr:spPr>
            <a:xfrm>
              <a:off x="1403" y="8708"/>
              <a:ext cx="2305" cy="599"/>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应收账款</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41" name="组合 40">
            <a:hlinkClick xmlns:r="http://schemas.openxmlformats.org/officeDocument/2006/relationships" r:id="rId7"/>
          </xdr:cNvPr>
          <xdr:cNvGrpSpPr/>
        </xdr:nvGrpSpPr>
        <xdr:grpSpPr>
          <a:xfrm>
            <a:off x="4777" y="8257"/>
            <a:ext cx="2632" cy="1500"/>
            <a:chOff x="4778" y="8257"/>
            <a:chExt cx="2632" cy="1502"/>
          </a:xfrm>
        </xdr:grpSpPr>
        <xdr:sp>
          <xdr:nvSpPr>
            <xdr:cNvPr id="11" name="圆角矩形 10"/>
            <xdr:cNvSpPr/>
          </xdr:nvSpPr>
          <xdr:spPr>
            <a:xfrm>
              <a:off x="4778" y="8257"/>
              <a:ext cx="2633" cy="1502"/>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5" name="文本框 24"/>
            <xdr:cNvSpPr txBox="1"/>
          </xdr:nvSpPr>
          <xdr:spPr>
            <a:xfrm>
              <a:off x="4942" y="8708"/>
              <a:ext cx="2305" cy="599"/>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对账单</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40" name="组合 39">
            <a:hlinkClick xmlns:r="http://schemas.openxmlformats.org/officeDocument/2006/relationships" r:id="rId8"/>
          </xdr:cNvPr>
          <xdr:cNvGrpSpPr/>
        </xdr:nvGrpSpPr>
        <xdr:grpSpPr>
          <a:xfrm>
            <a:off x="8317" y="8257"/>
            <a:ext cx="2632" cy="1500"/>
            <a:chOff x="8313" y="8257"/>
            <a:chExt cx="2630" cy="1502"/>
          </a:xfrm>
        </xdr:grpSpPr>
        <xdr:sp>
          <xdr:nvSpPr>
            <xdr:cNvPr id="12" name="圆角矩形 11"/>
            <xdr:cNvSpPr/>
          </xdr:nvSpPr>
          <xdr:spPr>
            <a:xfrm>
              <a:off x="8313" y="8257"/>
              <a:ext cx="2630" cy="1502"/>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6" name="文本框 25"/>
            <xdr:cNvSpPr txBox="1"/>
          </xdr:nvSpPr>
          <xdr:spPr>
            <a:xfrm>
              <a:off x="8477" y="8708"/>
              <a:ext cx="2302" cy="599"/>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业绩报表</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36" name="组合 35">
            <a:hlinkClick xmlns:r="http://schemas.openxmlformats.org/officeDocument/2006/relationships" r:id="rId9"/>
          </xdr:cNvPr>
          <xdr:cNvGrpSpPr/>
        </xdr:nvGrpSpPr>
        <xdr:grpSpPr>
          <a:xfrm>
            <a:off x="11857" y="8257"/>
            <a:ext cx="2632" cy="1500"/>
            <a:chOff x="11927" y="8257"/>
            <a:chExt cx="2632" cy="1502"/>
          </a:xfrm>
        </xdr:grpSpPr>
        <xdr:sp>
          <xdr:nvSpPr>
            <xdr:cNvPr id="13" name="圆角矩形 12"/>
            <xdr:cNvSpPr/>
          </xdr:nvSpPr>
          <xdr:spPr>
            <a:xfrm>
              <a:off x="11927" y="8257"/>
              <a:ext cx="2633" cy="1502"/>
            </a:xfrm>
            <a:prstGeom prst="round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7" name="文本框 26"/>
            <xdr:cNvSpPr txBox="1"/>
          </xdr:nvSpPr>
          <xdr:spPr>
            <a:xfrm>
              <a:off x="12091" y="8709"/>
              <a:ext cx="2305" cy="599"/>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销售分析</a:t>
              </a:r>
              <a:endParaRPr lang="en-US" altLang="zh-CN" sz="1800">
                <a:solidFill>
                  <a:schemeClr val="bg1"/>
                </a:solidFill>
                <a:latin typeface="汉仪雅酷黑简" panose="00020600040101010101" charset="-122"/>
                <a:ea typeface="汉仪雅酷黑简" panose="00020600040101010101" charset="-122"/>
              </a:endParaRPr>
            </a:p>
          </xdr:txBody>
        </xdr:sp>
      </xdr:grpSp>
      <xdr:grpSp>
        <xdr:nvGrpSpPr>
          <xdr:cNvPr id="37" name="组合 36">
            <a:hlinkClick xmlns:r="http://schemas.openxmlformats.org/officeDocument/2006/relationships" r:id="rId10"/>
          </xdr:cNvPr>
          <xdr:cNvGrpSpPr/>
        </xdr:nvGrpSpPr>
        <xdr:grpSpPr>
          <a:xfrm>
            <a:off x="15399" y="8257"/>
            <a:ext cx="2632" cy="1500"/>
            <a:chOff x="15398" y="8257"/>
            <a:chExt cx="2632" cy="1502"/>
          </a:xfrm>
        </xdr:grpSpPr>
        <xdr:sp>
          <xdr:nvSpPr>
            <xdr:cNvPr id="14" name="圆角矩形 13"/>
            <xdr:cNvSpPr/>
          </xdr:nvSpPr>
          <xdr:spPr>
            <a:xfrm>
              <a:off x="15398" y="8257"/>
              <a:ext cx="2633" cy="1502"/>
            </a:xfrm>
            <a:prstGeom prst="round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28" name="文本框 27"/>
            <xdr:cNvSpPr txBox="1"/>
          </xdr:nvSpPr>
          <xdr:spPr>
            <a:xfrm>
              <a:off x="15562" y="8709"/>
              <a:ext cx="2305" cy="599"/>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首页</a:t>
              </a:r>
              <a:endParaRPr lang="en-US" altLang="zh-CN" sz="1800">
                <a:solidFill>
                  <a:schemeClr val="bg1"/>
                </a:solidFill>
                <a:latin typeface="汉仪雅酷黑简" panose="00020600040101010101" charset="-122"/>
                <a:ea typeface="汉仪雅酷黑简" panose="00020600040101010101" charset="-122"/>
              </a:endParaRPr>
            </a:p>
          </xdr:txBody>
        </xdr:sp>
      </xdr:grpSp>
    </xdr:grpSp>
    <xdr:clientData/>
  </xdr:twoCellAnchor>
  <xdr:oneCellAnchor>
    <xdr:from>
      <xdr:col>3</xdr:col>
      <xdr:colOff>656590</xdr:colOff>
      <xdr:row>6</xdr:row>
      <xdr:rowOff>19050</xdr:rowOff>
    </xdr:from>
    <xdr:ext cx="6925310" cy="1584325"/>
    <xdr:sp>
      <xdr:nvSpPr>
        <xdr:cNvPr id="3" name="文本框 2"/>
        <xdr:cNvSpPr txBox="1"/>
      </xdr:nvSpPr>
      <xdr:spPr>
        <a:xfrm>
          <a:off x="2377440" y="1299210"/>
          <a:ext cx="6925310" cy="158432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p>
          <a:pPr algn="ctr"/>
          <a:r>
            <a:rPr lang="zh-CN" altLang="en-US" sz="7200">
              <a:solidFill>
                <a:schemeClr val="bg1"/>
              </a:solidFill>
              <a:latin typeface="汉仪雅酷黑简" panose="00020600040101010101" charset="-122"/>
              <a:ea typeface="汉仪雅酷黑简" panose="00020600040101010101" charset="-122"/>
            </a:rPr>
            <a:t>销售管理系统</a:t>
          </a:r>
          <a:endParaRPr lang="zh-CN" altLang="en-US" sz="7200">
            <a:solidFill>
              <a:schemeClr val="bg1"/>
            </a:solidFill>
            <a:latin typeface="汉仪雅酷黑简" panose="00020600040101010101" charset="-122"/>
            <a:ea typeface="汉仪雅酷黑简" panose="00020600040101010101" charset="-122"/>
          </a:endParaRPr>
        </a:p>
      </xdr:txBody>
    </xdr:sp>
    <xdr:clientData/>
  </xdr:oneCellAnchor>
  <xdr:oneCellAnchor>
    <xdr:from>
      <xdr:col>0</xdr:col>
      <xdr:colOff>427355</xdr:colOff>
      <xdr:row>2</xdr:row>
      <xdr:rowOff>48895</xdr:rowOff>
    </xdr:from>
    <xdr:ext cx="1012190" cy="508000"/>
    <xdr:sp>
      <xdr:nvSpPr>
        <xdr:cNvPr id="17" name="文本框 16"/>
        <xdr:cNvSpPr txBox="1"/>
      </xdr:nvSpPr>
      <xdr:spPr>
        <a:xfrm>
          <a:off x="427355" y="475615"/>
          <a:ext cx="1012190" cy="50800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en-US" altLang="zh-CN" sz="2000">
              <a:solidFill>
                <a:schemeClr val="bg1"/>
              </a:solidFill>
              <a:latin typeface="汉仪雅酷黑简" panose="00020600040101010101" charset="-122"/>
              <a:ea typeface="汉仪雅酷黑简" panose="00020600040101010101" charset="-122"/>
            </a:rPr>
            <a:t>LOGO</a:t>
          </a:r>
          <a:endParaRPr lang="en-US" altLang="zh-CN" sz="2000">
            <a:solidFill>
              <a:schemeClr val="bg1"/>
            </a:solidFill>
            <a:latin typeface="汉仪雅酷黑简" panose="00020600040101010101" charset="-122"/>
            <a:ea typeface="汉仪雅酷黑简" panose="00020600040101010101" charset="-122"/>
          </a:endParaRPr>
        </a:p>
      </xdr:txBody>
    </xdr:sp>
    <xdr:clientData/>
  </xdr:oneCellAnchor>
  <xdr:oneCellAnchor>
    <xdr:from>
      <xdr:col>5</xdr:col>
      <xdr:colOff>3810</xdr:colOff>
      <xdr:row>12</xdr:row>
      <xdr:rowOff>68580</xdr:rowOff>
    </xdr:from>
    <xdr:ext cx="5459730" cy="474345"/>
    <xdr:sp>
      <xdr:nvSpPr>
        <xdr:cNvPr id="32" name="文本框 31"/>
        <xdr:cNvSpPr txBox="1"/>
      </xdr:nvSpPr>
      <xdr:spPr>
        <a:xfrm>
          <a:off x="2975610" y="2628900"/>
          <a:ext cx="5459730" cy="47434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800">
              <a:solidFill>
                <a:schemeClr val="bg1"/>
              </a:solidFill>
              <a:latin typeface="汉仪雅酷黑简" panose="00020600040101010101" charset="-122"/>
              <a:ea typeface="汉仪雅酷黑简" panose="00020600040101010101" charset="-122"/>
            </a:rPr>
            <a:t>sales management system</a:t>
          </a:r>
          <a:endParaRPr lang="zh-CN" altLang="en-US" sz="1800">
            <a:solidFill>
              <a:schemeClr val="bg1"/>
            </a:solidFill>
            <a:latin typeface="汉仪雅酷黑简" panose="00020600040101010101" charset="-122"/>
            <a:ea typeface="汉仪雅酷黑简" panose="00020600040101010101" charset="-122"/>
          </a:endParaRPr>
        </a:p>
      </xdr:txBody>
    </xdr:sp>
    <xdr:clientData/>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3</xdr:col>
      <xdr:colOff>707390</xdr:colOff>
      <xdr:row>2</xdr:row>
      <xdr:rowOff>95250</xdr:rowOff>
    </xdr:from>
    <xdr:to>
      <xdr:col>14</xdr:col>
      <xdr:colOff>373380</xdr:colOff>
      <xdr:row>4</xdr:row>
      <xdr:rowOff>478790</xdr:rowOff>
    </xdr:to>
    <xdr:graphicFrame>
      <xdr:nvGraphicFramePr>
        <xdr:cNvPr id="3" name="图表 2"/>
        <xdr:cNvGraphicFramePr/>
      </xdr:nvGraphicFramePr>
      <xdr:xfrm>
        <a:off x="3201670" y="1390650"/>
        <a:ext cx="9919970" cy="16535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xdr:colOff>
      <xdr:row>0</xdr:row>
      <xdr:rowOff>1270</xdr:rowOff>
    </xdr:from>
    <xdr:to>
      <xdr:col>15</xdr:col>
      <xdr:colOff>11430</xdr:colOff>
      <xdr:row>0</xdr:row>
      <xdr:rowOff>1141730</xdr:rowOff>
    </xdr:to>
    <xdr:grpSp>
      <xdr:nvGrpSpPr>
        <xdr:cNvPr id="38" name="组合 37"/>
        <xdr:cNvGrpSpPr/>
      </xdr:nvGrpSpPr>
      <xdr:grpSpPr>
        <a:xfrm>
          <a:off x="1905" y="1270"/>
          <a:ext cx="13689965" cy="1140460"/>
          <a:chOff x="-12" y="-13"/>
          <a:chExt cx="24885" cy="1796"/>
        </a:xfrm>
      </xdr:grpSpPr>
      <xdr:sp>
        <xdr:nvSpPr>
          <xdr:cNvPr id="4" name="矩形 3"/>
          <xdr:cNvSpPr/>
        </xdr:nvSpPr>
        <xdr:spPr>
          <a:xfrm>
            <a:off x="-5" y="-13"/>
            <a:ext cx="24879"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6" name="组合 5">
            <a:hlinkClick xmlns:r="http://schemas.openxmlformats.org/officeDocument/2006/relationships" r:id="rId2"/>
          </xdr:cNvPr>
          <xdr:cNvGrpSpPr/>
        </xdr:nvGrpSpPr>
        <xdr:grpSpPr>
          <a:xfrm rot="0">
            <a:off x="2211" y="1176"/>
            <a:ext cx="2173" cy="593"/>
            <a:chOff x="1242" y="5965"/>
            <a:chExt cx="2633" cy="1497"/>
          </a:xfrm>
        </xdr:grpSpPr>
        <xdr:sp>
          <xdr:nvSpPr>
            <xdr:cNvPr id="7" name="同侧圆角矩形 6"/>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8" name="文本框 7"/>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9" name="组合 8">
            <a:hlinkClick xmlns:r="http://schemas.openxmlformats.org/officeDocument/2006/relationships" r:id="rId3"/>
          </xdr:cNvPr>
          <xdr:cNvGrpSpPr/>
        </xdr:nvGrpSpPr>
        <xdr:grpSpPr>
          <a:xfrm rot="0">
            <a:off x="4435" y="1175"/>
            <a:ext cx="2173" cy="595"/>
            <a:chOff x="4779" y="5965"/>
            <a:chExt cx="2633" cy="1497"/>
          </a:xfrm>
        </xdr:grpSpPr>
        <xdr:sp>
          <xdr:nvSpPr>
            <xdr:cNvPr id="10" name="同侧圆角矩形 9"/>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1" name="文本框 10"/>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2" name="组合 11">
            <a:hlinkClick xmlns:r="http://schemas.openxmlformats.org/officeDocument/2006/relationships" r:id="rId4"/>
          </xdr:cNvPr>
          <xdr:cNvGrpSpPr/>
        </xdr:nvGrpSpPr>
        <xdr:grpSpPr>
          <a:xfrm rot="0">
            <a:off x="6662" y="1175"/>
            <a:ext cx="2175" cy="595"/>
            <a:chOff x="8316" y="5965"/>
            <a:chExt cx="2630" cy="1497"/>
          </a:xfrm>
        </xdr:grpSpPr>
        <xdr:sp>
          <xdr:nvSpPr>
            <xdr:cNvPr id="13" name="同侧圆角矩形 12"/>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4" name="文本框 13"/>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5" name="组合 14">
            <a:hlinkClick xmlns:r="http://schemas.openxmlformats.org/officeDocument/2006/relationships" r:id="rId5"/>
          </xdr:cNvPr>
          <xdr:cNvGrpSpPr/>
        </xdr:nvGrpSpPr>
        <xdr:grpSpPr>
          <a:xfrm rot="0">
            <a:off x="8887" y="1175"/>
            <a:ext cx="2168" cy="595"/>
            <a:chOff x="11927" y="5965"/>
            <a:chExt cx="2633" cy="1497"/>
          </a:xfrm>
        </xdr:grpSpPr>
        <xdr:sp>
          <xdr:nvSpPr>
            <xdr:cNvPr id="16" name="同侧圆角矩形 15"/>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7" name="文本框 16"/>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8" name="组合 17">
            <a:hlinkClick xmlns:r="http://schemas.openxmlformats.org/officeDocument/2006/relationships" r:id="rId6"/>
          </xdr:cNvPr>
          <xdr:cNvGrpSpPr/>
        </xdr:nvGrpSpPr>
        <xdr:grpSpPr>
          <a:xfrm rot="0">
            <a:off x="11106" y="1176"/>
            <a:ext cx="2173" cy="593"/>
            <a:chOff x="15399" y="5964"/>
            <a:chExt cx="2633" cy="1497"/>
          </a:xfrm>
        </xdr:grpSpPr>
        <xdr:sp>
          <xdr:nvSpPr>
            <xdr:cNvPr id="19" name="同侧圆角矩形 18"/>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0" name="文本框 19"/>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1" name="组合 20">
            <a:hlinkClick xmlns:r="http://schemas.openxmlformats.org/officeDocument/2006/relationships" r:id="rId7"/>
          </xdr:cNvPr>
          <xdr:cNvGrpSpPr/>
        </xdr:nvGrpSpPr>
        <xdr:grpSpPr>
          <a:xfrm rot="0">
            <a:off x="13340" y="1176"/>
            <a:ext cx="2183" cy="593"/>
            <a:chOff x="1239" y="8257"/>
            <a:chExt cx="2633" cy="1502"/>
          </a:xfrm>
        </xdr:grpSpPr>
        <xdr:sp>
          <xdr:nvSpPr>
            <xdr:cNvPr id="22" name="同侧圆角矩形 21"/>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3" name="文本框 22"/>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4" name="组合 23">
            <a:hlinkClick xmlns:r="http://schemas.openxmlformats.org/officeDocument/2006/relationships" r:id="rId8"/>
          </xdr:cNvPr>
          <xdr:cNvGrpSpPr/>
        </xdr:nvGrpSpPr>
        <xdr:grpSpPr>
          <a:xfrm rot="0">
            <a:off x="15565" y="1176"/>
            <a:ext cx="2173" cy="593"/>
            <a:chOff x="4778" y="8257"/>
            <a:chExt cx="2633" cy="1502"/>
          </a:xfrm>
        </xdr:grpSpPr>
        <xdr:sp>
          <xdr:nvSpPr>
            <xdr:cNvPr id="25" name="同侧圆角矩形 24"/>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6" name="文本框 25"/>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7" name="组合 26">
            <a:hlinkClick xmlns:r="http://schemas.openxmlformats.org/officeDocument/2006/relationships" r:id="rId9"/>
          </xdr:cNvPr>
          <xdr:cNvGrpSpPr/>
        </xdr:nvGrpSpPr>
        <xdr:grpSpPr>
          <a:xfrm rot="0">
            <a:off x="17790" y="1176"/>
            <a:ext cx="2173" cy="593"/>
            <a:chOff x="8313" y="8257"/>
            <a:chExt cx="2630" cy="1502"/>
          </a:xfrm>
        </xdr:grpSpPr>
        <xdr:sp>
          <xdr:nvSpPr>
            <xdr:cNvPr id="28" name="同侧圆角矩形 27"/>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9" name="文本框 28"/>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0" name="组合 29">
            <a:hlinkClick xmlns:r="http://schemas.openxmlformats.org/officeDocument/2006/relationships" r:id="rId10"/>
          </xdr:cNvPr>
          <xdr:cNvGrpSpPr/>
        </xdr:nvGrpSpPr>
        <xdr:grpSpPr>
          <a:xfrm rot="0">
            <a:off x="20011" y="1176"/>
            <a:ext cx="2164" cy="593"/>
            <a:chOff x="11927" y="8257"/>
            <a:chExt cx="2633" cy="1502"/>
          </a:xfrm>
        </xdr:grpSpPr>
        <xdr:sp>
          <xdr:nvSpPr>
            <xdr:cNvPr id="31" name="同侧圆角矩形 30"/>
            <xdr:cNvSpPr/>
          </xdr:nvSpPr>
          <xdr:spPr>
            <a:xfrm>
              <a:off x="11927" y="8257"/>
              <a:ext cx="2633" cy="1502"/>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2" name="文本框 31"/>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3" name="组合 32">
            <a:hlinkClick xmlns:r="http://schemas.openxmlformats.org/officeDocument/2006/relationships" r:id="rId11"/>
          </xdr:cNvPr>
          <xdr:cNvGrpSpPr/>
        </xdr:nvGrpSpPr>
        <xdr:grpSpPr>
          <a:xfrm rot="0">
            <a:off x="-12" y="1176"/>
            <a:ext cx="2172" cy="593"/>
            <a:chOff x="15398" y="8257"/>
            <a:chExt cx="2633" cy="1502"/>
          </a:xfrm>
        </xdr:grpSpPr>
        <xdr:sp>
          <xdr:nvSpPr>
            <xdr:cNvPr id="34" name="同侧圆角矩形 33"/>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5" name="文本框 34"/>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6" name="文本框 35"/>
          <xdr:cNvSpPr txBox="1"/>
        </xdr:nvSpPr>
        <xdr:spPr>
          <a:xfrm>
            <a:off x="3969" y="451"/>
            <a:ext cx="5697"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7" name="文本框 36"/>
          <xdr:cNvSpPr txBox="1"/>
        </xdr:nvSpPr>
        <xdr:spPr>
          <a:xfrm>
            <a:off x="172" y="303"/>
            <a:ext cx="5654"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mc:AlternateContent xmlns:mc="http://schemas.openxmlformats.org/markup-compatibility/2006">
    <mc:Choice xmlns:a14="http://schemas.microsoft.com/office/drawing/2010/main" Requires="a14">
      <xdr:twoCellAnchor editAs="oneCell">
        <xdr:from>
          <xdr:col>2</xdr:col>
          <xdr:colOff>638175</xdr:colOff>
          <xdr:row>2</xdr:row>
          <xdr:rowOff>57150</xdr:rowOff>
        </xdr:from>
        <xdr:to>
          <xdr:col>3</xdr:col>
          <xdr:colOff>0</xdr:colOff>
          <xdr:row>2</xdr:row>
          <xdr:rowOff>704850</xdr:rowOff>
        </xdr:to>
        <xdr:sp>
          <xdr:nvSpPr>
            <xdr:cNvPr id="5122" name="Spinner 2" hidden="1">
              <a:extLst>
                <a:ext uri="{63B3BB69-23CF-44E3-9099-C40C66FF867C}">
                  <a14:compatExt spid="_x0000_s5122"/>
                </a:ext>
              </a:extLst>
            </xdr:cNvPr>
            <xdr:cNvSpPr/>
          </xdr:nvSpPr>
          <xdr:spPr>
            <a:xfrm>
              <a:off x="2307590" y="1352550"/>
              <a:ext cx="186690" cy="64770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582930</xdr:colOff>
      <xdr:row>2</xdr:row>
      <xdr:rowOff>92075</xdr:rowOff>
    </xdr:from>
    <xdr:to>
      <xdr:col>16</xdr:col>
      <xdr:colOff>411480</xdr:colOff>
      <xdr:row>72</xdr:row>
      <xdr:rowOff>40005</xdr:rowOff>
    </xdr:to>
    <xdr:grpSp>
      <xdr:nvGrpSpPr>
        <xdr:cNvPr id="2" name="组合 1"/>
        <xdr:cNvGrpSpPr/>
      </xdr:nvGrpSpPr>
      <xdr:grpSpPr>
        <a:xfrm>
          <a:off x="1169035" y="518795"/>
          <a:ext cx="8620125" cy="14883130"/>
          <a:chOff x="1870" y="728"/>
          <a:chExt cx="14193" cy="20569"/>
        </a:xfrm>
      </xdr:grpSpPr>
      <xdr:sp>
        <xdr:nvSpPr>
          <xdr:cNvPr id="3" name="矩形 1"/>
          <xdr:cNvSpPr/>
        </xdr:nvSpPr>
        <xdr:spPr>
          <a:xfrm>
            <a:off x="1901" y="728"/>
            <a:ext cx="14162" cy="20569"/>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grpSp>
        <xdr:nvGrpSpPr>
          <xdr:cNvPr id="4" name="组合 3"/>
          <xdr:cNvGrpSpPr/>
        </xdr:nvGrpSpPr>
        <xdr:grpSpPr>
          <a:xfrm>
            <a:off x="1870" y="1677"/>
            <a:ext cx="13319" cy="18392"/>
            <a:chOff x="1870" y="1678"/>
            <a:chExt cx="13319" cy="18391"/>
          </a:xfrm>
        </xdr:grpSpPr>
        <xdr:grpSp>
          <xdr:nvGrpSpPr>
            <xdr:cNvPr id="5" name="组合 102"/>
            <xdr:cNvGrpSpPr/>
          </xdr:nvGrpSpPr>
          <xdr:grpSpPr>
            <a:xfrm>
              <a:off x="1870" y="1678"/>
              <a:ext cx="6877" cy="1285"/>
              <a:chOff x="-48" y="701"/>
              <a:chExt cx="6845" cy="1248"/>
            </a:xfrm>
          </xdr:grpSpPr>
          <xdr:sp>
            <xdr:nvSpPr>
              <xdr:cNvPr id="6" name="矩形 5"/>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7" name="文本框 6"/>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6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稻壳儿</a:t>
                </a:r>
                <a:r>
                  <a:rPr lang="zh-CN" altLang="en-US" sz="26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模板使用说明</a:t>
                </a:r>
                <a:endParaRPr lang="en-US" altLang="zh-CN" sz="2600" kern="100">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8" name="文本框 7"/>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grpSp>
        <xdr:cxnSp>
          <xdr:nvCxnSpPr>
            <xdr:cNvPr id="9" name="直接连接符 8"/>
            <xdr:cNvCxnSpPr/>
          </xdr:nvCxnSpPr>
          <xdr:spPr>
            <a:xfrm>
              <a:off x="9781" y="4247"/>
              <a:ext cx="0" cy="15822"/>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0" name="组合 9"/>
            <xdr:cNvGrpSpPr/>
          </xdr:nvGrpSpPr>
          <xdr:grpSpPr>
            <a:xfrm>
              <a:off x="10410" y="3270"/>
              <a:ext cx="4779" cy="9538"/>
              <a:chOff x="10411" y="3270"/>
              <a:chExt cx="4778" cy="9538"/>
            </a:xfrm>
          </xdr:grpSpPr>
          <xdr:grpSp>
            <xdr:nvGrpSpPr>
              <xdr:cNvPr id="11" name="组合 10"/>
              <xdr:cNvGrpSpPr/>
            </xdr:nvGrpSpPr>
            <xdr:grpSpPr>
              <a:xfrm>
                <a:off x="10411" y="3270"/>
                <a:ext cx="4778" cy="7717"/>
                <a:chOff x="10412" y="3270"/>
                <a:chExt cx="4778" cy="7717"/>
              </a:xfrm>
            </xdr:grpSpPr>
            <xdr:sp>
              <xdr:nvSpPr>
                <xdr:cNvPr id="12" name="文本框 11"/>
                <xdr:cNvSpPr txBox="1"/>
              </xdr:nvSpPr>
              <xdr:spPr>
                <a:xfrm>
                  <a:off x="10413" y="8613"/>
                  <a:ext cx="4777" cy="2374"/>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spcAft>
                      <a:spcPts val="600"/>
                    </a:spcAft>
                  </a:pPr>
                  <a:r>
                    <a:rPr lang="zh-CN" altLang="en-US" sz="900">
                      <a:solidFill>
                        <a:srgbClr val="222222">
                          <a:alpha val="60000"/>
                        </a:srgbClr>
                      </a:solidFill>
                      <a:latin typeface="黑体" panose="02010609060101010101" charset="-122"/>
                      <a:ea typeface="黑体" panose="02010609060101010101" charset="-122"/>
                      <a:cs typeface="黑体" panose="02010609060101010101" charset="-122"/>
                    </a:rPr>
                    <a:t>【说明】</a:t>
                  </a:r>
                  <a:endParaRPr lang="zh-CN" altLang="en-US" sz="800">
                    <a:solidFill>
                      <a:srgbClr val="222222">
                        <a:alpha val="60000"/>
                      </a:srgbClr>
                    </a:solidFill>
                    <a:latin typeface="黑体" panose="02010609060101010101" charset="-122"/>
                    <a:ea typeface="黑体" panose="02010609060101010101" charset="-122"/>
                    <a:cs typeface="黑体" panose="02010609060101010101" charset="-122"/>
                  </a:endParaRPr>
                </a:p>
                <a:p>
                  <a:pPr marL="39370" algn="l" fontAlgn="auto">
                    <a:lnSpc>
                      <a:spcPct val="120000"/>
                    </a:lnSpc>
                  </a:pPr>
                  <a:r>
                    <a:rPr sz="9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模板中使用的字体仅限于个人学习、研究或欣赏目的使用，如需商用请您自行向版权方购买、获取商用版权。</a:t>
                  </a:r>
                  <a:endParaRPr sz="9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39370" algn="l" fontAlgn="auto">
                    <a:lnSpc>
                      <a:spcPct val="120000"/>
                    </a:lnSpc>
                  </a:pPr>
                  <a:r>
                    <a:rPr lang="zh-CN" altLang="en-US" sz="9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模板中使用的字体为开源字体，请用户按照该款开源字体的开源协议要求来使用该字体。</a:t>
                  </a:r>
                  <a:endParaRPr lang="zh-CN" altLang="en-US" sz="9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nvGrpSpPr>
                <xdr:cNvPr id="13" name="组合 12"/>
                <xdr:cNvGrpSpPr/>
              </xdr:nvGrpSpPr>
              <xdr:grpSpPr>
                <a:xfrm>
                  <a:off x="10412" y="3270"/>
                  <a:ext cx="4614" cy="5384"/>
                  <a:chOff x="8438" y="3702"/>
                  <a:chExt cx="4612" cy="5193"/>
                </a:xfrm>
              </xdr:grpSpPr>
              <xdr:grpSp>
                <xdr:nvGrpSpPr>
                  <xdr:cNvPr id="14" name="组合 32"/>
                  <xdr:cNvGrpSpPr/>
                </xdr:nvGrpSpPr>
                <xdr:grpSpPr>
                  <a:xfrm>
                    <a:off x="8721" y="6083"/>
                    <a:ext cx="4329" cy="2678"/>
                    <a:chOff x="11007" y="5362"/>
                    <a:chExt cx="4829" cy="2710"/>
                  </a:xfrm>
                </xdr:grpSpPr>
                <xdr:cxnSp>
                  <xdr:nvCxnSpPr>
                    <xdr:cNvPr id="15" name="直接连接符 14"/>
                    <xdr:cNvCxnSpPr/>
                  </xdr:nvCxnSpPr>
                  <xdr:spPr>
                    <a:xfrm>
                      <a:off x="11017" y="6717"/>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16" name="直接连接符 15"/>
                    <xdr:cNvCxnSpPr/>
                  </xdr:nvCxnSpPr>
                  <xdr:spPr>
                    <a:xfrm>
                      <a:off x="11008" y="536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17" name="直接连接符 16"/>
                    <xdr:cNvCxnSpPr/>
                  </xdr:nvCxnSpPr>
                  <xdr:spPr>
                    <a:xfrm>
                      <a:off x="11007" y="807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grpSp>
                <xdr:nvGrpSpPr>
                  <xdr:cNvPr id="18" name="组合 34"/>
                  <xdr:cNvGrpSpPr/>
                </xdr:nvGrpSpPr>
                <xdr:grpSpPr>
                  <a:xfrm>
                    <a:off x="8438" y="3702"/>
                    <a:ext cx="4287" cy="5193"/>
                    <a:chOff x="10730" y="2878"/>
                    <a:chExt cx="4267" cy="5259"/>
                  </a:xfrm>
                </xdr:grpSpPr>
                <xdr:sp>
                  <xdr:nvSpPr>
                    <xdr:cNvPr id="19" name="文本框 18"/>
                    <xdr:cNvSpPr txBox="1"/>
                  </xdr:nvSpPr>
                  <xdr:spPr>
                    <a:xfrm>
                      <a:off x="10887" y="5632"/>
                      <a:ext cx="2286" cy="41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rPr>
                        <a:t>中文｜思源黑体 Bold</a:t>
                      </a:r>
                      <a:endParaRPr lang="en-US" altLang="zh-CN" sz="9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20" name="文本框 19"/>
                    <xdr:cNvSpPr txBox="1"/>
                  </xdr:nvSpPr>
                  <xdr:spPr>
                    <a:xfrm>
                      <a:off x="10854" y="6055"/>
                      <a:ext cx="3098" cy="7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思源黑体 Bold" panose="020B0800000000000000" charset="-122"/>
                          <a:ea typeface="思源黑体 Bold" panose="020B0800000000000000" charset="-122"/>
                          <a:cs typeface="思源黑体 Bold" panose="020B0800000000000000" charset="-122"/>
                          <a:sym typeface="Times New Roman" panose="02020503050405090304" pitchFamily="12"/>
                        </a:rPr>
                        <a:t>思源黑体 Bold</a:t>
                      </a:r>
                      <a:endParaRPr lang="en-US" altLang="zh-CN" sz="2000" kern="1200">
                        <a:solidFill>
                          <a:srgbClr val="222222"/>
                        </a:solidFill>
                        <a:latin typeface="思源黑体 Bold" panose="020B0800000000000000" charset="-122"/>
                        <a:ea typeface="思源黑体 Bold" panose="020B0800000000000000" charset="-122"/>
                        <a:cs typeface="思源黑体 Bold" panose="020B0800000000000000" charset="-122"/>
                        <a:sym typeface="Times New Roman" panose="02020503050405090304" pitchFamily="12"/>
                      </a:endParaRPr>
                    </a:p>
                  </xdr:txBody>
                </xdr:sp>
                <xdr:sp>
                  <xdr:nvSpPr>
                    <xdr:cNvPr id="21" name="文本框 20"/>
                    <xdr:cNvSpPr txBox="1"/>
                  </xdr:nvSpPr>
                  <xdr:spPr>
                    <a:xfrm>
                      <a:off x="10892" y="4278"/>
                      <a:ext cx="3538" cy="463"/>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rPr>
                        <a:t>中文｜汉仪雅酷黑简</a:t>
                      </a:r>
                      <a:endParaRPr lang="en-US" altLang="zh-CN" sz="9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22" name="文本框 21"/>
                    <xdr:cNvSpPr txBox="1"/>
                  </xdr:nvSpPr>
                  <xdr:spPr>
                    <a:xfrm>
                      <a:off x="10848" y="4701"/>
                      <a:ext cx="3050" cy="7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汉仪雅酷黑简" panose="00020600040101010101" charset="-122"/>
                          <a:ea typeface="汉仪雅酷黑简" panose="00020600040101010101" charset="-122"/>
                          <a:cs typeface="Times New Roman" panose="02020503050405090304" pitchFamily="12"/>
                          <a:sym typeface="Times New Roman" panose="02020503050405090304" pitchFamily="12"/>
                        </a:rPr>
                        <a:t>汉仪雅酷黑简</a:t>
                      </a:r>
                      <a:endParaRPr lang="en-US" altLang="zh-CN" sz="2000" kern="1200">
                        <a:solidFill>
                          <a:srgbClr val="222222"/>
                        </a:solidFill>
                        <a:latin typeface="汉仪雅酷黑简" panose="00020600040101010101" charset="-122"/>
                        <a:ea typeface="汉仪雅酷黑简" panose="00020600040101010101" charset="-122"/>
                        <a:cs typeface="Times New Roman" panose="02020503050405090304" pitchFamily="12"/>
                        <a:sym typeface="Times New Roman" panose="02020503050405090304" pitchFamily="12"/>
                      </a:endParaRPr>
                    </a:p>
                  </xdr:txBody>
                </xdr:sp>
                <xdr:grpSp>
                  <xdr:nvGrpSpPr>
                    <xdr:cNvPr id="23" name="组合 22"/>
                    <xdr:cNvGrpSpPr/>
                  </xdr:nvGrpSpPr>
                  <xdr:grpSpPr>
                    <a:xfrm>
                      <a:off x="10730" y="2878"/>
                      <a:ext cx="3249" cy="1227"/>
                      <a:chOff x="1046" y="2210"/>
                      <a:chExt cx="3249" cy="1227"/>
                    </a:xfrm>
                  </xdr:grpSpPr>
                  <xdr:sp>
                    <xdr:nvSpPr>
                      <xdr:cNvPr id="24" name="文本框 23"/>
                      <xdr:cNvSpPr txBox="1"/>
                    </xdr:nvSpPr>
                    <xdr:spPr>
                      <a:xfrm>
                        <a:off x="1046" y="2210"/>
                        <a:ext cx="1505" cy="12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503050405090304" pitchFamily="12"/>
                            <a:sym typeface="Times New Roman" panose="0202050305040509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25" name="文本框 24"/>
                      <xdr:cNvSpPr txBox="1"/>
                    </xdr:nvSpPr>
                    <xdr:spPr>
                      <a:xfrm>
                        <a:off x="2013" y="2404"/>
                        <a:ext cx="2282"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字体说明</a:t>
                        </a:r>
                        <a:endParaRPr lang="en-US" altLang="zh-CN"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grpSp>
                <xdr:sp>
                  <xdr:nvSpPr>
                    <xdr:cNvPr id="26" name="文本框 25"/>
                    <xdr:cNvSpPr txBox="1"/>
                  </xdr:nvSpPr>
                  <xdr:spPr>
                    <a:xfrm>
                      <a:off x="10890" y="6987"/>
                      <a:ext cx="2287" cy="41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rPr>
                        <a:t>英文｜思源黑体 Bold</a:t>
                      </a:r>
                      <a:endParaRPr lang="en-US" altLang="zh-CN" sz="900" kern="1200">
                        <a:solidFill>
                          <a:srgbClr val="222222">
                            <a:alpha val="60000"/>
                          </a:srgbClr>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27" name="文本框 26"/>
                    <xdr:cNvSpPr txBox="1"/>
                  </xdr:nvSpPr>
                  <xdr:spPr>
                    <a:xfrm>
                      <a:off x="10844" y="7409"/>
                      <a:ext cx="4153" cy="7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000" kern="1200">
                          <a:solidFill>
                            <a:srgbClr val="222222"/>
                          </a:solidFill>
                          <a:latin typeface="思源黑体 Bold" panose="020B0800000000000000" charset="-122"/>
                          <a:ea typeface="思源黑体 Bold" panose="020B0800000000000000" charset="-122"/>
                          <a:cs typeface="思源黑体 Bold" panose="020B0800000000000000" charset="-122"/>
                          <a:sym typeface="Times New Roman" panose="02020503050405090304" pitchFamily="12"/>
                        </a:rPr>
                        <a:t>思源黑体 Bold</a:t>
                      </a:r>
                      <a:endParaRPr lang="en-US" altLang="zh-CN" sz="2000" kern="1200">
                        <a:solidFill>
                          <a:srgbClr val="222222"/>
                        </a:solidFill>
                        <a:latin typeface="思源黑体 Bold" panose="020B0800000000000000" charset="-122"/>
                        <a:ea typeface="思源黑体 Bold" panose="020B0800000000000000" charset="-122"/>
                        <a:cs typeface="思源黑体 Bold" panose="020B0800000000000000" charset="-122"/>
                        <a:sym typeface="Times New Roman" panose="02020503050405090304" pitchFamily="12"/>
                      </a:endParaRPr>
                    </a:p>
                  </xdr:txBody>
                </xdr:sp>
              </xdr:grpSp>
            </xdr:grpSp>
          </xdr:grpSp>
          <xdr:grpSp>
            <xdr:nvGrpSpPr>
              <xdr:cNvPr id="28" name="组合 27"/>
              <xdr:cNvGrpSpPr/>
            </xdr:nvGrpSpPr>
            <xdr:grpSpPr>
              <a:xfrm>
                <a:off x="10417" y="11163"/>
                <a:ext cx="3855" cy="1645"/>
                <a:chOff x="10418" y="11164"/>
                <a:chExt cx="3854" cy="1645"/>
              </a:xfrm>
            </xdr:grpSpPr>
            <xdr:grpSp>
              <xdr:nvGrpSpPr>
                <xdr:cNvPr id="29" name="组合 61"/>
                <xdr:cNvGrpSpPr/>
              </xdr:nvGrpSpPr>
              <xdr:grpSpPr>
                <a:xfrm>
                  <a:off x="10418" y="11164"/>
                  <a:ext cx="3854" cy="1573"/>
                  <a:chOff x="1213" y="1094"/>
                  <a:chExt cx="3140" cy="1228"/>
                </a:xfrm>
              </xdr:grpSpPr>
              <xdr:sp>
                <xdr:nvSpPr>
                  <xdr:cNvPr id="30" name="文本框 29"/>
                  <xdr:cNvSpPr txBox="1"/>
                </xdr:nvSpPr>
                <xdr:spPr>
                  <a:xfrm>
                    <a:off x="1213" y="1094"/>
                    <a:ext cx="1554" cy="12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503050405090304" pitchFamily="12"/>
                        <a:sym typeface="Times New Roman" panose="02020503050405090304" pitchFamily="12"/>
                      </a:rPr>
                      <a:t>03</a:t>
                    </a:r>
                    <a:endParaRPr lang="en-US" altLang="zh-CN" sz="3800" b="1" kern="1200">
                      <a:solidFill>
                        <a:srgbClr val="FF283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31" name="文本框 30"/>
                  <xdr:cNvSpPr txBox="1"/>
                </xdr:nvSpPr>
                <xdr:spPr>
                  <a:xfrm>
                    <a:off x="2067" y="1360"/>
                    <a:ext cx="2286"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素材说明</a:t>
                    </a:r>
                    <a:endParaRPr lang="en-US" altLang="zh-CN"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grpSp>
            <xdr:grpSp>
              <xdr:nvGrpSpPr>
                <xdr:cNvPr id="32" name="组合 77"/>
                <xdr:cNvGrpSpPr/>
              </xdr:nvGrpSpPr>
              <xdr:grpSpPr>
                <a:xfrm>
                  <a:off x="10443" y="12256"/>
                  <a:ext cx="1629" cy="552"/>
                  <a:chOff x="7184" y="2738"/>
                  <a:chExt cx="1328" cy="433"/>
                </a:xfrm>
              </xdr:grpSpPr>
              <xdr:sp>
                <xdr:nvSpPr>
                  <xdr:cNvPr id="33" name="文本框 32"/>
                  <xdr:cNvSpPr txBox="1"/>
                </xdr:nvSpPr>
                <xdr:spPr>
                  <a:xfrm>
                    <a:off x="7184" y="2740"/>
                    <a:ext cx="1287" cy="4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素材：</a:t>
                    </a:r>
                    <a:endParaRPr lang="en-US" altLang="zh-CN"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34" name="文本框 33"/>
                  <xdr:cNvSpPr txBox="1"/>
                </xdr:nvSpPr>
                <xdr:spPr>
                  <a:xfrm>
                    <a:off x="7879" y="2738"/>
                    <a:ext cx="633" cy="39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fontAlgn="t">
                      <a:lnSpc>
                        <a:spcPct val="120000"/>
                      </a:lnSpc>
                    </a:pP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rPr>
                      <a:t>无</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grpSp>
        </xdr:grpSp>
        <xdr:grpSp>
          <xdr:nvGrpSpPr>
            <xdr:cNvPr id="35" name="组合 34"/>
            <xdr:cNvGrpSpPr/>
          </xdr:nvGrpSpPr>
          <xdr:grpSpPr>
            <a:xfrm>
              <a:off x="2254" y="3254"/>
              <a:ext cx="7161" cy="16209"/>
              <a:chOff x="2254" y="3254"/>
              <a:chExt cx="7163" cy="16211"/>
            </a:xfrm>
          </xdr:grpSpPr>
          <xdr:grpSp>
            <xdr:nvGrpSpPr>
              <xdr:cNvPr id="36" name="组合 35"/>
              <xdr:cNvGrpSpPr/>
            </xdr:nvGrpSpPr>
            <xdr:grpSpPr>
              <a:xfrm>
                <a:off x="2254" y="3254"/>
                <a:ext cx="4858" cy="1190"/>
                <a:chOff x="1212" y="2209"/>
                <a:chExt cx="4839" cy="1158"/>
              </a:xfrm>
            </xdr:grpSpPr>
            <xdr:sp>
              <xdr:nvSpPr>
                <xdr:cNvPr id="37" name="文本框 36"/>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503050405090304" pitchFamily="12"/>
                      <a:sym typeface="Times New Roman" panose="0202050305040509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sp>
              <xdr:nvSpPr>
                <xdr:cNvPr id="38" name="文本框 37"/>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503050405090304" pitchFamily="12"/>
                    <a:sym typeface="Times New Roman" panose="02020503050405090304" pitchFamily="12"/>
                  </a:endParaRPr>
                </a:p>
              </xdr:txBody>
            </xdr:sp>
          </xdr:grpSp>
          <xdr:grpSp>
            <xdr:nvGrpSpPr>
              <xdr:cNvPr id="39" name="组合 38"/>
              <xdr:cNvGrpSpPr/>
            </xdr:nvGrpSpPr>
            <xdr:grpSpPr>
              <a:xfrm>
                <a:off x="2346" y="4668"/>
                <a:ext cx="7071" cy="14797"/>
                <a:chOff x="2346" y="4669"/>
                <a:chExt cx="7072" cy="14797"/>
              </a:xfrm>
            </xdr:grpSpPr>
            <xdr:pic>
              <xdr:nvPicPr>
                <xdr:cNvPr id="40" name="图片 39"/>
                <xdr:cNvPicPr>
                  <a:picLocks noChangeAspect="1"/>
                </xdr:cNvPicPr>
              </xdr:nvPicPr>
              <xdr:blipFill>
                <a:blip r:embed="rId1"/>
                <a:stretch>
                  <a:fillRect/>
                </a:stretch>
              </xdr:blipFill>
              <xdr:spPr>
                <a:xfrm>
                  <a:off x="2413" y="8335"/>
                  <a:ext cx="4845" cy="2023"/>
                </a:xfrm>
                <a:prstGeom prst="rect">
                  <a:avLst/>
                </a:prstGeom>
                <a:noFill/>
                <a:ln w="9525">
                  <a:noFill/>
                </a:ln>
              </xdr:spPr>
            </xdr:pic>
            <xdr:grpSp>
              <xdr:nvGrpSpPr>
                <xdr:cNvPr id="41" name="组合 69"/>
                <xdr:cNvGrpSpPr/>
              </xdr:nvGrpSpPr>
              <xdr:grpSpPr>
                <a:xfrm>
                  <a:off x="2364" y="4669"/>
                  <a:ext cx="4670" cy="1042"/>
                  <a:chOff x="7139" y="3569"/>
                  <a:chExt cx="4652" cy="1008"/>
                </a:xfrm>
              </xdr:grpSpPr>
              <xdr:sp>
                <xdr:nvSpPr>
                  <xdr:cNvPr id="42" name="文本框 41"/>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50305040509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50305040509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43" name="文本框 42"/>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grpSp>
            <xdr:grpSp>
              <xdr:nvGrpSpPr>
                <xdr:cNvPr id="44" name="组合 77"/>
                <xdr:cNvGrpSpPr/>
              </xdr:nvGrpSpPr>
              <xdr:grpSpPr>
                <a:xfrm>
                  <a:off x="2346" y="7455"/>
                  <a:ext cx="5505" cy="1023"/>
                  <a:chOff x="7127" y="5903"/>
                  <a:chExt cx="5482" cy="1014"/>
                </a:xfrm>
              </xdr:grpSpPr>
              <xdr:sp>
                <xdr:nvSpPr>
                  <xdr:cNvPr id="45" name="文本框 44"/>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50305040509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50305040509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46" name="文本框 45"/>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grpSp>
            <xdr:pic>
              <xdr:nvPicPr>
                <xdr:cNvPr id="47" name="图片 46" descr="WPS图片编辑4"/>
                <xdr:cNvPicPr>
                  <a:picLocks noChangeAspect="1"/>
                </xdr:cNvPicPr>
              </xdr:nvPicPr>
              <xdr:blipFill>
                <a:blip r:embed="rId2"/>
                <a:stretch>
                  <a:fillRect/>
                </a:stretch>
              </xdr:blipFill>
              <xdr:spPr>
                <a:xfrm>
                  <a:off x="2539" y="5802"/>
                  <a:ext cx="6371" cy="1143"/>
                </a:xfrm>
                <a:prstGeom prst="rect">
                  <a:avLst/>
                </a:prstGeom>
                <a:effectLst>
                  <a:outerShdw blurRad="38100" sx="101000" sy="101000" algn="ctr" rotWithShape="0">
                    <a:schemeClr val="bg1">
                      <a:lumMod val="75000"/>
                      <a:alpha val="40000"/>
                    </a:schemeClr>
                  </a:outerShdw>
                </a:effectLst>
              </xdr:spPr>
            </xdr:pic>
            <xdr:grpSp>
              <xdr:nvGrpSpPr>
                <xdr:cNvPr id="48" name="组合 77"/>
                <xdr:cNvGrpSpPr/>
              </xdr:nvGrpSpPr>
              <xdr:grpSpPr>
                <a:xfrm>
                  <a:off x="2362" y="10512"/>
                  <a:ext cx="7056" cy="8954"/>
                  <a:chOff x="7138" y="5903"/>
                  <a:chExt cx="7025" cy="8687"/>
                </a:xfrm>
              </xdr:grpSpPr>
              <xdr:sp>
                <xdr:nvSpPr>
                  <xdr:cNvPr id="49" name="文本框 48"/>
                  <xdr:cNvSpPr txBox="1"/>
                </xdr:nvSpPr>
                <xdr:spPr>
                  <a:xfrm>
                    <a:off x="7138" y="5903"/>
                    <a:ext cx="4408" cy="466"/>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50305040509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503050405090304" pitchFamily="12"/>
                      </a:rPr>
                      <a:t>表格使用说明</a:t>
                    </a:r>
                    <a:endParaRPr lang="en-US" altLang="zh-CN" kern="100">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50" name="文本框 49"/>
                  <xdr:cNvSpPr txBox="1"/>
                </xdr:nvSpPr>
                <xdr:spPr>
                  <a:xfrm>
                    <a:off x="7453" y="6447"/>
                    <a:ext cx="6669" cy="730"/>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just"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客户信息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商品信息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员工信息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表为基础信息录入表，信息录入后其他表中信息将相应更新。</a:t>
                    </a:r>
                    <a:endParaRPr lang="en-US"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58" name="文本框 57"/>
                  <xdr:cNvSpPr txBox="1"/>
                </xdr:nvSpPr>
                <xdr:spPr>
                  <a:xfrm>
                    <a:off x="10855" y="7327"/>
                    <a:ext cx="3267" cy="1543"/>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just"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客户信息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表中</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客户级别对应折扣请自行调整，调整后，选择客户的相应级别，其他表中客户订单金额将按相应折扣计算。</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61" name="文本框 60"/>
                  <xdr:cNvSpPr txBox="1"/>
                </xdr:nvSpPr>
                <xdr:spPr>
                  <a:xfrm>
                    <a:off x="10241" y="9540"/>
                    <a:ext cx="3872" cy="1458"/>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just"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3</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报价单</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表中下拉列表选择客户名称，表中金额将按相应客户级别的折扣进行计算。选择商品编码的下拉框，将自动出现相应货品信息。</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66" name="文本框 65"/>
                  <xdr:cNvSpPr txBox="1"/>
                </xdr:nvSpPr>
                <xdr:spPr>
                  <a:xfrm>
                    <a:off x="11469" y="11643"/>
                    <a:ext cx="2645" cy="1075"/>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just"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4</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订单明细</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表中下拉列表可选择相应客户、商品编码、员工。</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69" name="文本框 68"/>
                  <xdr:cNvSpPr txBox="1"/>
                </xdr:nvSpPr>
                <xdr:spPr>
                  <a:xfrm>
                    <a:off x="11486" y="13191"/>
                    <a:ext cx="2645" cy="693"/>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just"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5</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业绩报表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表中选择年份。下拉列表可选择相应员工查询。</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sp>
                <xdr:nvSpPr>
                  <xdr:cNvPr id="72" name="文本框 71"/>
                  <xdr:cNvSpPr txBox="1"/>
                </xdr:nvSpPr>
                <xdr:spPr>
                  <a:xfrm>
                    <a:off x="11518" y="13897"/>
                    <a:ext cx="2645" cy="693"/>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just"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6</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、在</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销售分析</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rPr>
                      <a:t>表中选择商品编码。下拉列表可选择相应商品查询。</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503050405090304" pitchFamily="12"/>
                    </a:endParaRPr>
                  </a:p>
                </xdr:txBody>
              </xdr:sp>
            </xdr:grpSp>
          </xdr:grpSp>
        </xdr:grpSp>
      </xdr:grpSp>
    </xdr:grpSp>
    <xdr:clientData/>
  </xdr:twoCellAnchor>
  <xdr:twoCellAnchor editAs="oneCell">
    <xdr:from>
      <xdr:col>2</xdr:col>
      <xdr:colOff>485140</xdr:colOff>
      <xdr:row>39</xdr:row>
      <xdr:rowOff>137795</xdr:rowOff>
    </xdr:from>
    <xdr:to>
      <xdr:col>4</xdr:col>
      <xdr:colOff>361950</xdr:colOff>
      <xdr:row>47</xdr:row>
      <xdr:rowOff>67310</xdr:rowOff>
    </xdr:to>
    <xdr:pic>
      <xdr:nvPicPr>
        <xdr:cNvPr id="57" name="图片 56"/>
        <xdr:cNvPicPr>
          <a:picLocks noChangeAspect="1"/>
        </xdr:cNvPicPr>
      </xdr:nvPicPr>
      <xdr:blipFill>
        <a:blip r:embed="rId3"/>
        <a:stretch>
          <a:fillRect/>
        </a:stretch>
      </xdr:blipFill>
      <xdr:spPr>
        <a:xfrm>
          <a:off x="1657350" y="8458835"/>
          <a:ext cx="1049020" cy="1636395"/>
        </a:xfrm>
        <a:prstGeom prst="rect">
          <a:avLst/>
        </a:prstGeom>
        <a:noFill/>
        <a:ln w="9525">
          <a:noFill/>
        </a:ln>
      </xdr:spPr>
    </xdr:pic>
    <xdr:clientData/>
  </xdr:twoCellAnchor>
  <xdr:twoCellAnchor editAs="oneCell">
    <xdr:from>
      <xdr:col>4</xdr:col>
      <xdr:colOff>375920</xdr:colOff>
      <xdr:row>40</xdr:row>
      <xdr:rowOff>10795</xdr:rowOff>
    </xdr:from>
    <xdr:to>
      <xdr:col>6</xdr:col>
      <xdr:colOff>81280</xdr:colOff>
      <xdr:row>46</xdr:row>
      <xdr:rowOff>151130</xdr:rowOff>
    </xdr:to>
    <xdr:pic>
      <xdr:nvPicPr>
        <xdr:cNvPr id="59" name="图片 58"/>
        <xdr:cNvPicPr>
          <a:picLocks noChangeAspect="1"/>
        </xdr:cNvPicPr>
      </xdr:nvPicPr>
      <xdr:blipFill>
        <a:blip r:embed="rId4"/>
        <a:stretch>
          <a:fillRect/>
        </a:stretch>
      </xdr:blipFill>
      <xdr:spPr>
        <a:xfrm>
          <a:off x="2720340" y="8545195"/>
          <a:ext cx="877570" cy="1420495"/>
        </a:xfrm>
        <a:prstGeom prst="rect">
          <a:avLst/>
        </a:prstGeom>
        <a:noFill/>
        <a:ln w="9525">
          <a:noFill/>
        </a:ln>
      </xdr:spPr>
    </xdr:pic>
    <xdr:clientData/>
  </xdr:twoCellAnchor>
  <xdr:twoCellAnchor editAs="oneCell">
    <xdr:from>
      <xdr:col>2</xdr:col>
      <xdr:colOff>474345</xdr:colOff>
      <xdr:row>47</xdr:row>
      <xdr:rowOff>114300</xdr:rowOff>
    </xdr:from>
    <xdr:to>
      <xdr:col>5</xdr:col>
      <xdr:colOff>386715</xdr:colOff>
      <xdr:row>50</xdr:row>
      <xdr:rowOff>19050</xdr:rowOff>
    </xdr:to>
    <xdr:pic>
      <xdr:nvPicPr>
        <xdr:cNvPr id="60" name="图片 59"/>
        <xdr:cNvPicPr>
          <a:picLocks noChangeAspect="1"/>
        </xdr:cNvPicPr>
      </xdr:nvPicPr>
      <xdr:blipFill>
        <a:blip r:embed="rId5"/>
        <a:stretch>
          <a:fillRect/>
        </a:stretch>
      </xdr:blipFill>
      <xdr:spPr>
        <a:xfrm>
          <a:off x="1646555" y="10142220"/>
          <a:ext cx="1670685" cy="544830"/>
        </a:xfrm>
        <a:prstGeom prst="rect">
          <a:avLst/>
        </a:prstGeom>
        <a:noFill/>
        <a:ln w="9525">
          <a:noFill/>
        </a:ln>
      </xdr:spPr>
    </xdr:pic>
    <xdr:clientData/>
  </xdr:twoCellAnchor>
  <xdr:twoCellAnchor editAs="oneCell">
    <xdr:from>
      <xdr:col>2</xdr:col>
      <xdr:colOff>497205</xdr:colOff>
      <xdr:row>50</xdr:row>
      <xdr:rowOff>53340</xdr:rowOff>
    </xdr:from>
    <xdr:to>
      <xdr:col>5</xdr:col>
      <xdr:colOff>275590</xdr:colOff>
      <xdr:row>54</xdr:row>
      <xdr:rowOff>132715</xdr:rowOff>
    </xdr:to>
    <xdr:pic>
      <xdr:nvPicPr>
        <xdr:cNvPr id="62" name="图片 61"/>
        <xdr:cNvPicPr>
          <a:picLocks noChangeAspect="1"/>
        </xdr:cNvPicPr>
      </xdr:nvPicPr>
      <xdr:blipFill>
        <a:blip r:embed="rId6"/>
        <a:stretch>
          <a:fillRect/>
        </a:stretch>
      </xdr:blipFill>
      <xdr:spPr>
        <a:xfrm>
          <a:off x="1669415" y="10721340"/>
          <a:ext cx="1536700" cy="932815"/>
        </a:xfrm>
        <a:prstGeom prst="rect">
          <a:avLst/>
        </a:prstGeom>
        <a:noFill/>
        <a:ln w="9525">
          <a:noFill/>
        </a:ln>
      </xdr:spPr>
    </xdr:pic>
    <xdr:clientData/>
  </xdr:twoCellAnchor>
  <xdr:twoCellAnchor editAs="oneCell">
    <xdr:from>
      <xdr:col>3</xdr:col>
      <xdr:colOff>419100</xdr:colOff>
      <xdr:row>55</xdr:row>
      <xdr:rowOff>133350</xdr:rowOff>
    </xdr:from>
    <xdr:to>
      <xdr:col>5</xdr:col>
      <xdr:colOff>179070</xdr:colOff>
      <xdr:row>60</xdr:row>
      <xdr:rowOff>19685</xdr:rowOff>
    </xdr:to>
    <xdr:pic>
      <xdr:nvPicPr>
        <xdr:cNvPr id="63" name="图片 62"/>
        <xdr:cNvPicPr>
          <a:picLocks noChangeAspect="1"/>
        </xdr:cNvPicPr>
      </xdr:nvPicPr>
      <xdr:blipFill>
        <a:blip r:embed="rId7"/>
        <a:stretch>
          <a:fillRect/>
        </a:stretch>
      </xdr:blipFill>
      <xdr:spPr>
        <a:xfrm>
          <a:off x="2177415" y="11868150"/>
          <a:ext cx="932180" cy="953135"/>
        </a:xfrm>
        <a:prstGeom prst="rect">
          <a:avLst/>
        </a:prstGeom>
        <a:noFill/>
        <a:ln w="9525">
          <a:noFill/>
        </a:ln>
      </xdr:spPr>
    </xdr:pic>
    <xdr:clientData/>
  </xdr:twoCellAnchor>
  <xdr:twoCellAnchor editAs="oneCell">
    <xdr:from>
      <xdr:col>2</xdr:col>
      <xdr:colOff>428625</xdr:colOff>
      <xdr:row>55</xdr:row>
      <xdr:rowOff>142875</xdr:rowOff>
    </xdr:from>
    <xdr:to>
      <xdr:col>3</xdr:col>
      <xdr:colOff>383540</xdr:colOff>
      <xdr:row>60</xdr:row>
      <xdr:rowOff>14605</xdr:rowOff>
    </xdr:to>
    <xdr:pic>
      <xdr:nvPicPr>
        <xdr:cNvPr id="64" name="图片 63"/>
        <xdr:cNvPicPr>
          <a:picLocks noChangeAspect="1"/>
        </xdr:cNvPicPr>
      </xdr:nvPicPr>
      <xdr:blipFill>
        <a:blip r:embed="rId8"/>
        <a:srcRect l="45355"/>
        <a:stretch>
          <a:fillRect/>
        </a:stretch>
      </xdr:blipFill>
      <xdr:spPr>
        <a:xfrm>
          <a:off x="1600835" y="11877675"/>
          <a:ext cx="541020" cy="938530"/>
        </a:xfrm>
        <a:prstGeom prst="rect">
          <a:avLst/>
        </a:prstGeom>
        <a:noFill/>
        <a:ln w="9525">
          <a:noFill/>
        </a:ln>
      </xdr:spPr>
    </xdr:pic>
    <xdr:clientData/>
  </xdr:twoCellAnchor>
  <xdr:twoCellAnchor editAs="oneCell">
    <xdr:from>
      <xdr:col>5</xdr:col>
      <xdr:colOff>209550</xdr:colOff>
      <xdr:row>55</xdr:row>
      <xdr:rowOff>142875</xdr:rowOff>
    </xdr:from>
    <xdr:to>
      <xdr:col>6</xdr:col>
      <xdr:colOff>478155</xdr:colOff>
      <xdr:row>60</xdr:row>
      <xdr:rowOff>19685</xdr:rowOff>
    </xdr:to>
    <xdr:pic>
      <xdr:nvPicPr>
        <xdr:cNvPr id="65" name="图片 64"/>
        <xdr:cNvPicPr>
          <a:picLocks noChangeAspect="1"/>
        </xdr:cNvPicPr>
      </xdr:nvPicPr>
      <xdr:blipFill>
        <a:blip r:embed="rId9"/>
        <a:stretch>
          <a:fillRect/>
        </a:stretch>
      </xdr:blipFill>
      <xdr:spPr>
        <a:xfrm>
          <a:off x="3140075" y="11877675"/>
          <a:ext cx="854710" cy="943610"/>
        </a:xfrm>
        <a:prstGeom prst="rect">
          <a:avLst/>
        </a:prstGeom>
        <a:noFill/>
        <a:ln w="9525">
          <a:noFill/>
        </a:ln>
      </xdr:spPr>
    </xdr:pic>
    <xdr:clientData/>
  </xdr:twoCellAnchor>
  <xdr:twoCellAnchor editAs="oneCell">
    <xdr:from>
      <xdr:col>4</xdr:col>
      <xdr:colOff>586105</xdr:colOff>
      <xdr:row>61</xdr:row>
      <xdr:rowOff>67945</xdr:rowOff>
    </xdr:from>
    <xdr:to>
      <xdr:col>6</xdr:col>
      <xdr:colOff>217170</xdr:colOff>
      <xdr:row>67</xdr:row>
      <xdr:rowOff>136525</xdr:rowOff>
    </xdr:to>
    <xdr:pic>
      <xdr:nvPicPr>
        <xdr:cNvPr id="68" name="图片 67"/>
        <xdr:cNvPicPr>
          <a:picLocks noChangeAspect="1"/>
        </xdr:cNvPicPr>
      </xdr:nvPicPr>
      <xdr:blipFill>
        <a:blip r:embed="rId10"/>
        <a:stretch>
          <a:fillRect/>
        </a:stretch>
      </xdr:blipFill>
      <xdr:spPr>
        <a:xfrm>
          <a:off x="2930525" y="13082905"/>
          <a:ext cx="803275" cy="1348740"/>
        </a:xfrm>
        <a:prstGeom prst="rect">
          <a:avLst/>
        </a:prstGeom>
        <a:noFill/>
        <a:ln w="9525">
          <a:noFill/>
        </a:ln>
      </xdr:spPr>
    </xdr:pic>
    <xdr:clientData/>
  </xdr:twoCellAnchor>
  <xdr:twoCellAnchor editAs="oneCell">
    <xdr:from>
      <xdr:col>2</xdr:col>
      <xdr:colOff>393700</xdr:colOff>
      <xdr:row>61</xdr:row>
      <xdr:rowOff>57785</xdr:rowOff>
    </xdr:from>
    <xdr:to>
      <xdr:col>4</xdr:col>
      <xdr:colOff>526415</xdr:colOff>
      <xdr:row>64</xdr:row>
      <xdr:rowOff>13970</xdr:rowOff>
    </xdr:to>
    <xdr:pic>
      <xdr:nvPicPr>
        <xdr:cNvPr id="70" name="图片 69"/>
        <xdr:cNvPicPr>
          <a:picLocks noChangeAspect="1"/>
        </xdr:cNvPicPr>
      </xdr:nvPicPr>
      <xdr:blipFill>
        <a:blip r:embed="rId11"/>
        <a:stretch>
          <a:fillRect/>
        </a:stretch>
      </xdr:blipFill>
      <xdr:spPr>
        <a:xfrm>
          <a:off x="1565910" y="13072745"/>
          <a:ext cx="1304925" cy="596265"/>
        </a:xfrm>
        <a:prstGeom prst="rect">
          <a:avLst/>
        </a:prstGeom>
        <a:noFill/>
        <a:ln w="9525">
          <a:noFill/>
        </a:ln>
      </xdr:spPr>
    </xdr:pic>
    <xdr:clientData/>
  </xdr:twoCellAnchor>
  <xdr:twoCellAnchor editAs="oneCell">
    <xdr:from>
      <xdr:col>6</xdr:col>
      <xdr:colOff>574040</xdr:colOff>
      <xdr:row>66</xdr:row>
      <xdr:rowOff>170815</xdr:rowOff>
    </xdr:from>
    <xdr:to>
      <xdr:col>9</xdr:col>
      <xdr:colOff>383540</xdr:colOff>
      <xdr:row>71</xdr:row>
      <xdr:rowOff>50165</xdr:rowOff>
    </xdr:to>
    <xdr:pic>
      <xdr:nvPicPr>
        <xdr:cNvPr id="71" name="图片 70"/>
        <xdr:cNvPicPr>
          <a:picLocks noChangeAspect="1"/>
        </xdr:cNvPicPr>
      </xdr:nvPicPr>
      <xdr:blipFill>
        <a:blip r:embed="rId12"/>
        <a:stretch>
          <a:fillRect/>
        </a:stretch>
      </xdr:blipFill>
      <xdr:spPr>
        <a:xfrm>
          <a:off x="4090670" y="14252575"/>
          <a:ext cx="1567815" cy="946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6350</xdr:colOff>
      <xdr:row>0</xdr:row>
      <xdr:rowOff>9525</xdr:rowOff>
    </xdr:from>
    <xdr:to>
      <xdr:col>17</xdr:col>
      <xdr:colOff>372110</xdr:colOff>
      <xdr:row>1</xdr:row>
      <xdr:rowOff>8255</xdr:rowOff>
    </xdr:to>
    <xdr:grpSp>
      <xdr:nvGrpSpPr>
        <xdr:cNvPr id="37" name="组合 36"/>
        <xdr:cNvGrpSpPr/>
      </xdr:nvGrpSpPr>
      <xdr:grpSpPr>
        <a:xfrm>
          <a:off x="6350" y="9525"/>
          <a:ext cx="13738860" cy="1141730"/>
          <a:chOff x="-5" y="0"/>
          <a:chExt cx="24876" cy="1798"/>
        </a:xfrm>
      </xdr:grpSpPr>
      <xdr:sp>
        <xdr:nvSpPr>
          <xdr:cNvPr id="35" name="矩形 34"/>
          <xdr:cNvSpPr/>
        </xdr:nvSpPr>
        <xdr:spPr>
          <a:xfrm>
            <a:off x="1" y="0"/>
            <a:ext cx="24871" cy="1799"/>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grpSp>
        <xdr:nvGrpSpPr>
          <xdr:cNvPr id="2" name="组合 1">
            <a:hlinkClick xmlns:r="http://schemas.openxmlformats.org/officeDocument/2006/relationships" r:id="rId1"/>
          </xdr:cNvPr>
          <xdr:cNvGrpSpPr/>
        </xdr:nvGrpSpPr>
        <xdr:grpSpPr>
          <a:xfrm rot="0">
            <a:off x="2217" y="1191"/>
            <a:ext cx="2173" cy="593"/>
            <a:chOff x="1242" y="5965"/>
            <a:chExt cx="2633" cy="1497"/>
          </a:xfrm>
        </xdr:grpSpPr>
        <xdr:sp>
          <xdr:nvSpPr>
            <xdr:cNvPr id="3" name="同侧圆角矩形 2"/>
            <xdr:cNvSpPr/>
          </xdr:nvSpPr>
          <xdr:spPr>
            <a:xfrm>
              <a:off x="1242" y="5965"/>
              <a:ext cx="2633" cy="1497"/>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4" name="文本框 3"/>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5" name="组合 4">
            <a:hlinkClick xmlns:r="http://schemas.openxmlformats.org/officeDocument/2006/relationships" r:id="rId2"/>
          </xdr:cNvPr>
          <xdr:cNvGrpSpPr/>
        </xdr:nvGrpSpPr>
        <xdr:grpSpPr>
          <a:xfrm rot="0">
            <a:off x="4441" y="1190"/>
            <a:ext cx="2173" cy="595"/>
            <a:chOff x="4779" y="5965"/>
            <a:chExt cx="2633" cy="1497"/>
          </a:xfrm>
        </xdr:grpSpPr>
        <xdr:sp>
          <xdr:nvSpPr>
            <xdr:cNvPr id="6" name="同侧圆角矩形 5"/>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3"/>
          </xdr:cNvPr>
          <xdr:cNvGrpSpPr/>
        </xdr:nvGrpSpPr>
        <xdr:grpSpPr>
          <a:xfrm rot="0">
            <a:off x="6666" y="1190"/>
            <a:ext cx="2174" cy="595"/>
            <a:chOff x="8316" y="5965"/>
            <a:chExt cx="2630" cy="1497"/>
          </a:xfrm>
        </xdr:grpSpPr>
        <xdr:sp>
          <xdr:nvSpPr>
            <xdr:cNvPr id="9" name="同侧圆角矩形 8"/>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4"/>
          </xdr:cNvPr>
          <xdr:cNvGrpSpPr/>
        </xdr:nvGrpSpPr>
        <xdr:grpSpPr>
          <a:xfrm rot="0">
            <a:off x="8890" y="1190"/>
            <a:ext cx="2167" cy="595"/>
            <a:chOff x="11927" y="5965"/>
            <a:chExt cx="2633" cy="1497"/>
          </a:xfrm>
        </xdr:grpSpPr>
        <xdr:sp>
          <xdr:nvSpPr>
            <xdr:cNvPr id="12" name="同侧圆角矩形 11"/>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5"/>
          </xdr:cNvPr>
          <xdr:cNvGrpSpPr/>
        </xdr:nvGrpSpPr>
        <xdr:grpSpPr>
          <a:xfrm rot="0">
            <a:off x="11109" y="1191"/>
            <a:ext cx="2173" cy="593"/>
            <a:chOff x="15399" y="5964"/>
            <a:chExt cx="2633" cy="1497"/>
          </a:xfrm>
        </xdr:grpSpPr>
        <xdr:sp>
          <xdr:nvSpPr>
            <xdr:cNvPr id="15" name="同侧圆角矩形 14"/>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6"/>
          </xdr:cNvPr>
          <xdr:cNvGrpSpPr/>
        </xdr:nvGrpSpPr>
        <xdr:grpSpPr>
          <a:xfrm rot="0">
            <a:off x="13343" y="1191"/>
            <a:ext cx="2182" cy="593"/>
            <a:chOff x="1239" y="8257"/>
            <a:chExt cx="2633" cy="1502"/>
          </a:xfrm>
        </xdr:grpSpPr>
        <xdr:sp>
          <xdr:nvSpPr>
            <xdr:cNvPr id="18" name="同侧圆角矩形 17"/>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7"/>
          </xdr:cNvPr>
          <xdr:cNvGrpSpPr/>
        </xdr:nvGrpSpPr>
        <xdr:grpSpPr>
          <a:xfrm rot="0">
            <a:off x="15567" y="1191"/>
            <a:ext cx="2173" cy="593"/>
            <a:chOff x="4778" y="8257"/>
            <a:chExt cx="2633" cy="1502"/>
          </a:xfrm>
        </xdr:grpSpPr>
        <xdr:sp>
          <xdr:nvSpPr>
            <xdr:cNvPr id="21" name="同侧圆角矩形 20"/>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8"/>
          </xdr:cNvPr>
          <xdr:cNvGrpSpPr/>
        </xdr:nvGrpSpPr>
        <xdr:grpSpPr>
          <a:xfrm rot="0">
            <a:off x="17791" y="1191"/>
            <a:ext cx="2173" cy="593"/>
            <a:chOff x="8313" y="8257"/>
            <a:chExt cx="2630" cy="1502"/>
          </a:xfrm>
        </xdr:grpSpPr>
        <xdr:sp>
          <xdr:nvSpPr>
            <xdr:cNvPr id="24" name="同侧圆角矩形 23"/>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9"/>
          </xdr:cNvPr>
          <xdr:cNvGrpSpPr/>
        </xdr:nvGrpSpPr>
        <xdr:grpSpPr>
          <a:xfrm rot="0">
            <a:off x="20011" y="1191"/>
            <a:ext cx="2163" cy="593"/>
            <a:chOff x="11927" y="8257"/>
            <a:chExt cx="2633" cy="1502"/>
          </a:xfrm>
        </xdr:grpSpPr>
        <xdr:sp>
          <xdr:nvSpPr>
            <xdr:cNvPr id="27" name="同侧圆角矩形 26"/>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10"/>
          </xdr:cNvPr>
          <xdr:cNvGrpSpPr/>
        </xdr:nvGrpSpPr>
        <xdr:grpSpPr>
          <a:xfrm rot="0">
            <a:off x="-5" y="1191"/>
            <a:ext cx="2172" cy="593"/>
            <a:chOff x="15398" y="8257"/>
            <a:chExt cx="2633" cy="1502"/>
          </a:xfrm>
        </xdr:grpSpPr>
        <xdr:sp>
          <xdr:nvSpPr>
            <xdr:cNvPr id="30" name="同侧圆角矩形 29"/>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3" name="文本框 32"/>
          <xdr:cNvSpPr txBox="1"/>
        </xdr:nvSpPr>
        <xdr:spPr>
          <a:xfrm>
            <a:off x="3975" y="465"/>
            <a:ext cx="5695"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4" name="文本框 33"/>
          <xdr:cNvSpPr txBox="1"/>
        </xdr:nvSpPr>
        <xdr:spPr>
          <a:xfrm>
            <a:off x="179" y="317"/>
            <a:ext cx="5652"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2540</xdr:colOff>
      <xdr:row>0</xdr:row>
      <xdr:rowOff>1905</xdr:rowOff>
    </xdr:from>
    <xdr:to>
      <xdr:col>14</xdr:col>
      <xdr:colOff>359410</xdr:colOff>
      <xdr:row>0</xdr:row>
      <xdr:rowOff>1142365</xdr:rowOff>
    </xdr:to>
    <xdr:grpSp>
      <xdr:nvGrpSpPr>
        <xdr:cNvPr id="37" name="组合 36"/>
        <xdr:cNvGrpSpPr/>
      </xdr:nvGrpSpPr>
      <xdr:grpSpPr>
        <a:xfrm>
          <a:off x="2540" y="1905"/>
          <a:ext cx="13738225" cy="1140460"/>
          <a:chOff x="-11" y="-12"/>
          <a:chExt cx="24877" cy="1796"/>
        </a:xfrm>
      </xdr:grpSpPr>
      <xdr:sp>
        <xdr:nvSpPr>
          <xdr:cNvPr id="3" name="矩形 2"/>
          <xdr:cNvSpPr/>
        </xdr:nvSpPr>
        <xdr:spPr>
          <a:xfrm>
            <a:off x="-4" y="-12"/>
            <a:ext cx="24870"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5" name="组合 4">
            <a:hlinkClick xmlns:r="http://schemas.openxmlformats.org/officeDocument/2006/relationships" r:id="rId1"/>
          </xdr:cNvPr>
          <xdr:cNvGrpSpPr/>
        </xdr:nvGrpSpPr>
        <xdr:grpSpPr>
          <a:xfrm rot="0">
            <a:off x="2211" y="1177"/>
            <a:ext cx="2173" cy="593"/>
            <a:chOff x="1242" y="5965"/>
            <a:chExt cx="2633" cy="1497"/>
          </a:xfrm>
        </xdr:grpSpPr>
        <xdr:sp>
          <xdr:nvSpPr>
            <xdr:cNvPr id="6" name="同侧圆角矩形 5"/>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2"/>
          </xdr:cNvPr>
          <xdr:cNvGrpSpPr/>
        </xdr:nvGrpSpPr>
        <xdr:grpSpPr>
          <a:xfrm rot="0">
            <a:off x="4435" y="1176"/>
            <a:ext cx="2173" cy="595"/>
            <a:chOff x="4779" y="5965"/>
            <a:chExt cx="2633" cy="1497"/>
          </a:xfrm>
        </xdr:grpSpPr>
        <xdr:sp>
          <xdr:nvSpPr>
            <xdr:cNvPr id="9" name="同侧圆角矩形 8"/>
            <xdr:cNvSpPr/>
          </xdr:nvSpPr>
          <xdr:spPr>
            <a:xfrm>
              <a:off x="4779" y="5965"/>
              <a:ext cx="2633" cy="1497"/>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3"/>
          </xdr:cNvPr>
          <xdr:cNvGrpSpPr/>
        </xdr:nvGrpSpPr>
        <xdr:grpSpPr>
          <a:xfrm rot="0">
            <a:off x="6660" y="1176"/>
            <a:ext cx="2174" cy="595"/>
            <a:chOff x="8316" y="5965"/>
            <a:chExt cx="2630" cy="1497"/>
          </a:xfrm>
        </xdr:grpSpPr>
        <xdr:sp>
          <xdr:nvSpPr>
            <xdr:cNvPr id="12" name="同侧圆角矩形 11"/>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4"/>
          </xdr:cNvPr>
          <xdr:cNvGrpSpPr/>
        </xdr:nvGrpSpPr>
        <xdr:grpSpPr>
          <a:xfrm rot="0">
            <a:off x="8884" y="1176"/>
            <a:ext cx="2167" cy="595"/>
            <a:chOff x="11927" y="5965"/>
            <a:chExt cx="2633" cy="1497"/>
          </a:xfrm>
        </xdr:grpSpPr>
        <xdr:sp>
          <xdr:nvSpPr>
            <xdr:cNvPr id="15" name="同侧圆角矩形 14"/>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5"/>
          </xdr:cNvPr>
          <xdr:cNvGrpSpPr/>
        </xdr:nvGrpSpPr>
        <xdr:grpSpPr>
          <a:xfrm rot="0">
            <a:off x="11103" y="1177"/>
            <a:ext cx="2173" cy="593"/>
            <a:chOff x="15399" y="5964"/>
            <a:chExt cx="2633" cy="1497"/>
          </a:xfrm>
        </xdr:grpSpPr>
        <xdr:sp>
          <xdr:nvSpPr>
            <xdr:cNvPr id="18" name="同侧圆角矩形 17"/>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6"/>
          </xdr:cNvPr>
          <xdr:cNvGrpSpPr/>
        </xdr:nvGrpSpPr>
        <xdr:grpSpPr>
          <a:xfrm rot="0">
            <a:off x="13337" y="1177"/>
            <a:ext cx="2182" cy="593"/>
            <a:chOff x="1239" y="8257"/>
            <a:chExt cx="2633" cy="1502"/>
          </a:xfrm>
        </xdr:grpSpPr>
        <xdr:sp>
          <xdr:nvSpPr>
            <xdr:cNvPr id="21" name="同侧圆角矩形 20"/>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7"/>
          </xdr:cNvPr>
          <xdr:cNvGrpSpPr/>
        </xdr:nvGrpSpPr>
        <xdr:grpSpPr>
          <a:xfrm rot="0">
            <a:off x="15561" y="1177"/>
            <a:ext cx="2173" cy="593"/>
            <a:chOff x="4778" y="8257"/>
            <a:chExt cx="2633" cy="1502"/>
          </a:xfrm>
        </xdr:grpSpPr>
        <xdr:sp>
          <xdr:nvSpPr>
            <xdr:cNvPr id="24" name="同侧圆角矩形 23"/>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8"/>
          </xdr:cNvPr>
          <xdr:cNvGrpSpPr/>
        </xdr:nvGrpSpPr>
        <xdr:grpSpPr>
          <a:xfrm rot="0">
            <a:off x="17785" y="1177"/>
            <a:ext cx="2173" cy="593"/>
            <a:chOff x="8313" y="8257"/>
            <a:chExt cx="2630" cy="1502"/>
          </a:xfrm>
        </xdr:grpSpPr>
        <xdr:sp>
          <xdr:nvSpPr>
            <xdr:cNvPr id="27" name="同侧圆角矩形 26"/>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9"/>
          </xdr:cNvPr>
          <xdr:cNvGrpSpPr/>
        </xdr:nvGrpSpPr>
        <xdr:grpSpPr>
          <a:xfrm rot="0">
            <a:off x="20005" y="1177"/>
            <a:ext cx="2163" cy="593"/>
            <a:chOff x="11927" y="8257"/>
            <a:chExt cx="2633" cy="1502"/>
          </a:xfrm>
        </xdr:grpSpPr>
        <xdr:sp>
          <xdr:nvSpPr>
            <xdr:cNvPr id="30" name="同侧圆角矩形 29"/>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2" name="组合 31">
            <a:hlinkClick xmlns:r="http://schemas.openxmlformats.org/officeDocument/2006/relationships" r:id="rId10"/>
          </xdr:cNvPr>
          <xdr:cNvGrpSpPr/>
        </xdr:nvGrpSpPr>
        <xdr:grpSpPr>
          <a:xfrm rot="0">
            <a:off x="-11" y="1177"/>
            <a:ext cx="2172" cy="593"/>
            <a:chOff x="15398" y="8257"/>
            <a:chExt cx="2633" cy="1502"/>
          </a:xfrm>
        </xdr:grpSpPr>
        <xdr:sp>
          <xdr:nvSpPr>
            <xdr:cNvPr id="33" name="同侧圆角矩形 32"/>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4" name="文本框 33"/>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5" name="文本框 34"/>
          <xdr:cNvSpPr txBox="1"/>
        </xdr:nvSpPr>
        <xdr:spPr>
          <a:xfrm>
            <a:off x="3969" y="452"/>
            <a:ext cx="5695"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6" name="文本框 35"/>
          <xdr:cNvSpPr txBox="1"/>
        </xdr:nvSpPr>
        <xdr:spPr>
          <a:xfrm>
            <a:off x="173" y="304"/>
            <a:ext cx="5652"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0</xdr:row>
      <xdr:rowOff>1270</xdr:rowOff>
    </xdr:from>
    <xdr:to>
      <xdr:col>13</xdr:col>
      <xdr:colOff>349250</xdr:colOff>
      <xdr:row>0</xdr:row>
      <xdr:rowOff>1141730</xdr:rowOff>
    </xdr:to>
    <xdr:grpSp>
      <xdr:nvGrpSpPr>
        <xdr:cNvPr id="37" name="组合 36"/>
        <xdr:cNvGrpSpPr/>
      </xdr:nvGrpSpPr>
      <xdr:grpSpPr>
        <a:xfrm>
          <a:off x="1905" y="1270"/>
          <a:ext cx="13736955" cy="1140460"/>
          <a:chOff x="-12" y="-13"/>
          <a:chExt cx="24877" cy="1796"/>
        </a:xfrm>
      </xdr:grpSpPr>
      <xdr:sp>
        <xdr:nvSpPr>
          <xdr:cNvPr id="3" name="矩形 2"/>
          <xdr:cNvSpPr/>
        </xdr:nvSpPr>
        <xdr:spPr>
          <a:xfrm>
            <a:off x="-5" y="-13"/>
            <a:ext cx="24870"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5" name="组合 4">
            <a:hlinkClick xmlns:r="http://schemas.openxmlformats.org/officeDocument/2006/relationships" r:id="rId1"/>
          </xdr:cNvPr>
          <xdr:cNvGrpSpPr/>
        </xdr:nvGrpSpPr>
        <xdr:grpSpPr>
          <a:xfrm rot="0">
            <a:off x="2210" y="1176"/>
            <a:ext cx="2173" cy="593"/>
            <a:chOff x="1242" y="5965"/>
            <a:chExt cx="2633" cy="1497"/>
          </a:xfrm>
        </xdr:grpSpPr>
        <xdr:sp>
          <xdr:nvSpPr>
            <xdr:cNvPr id="6" name="同侧圆角矩形 5"/>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2"/>
          </xdr:cNvPr>
          <xdr:cNvGrpSpPr/>
        </xdr:nvGrpSpPr>
        <xdr:grpSpPr>
          <a:xfrm rot="0">
            <a:off x="4434" y="1175"/>
            <a:ext cx="2173" cy="595"/>
            <a:chOff x="4779" y="5965"/>
            <a:chExt cx="2633" cy="1497"/>
          </a:xfrm>
        </xdr:grpSpPr>
        <xdr:sp>
          <xdr:nvSpPr>
            <xdr:cNvPr id="9" name="同侧圆角矩形 8"/>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3"/>
          </xdr:cNvPr>
          <xdr:cNvGrpSpPr/>
        </xdr:nvGrpSpPr>
        <xdr:grpSpPr>
          <a:xfrm rot="0">
            <a:off x="6659" y="1175"/>
            <a:ext cx="2174" cy="595"/>
            <a:chOff x="8316" y="5965"/>
            <a:chExt cx="2630" cy="1497"/>
          </a:xfrm>
        </xdr:grpSpPr>
        <xdr:sp>
          <xdr:nvSpPr>
            <xdr:cNvPr id="12" name="同侧圆角矩形 11"/>
            <xdr:cNvSpPr/>
          </xdr:nvSpPr>
          <xdr:spPr>
            <a:xfrm>
              <a:off x="8316" y="5965"/>
              <a:ext cx="2630" cy="1497"/>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4"/>
          </xdr:cNvPr>
          <xdr:cNvGrpSpPr/>
        </xdr:nvGrpSpPr>
        <xdr:grpSpPr>
          <a:xfrm rot="0">
            <a:off x="8883" y="1175"/>
            <a:ext cx="2167" cy="595"/>
            <a:chOff x="11927" y="5965"/>
            <a:chExt cx="2633" cy="1497"/>
          </a:xfrm>
        </xdr:grpSpPr>
        <xdr:sp>
          <xdr:nvSpPr>
            <xdr:cNvPr id="15" name="同侧圆角矩形 14"/>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5"/>
          </xdr:cNvPr>
          <xdr:cNvGrpSpPr/>
        </xdr:nvGrpSpPr>
        <xdr:grpSpPr>
          <a:xfrm rot="0">
            <a:off x="11102" y="1176"/>
            <a:ext cx="2173" cy="593"/>
            <a:chOff x="15399" y="5964"/>
            <a:chExt cx="2633" cy="1497"/>
          </a:xfrm>
        </xdr:grpSpPr>
        <xdr:sp>
          <xdr:nvSpPr>
            <xdr:cNvPr id="18" name="同侧圆角矩形 17"/>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6"/>
          </xdr:cNvPr>
          <xdr:cNvGrpSpPr/>
        </xdr:nvGrpSpPr>
        <xdr:grpSpPr>
          <a:xfrm rot="0">
            <a:off x="13336" y="1176"/>
            <a:ext cx="2182" cy="593"/>
            <a:chOff x="1239" y="8257"/>
            <a:chExt cx="2633" cy="1502"/>
          </a:xfrm>
        </xdr:grpSpPr>
        <xdr:sp>
          <xdr:nvSpPr>
            <xdr:cNvPr id="21" name="同侧圆角矩形 20"/>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7"/>
          </xdr:cNvPr>
          <xdr:cNvGrpSpPr/>
        </xdr:nvGrpSpPr>
        <xdr:grpSpPr>
          <a:xfrm rot="0">
            <a:off x="15560" y="1176"/>
            <a:ext cx="2173" cy="593"/>
            <a:chOff x="4778" y="8257"/>
            <a:chExt cx="2633" cy="1502"/>
          </a:xfrm>
        </xdr:grpSpPr>
        <xdr:sp>
          <xdr:nvSpPr>
            <xdr:cNvPr id="24" name="同侧圆角矩形 23"/>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8"/>
          </xdr:cNvPr>
          <xdr:cNvGrpSpPr/>
        </xdr:nvGrpSpPr>
        <xdr:grpSpPr>
          <a:xfrm rot="0">
            <a:off x="17784" y="1176"/>
            <a:ext cx="2173" cy="593"/>
            <a:chOff x="8313" y="8257"/>
            <a:chExt cx="2630" cy="1502"/>
          </a:xfrm>
        </xdr:grpSpPr>
        <xdr:sp>
          <xdr:nvSpPr>
            <xdr:cNvPr id="27" name="同侧圆角矩形 26"/>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9"/>
          </xdr:cNvPr>
          <xdr:cNvGrpSpPr/>
        </xdr:nvGrpSpPr>
        <xdr:grpSpPr>
          <a:xfrm rot="0">
            <a:off x="20004" y="1176"/>
            <a:ext cx="2163" cy="593"/>
            <a:chOff x="11927" y="8257"/>
            <a:chExt cx="2633" cy="1502"/>
          </a:xfrm>
        </xdr:grpSpPr>
        <xdr:sp>
          <xdr:nvSpPr>
            <xdr:cNvPr id="30" name="同侧圆角矩形 29"/>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2" name="组合 31">
            <a:hlinkClick xmlns:r="http://schemas.openxmlformats.org/officeDocument/2006/relationships" r:id="rId10"/>
          </xdr:cNvPr>
          <xdr:cNvGrpSpPr/>
        </xdr:nvGrpSpPr>
        <xdr:grpSpPr>
          <a:xfrm rot="0">
            <a:off x="-12" y="1176"/>
            <a:ext cx="2172" cy="593"/>
            <a:chOff x="15398" y="8257"/>
            <a:chExt cx="2633" cy="1502"/>
          </a:xfrm>
        </xdr:grpSpPr>
        <xdr:sp>
          <xdr:nvSpPr>
            <xdr:cNvPr id="33" name="同侧圆角矩形 32"/>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4" name="文本框 33"/>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5" name="文本框 34"/>
          <xdr:cNvSpPr txBox="1"/>
        </xdr:nvSpPr>
        <xdr:spPr>
          <a:xfrm>
            <a:off x="3968" y="451"/>
            <a:ext cx="5695"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6" name="文本框 35"/>
          <xdr:cNvSpPr txBox="1"/>
        </xdr:nvSpPr>
        <xdr:spPr>
          <a:xfrm>
            <a:off x="172" y="303"/>
            <a:ext cx="5652"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0</xdr:row>
      <xdr:rowOff>1270</xdr:rowOff>
    </xdr:from>
    <xdr:to>
      <xdr:col>20</xdr:col>
      <xdr:colOff>467995</xdr:colOff>
      <xdr:row>0</xdr:row>
      <xdr:rowOff>1141730</xdr:rowOff>
    </xdr:to>
    <xdr:grpSp>
      <xdr:nvGrpSpPr>
        <xdr:cNvPr id="37" name="组合 36"/>
        <xdr:cNvGrpSpPr/>
      </xdr:nvGrpSpPr>
      <xdr:grpSpPr>
        <a:xfrm>
          <a:off x="1905" y="1270"/>
          <a:ext cx="13752195" cy="1140460"/>
          <a:chOff x="-12" y="-13"/>
          <a:chExt cx="24869" cy="1796"/>
        </a:xfrm>
      </xdr:grpSpPr>
      <xdr:sp>
        <xdr:nvSpPr>
          <xdr:cNvPr id="3" name="矩形 2"/>
          <xdr:cNvSpPr/>
        </xdr:nvSpPr>
        <xdr:spPr>
          <a:xfrm>
            <a:off x="-5" y="-13"/>
            <a:ext cx="24863"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5" name="组合 4">
            <a:hlinkClick xmlns:r="http://schemas.openxmlformats.org/officeDocument/2006/relationships" r:id="rId1"/>
          </xdr:cNvPr>
          <xdr:cNvGrpSpPr/>
        </xdr:nvGrpSpPr>
        <xdr:grpSpPr>
          <a:xfrm rot="0">
            <a:off x="2209" y="1176"/>
            <a:ext cx="2172" cy="593"/>
            <a:chOff x="1242" y="5965"/>
            <a:chExt cx="2633" cy="1497"/>
          </a:xfrm>
        </xdr:grpSpPr>
        <xdr:sp>
          <xdr:nvSpPr>
            <xdr:cNvPr id="6" name="同侧圆角矩形 5"/>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2"/>
          </xdr:cNvPr>
          <xdr:cNvGrpSpPr/>
        </xdr:nvGrpSpPr>
        <xdr:grpSpPr>
          <a:xfrm rot="0">
            <a:off x="4433" y="1175"/>
            <a:ext cx="2172" cy="595"/>
            <a:chOff x="4779" y="5965"/>
            <a:chExt cx="2633" cy="1497"/>
          </a:xfrm>
        </xdr:grpSpPr>
        <xdr:sp>
          <xdr:nvSpPr>
            <xdr:cNvPr id="9" name="同侧圆角矩形 8"/>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3"/>
          </xdr:cNvPr>
          <xdr:cNvGrpSpPr/>
        </xdr:nvGrpSpPr>
        <xdr:grpSpPr>
          <a:xfrm rot="0">
            <a:off x="6657" y="1175"/>
            <a:ext cx="2173" cy="595"/>
            <a:chOff x="8316" y="5965"/>
            <a:chExt cx="2630" cy="1497"/>
          </a:xfrm>
        </xdr:grpSpPr>
        <xdr:sp>
          <xdr:nvSpPr>
            <xdr:cNvPr id="12" name="同侧圆角矩形 11"/>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4"/>
          </xdr:cNvPr>
          <xdr:cNvGrpSpPr/>
        </xdr:nvGrpSpPr>
        <xdr:grpSpPr>
          <a:xfrm rot="0">
            <a:off x="8881" y="1175"/>
            <a:ext cx="2167" cy="595"/>
            <a:chOff x="11927" y="5965"/>
            <a:chExt cx="2633" cy="1497"/>
          </a:xfrm>
        </xdr:grpSpPr>
        <xdr:sp>
          <xdr:nvSpPr>
            <xdr:cNvPr id="15" name="同侧圆角矩形 14"/>
            <xdr:cNvSpPr/>
          </xdr:nvSpPr>
          <xdr:spPr>
            <a:xfrm>
              <a:off x="11927" y="5965"/>
              <a:ext cx="2633" cy="1497"/>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5"/>
          </xdr:cNvPr>
          <xdr:cNvGrpSpPr/>
        </xdr:nvGrpSpPr>
        <xdr:grpSpPr>
          <a:xfrm rot="0">
            <a:off x="11099" y="1176"/>
            <a:ext cx="2172" cy="593"/>
            <a:chOff x="15399" y="5964"/>
            <a:chExt cx="2633" cy="1497"/>
          </a:xfrm>
        </xdr:grpSpPr>
        <xdr:sp>
          <xdr:nvSpPr>
            <xdr:cNvPr id="18" name="同侧圆角矩形 17"/>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6"/>
          </xdr:cNvPr>
          <xdr:cNvGrpSpPr/>
        </xdr:nvGrpSpPr>
        <xdr:grpSpPr>
          <a:xfrm rot="0">
            <a:off x="13332" y="1176"/>
            <a:ext cx="2181" cy="593"/>
            <a:chOff x="1239" y="8257"/>
            <a:chExt cx="2633" cy="1502"/>
          </a:xfrm>
        </xdr:grpSpPr>
        <xdr:sp>
          <xdr:nvSpPr>
            <xdr:cNvPr id="21" name="同侧圆角矩形 20"/>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7"/>
          </xdr:cNvPr>
          <xdr:cNvGrpSpPr/>
        </xdr:nvGrpSpPr>
        <xdr:grpSpPr>
          <a:xfrm rot="0">
            <a:off x="15556" y="1176"/>
            <a:ext cx="2172" cy="593"/>
            <a:chOff x="4778" y="8257"/>
            <a:chExt cx="2633" cy="1502"/>
          </a:xfrm>
        </xdr:grpSpPr>
        <xdr:sp>
          <xdr:nvSpPr>
            <xdr:cNvPr id="24" name="同侧圆角矩形 23"/>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8"/>
          </xdr:cNvPr>
          <xdr:cNvGrpSpPr/>
        </xdr:nvGrpSpPr>
        <xdr:grpSpPr>
          <a:xfrm rot="0">
            <a:off x="17779" y="1176"/>
            <a:ext cx="2172" cy="593"/>
            <a:chOff x="8313" y="8257"/>
            <a:chExt cx="2630" cy="1502"/>
          </a:xfrm>
        </xdr:grpSpPr>
        <xdr:sp>
          <xdr:nvSpPr>
            <xdr:cNvPr id="27" name="同侧圆角矩形 26"/>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9"/>
          </xdr:cNvPr>
          <xdr:cNvGrpSpPr/>
        </xdr:nvGrpSpPr>
        <xdr:grpSpPr>
          <a:xfrm rot="0">
            <a:off x="19998" y="1176"/>
            <a:ext cx="2163" cy="593"/>
            <a:chOff x="11927" y="8257"/>
            <a:chExt cx="2633" cy="1502"/>
          </a:xfrm>
        </xdr:grpSpPr>
        <xdr:sp>
          <xdr:nvSpPr>
            <xdr:cNvPr id="30" name="同侧圆角矩形 29"/>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2" name="组合 31">
            <a:hlinkClick xmlns:r="http://schemas.openxmlformats.org/officeDocument/2006/relationships" r:id="rId10"/>
          </xdr:cNvPr>
          <xdr:cNvGrpSpPr/>
        </xdr:nvGrpSpPr>
        <xdr:grpSpPr>
          <a:xfrm rot="0">
            <a:off x="-12" y="1176"/>
            <a:ext cx="2171" cy="593"/>
            <a:chOff x="15398" y="8257"/>
            <a:chExt cx="2633" cy="1502"/>
          </a:xfrm>
        </xdr:grpSpPr>
        <xdr:sp>
          <xdr:nvSpPr>
            <xdr:cNvPr id="33" name="同侧圆角矩形 32"/>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4" name="文本框 33"/>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5" name="文本框 34"/>
          <xdr:cNvSpPr txBox="1"/>
        </xdr:nvSpPr>
        <xdr:spPr>
          <a:xfrm>
            <a:off x="3967" y="451"/>
            <a:ext cx="5694"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6" name="文本框 35"/>
          <xdr:cNvSpPr txBox="1"/>
        </xdr:nvSpPr>
        <xdr:spPr>
          <a:xfrm>
            <a:off x="172" y="303"/>
            <a:ext cx="5651"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0</xdr:row>
      <xdr:rowOff>1270</xdr:rowOff>
    </xdr:from>
    <xdr:to>
      <xdr:col>18</xdr:col>
      <xdr:colOff>349250</xdr:colOff>
      <xdr:row>0</xdr:row>
      <xdr:rowOff>1141730</xdr:rowOff>
    </xdr:to>
    <xdr:grpSp>
      <xdr:nvGrpSpPr>
        <xdr:cNvPr id="37" name="组合 36"/>
        <xdr:cNvGrpSpPr/>
      </xdr:nvGrpSpPr>
      <xdr:grpSpPr>
        <a:xfrm>
          <a:off x="1905" y="1270"/>
          <a:ext cx="13736955" cy="1140460"/>
          <a:chOff x="-12" y="-13"/>
          <a:chExt cx="24877" cy="1796"/>
        </a:xfrm>
      </xdr:grpSpPr>
      <xdr:sp>
        <xdr:nvSpPr>
          <xdr:cNvPr id="3" name="矩形 2"/>
          <xdr:cNvSpPr/>
        </xdr:nvSpPr>
        <xdr:spPr>
          <a:xfrm>
            <a:off x="-5" y="-13"/>
            <a:ext cx="24870"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5" name="组合 4">
            <a:hlinkClick xmlns:r="http://schemas.openxmlformats.org/officeDocument/2006/relationships" r:id="rId1"/>
          </xdr:cNvPr>
          <xdr:cNvGrpSpPr/>
        </xdr:nvGrpSpPr>
        <xdr:grpSpPr>
          <a:xfrm rot="0">
            <a:off x="2210" y="1176"/>
            <a:ext cx="2173" cy="593"/>
            <a:chOff x="1242" y="5965"/>
            <a:chExt cx="2633" cy="1497"/>
          </a:xfrm>
        </xdr:grpSpPr>
        <xdr:sp>
          <xdr:nvSpPr>
            <xdr:cNvPr id="6" name="同侧圆角矩形 5"/>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2"/>
          </xdr:cNvPr>
          <xdr:cNvGrpSpPr/>
        </xdr:nvGrpSpPr>
        <xdr:grpSpPr>
          <a:xfrm rot="0">
            <a:off x="4434" y="1175"/>
            <a:ext cx="2173" cy="595"/>
            <a:chOff x="4779" y="5965"/>
            <a:chExt cx="2633" cy="1497"/>
          </a:xfrm>
        </xdr:grpSpPr>
        <xdr:sp>
          <xdr:nvSpPr>
            <xdr:cNvPr id="9" name="同侧圆角矩形 8"/>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3"/>
          </xdr:cNvPr>
          <xdr:cNvGrpSpPr/>
        </xdr:nvGrpSpPr>
        <xdr:grpSpPr>
          <a:xfrm rot="0">
            <a:off x="6659" y="1175"/>
            <a:ext cx="2174" cy="595"/>
            <a:chOff x="8316" y="5965"/>
            <a:chExt cx="2630" cy="1497"/>
          </a:xfrm>
        </xdr:grpSpPr>
        <xdr:sp>
          <xdr:nvSpPr>
            <xdr:cNvPr id="12" name="同侧圆角矩形 11"/>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4"/>
          </xdr:cNvPr>
          <xdr:cNvGrpSpPr/>
        </xdr:nvGrpSpPr>
        <xdr:grpSpPr>
          <a:xfrm rot="0">
            <a:off x="8883" y="1175"/>
            <a:ext cx="2167" cy="595"/>
            <a:chOff x="11927" y="5965"/>
            <a:chExt cx="2633" cy="1497"/>
          </a:xfrm>
        </xdr:grpSpPr>
        <xdr:sp>
          <xdr:nvSpPr>
            <xdr:cNvPr id="15" name="同侧圆角矩形 14"/>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5"/>
          </xdr:cNvPr>
          <xdr:cNvGrpSpPr/>
        </xdr:nvGrpSpPr>
        <xdr:grpSpPr>
          <a:xfrm rot="0">
            <a:off x="11102" y="1176"/>
            <a:ext cx="2173" cy="593"/>
            <a:chOff x="15399" y="5964"/>
            <a:chExt cx="2633" cy="1497"/>
          </a:xfrm>
        </xdr:grpSpPr>
        <xdr:sp>
          <xdr:nvSpPr>
            <xdr:cNvPr id="18" name="同侧圆角矩形 17"/>
            <xdr:cNvSpPr/>
          </xdr:nvSpPr>
          <xdr:spPr>
            <a:xfrm>
              <a:off x="15399" y="5964"/>
              <a:ext cx="2633" cy="1497"/>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6"/>
          </xdr:cNvPr>
          <xdr:cNvGrpSpPr/>
        </xdr:nvGrpSpPr>
        <xdr:grpSpPr>
          <a:xfrm rot="0">
            <a:off x="13336" y="1176"/>
            <a:ext cx="2182" cy="593"/>
            <a:chOff x="1239" y="8257"/>
            <a:chExt cx="2633" cy="1502"/>
          </a:xfrm>
        </xdr:grpSpPr>
        <xdr:sp>
          <xdr:nvSpPr>
            <xdr:cNvPr id="21" name="同侧圆角矩形 20"/>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7"/>
          </xdr:cNvPr>
          <xdr:cNvGrpSpPr/>
        </xdr:nvGrpSpPr>
        <xdr:grpSpPr>
          <a:xfrm rot="0">
            <a:off x="15560" y="1176"/>
            <a:ext cx="2173" cy="593"/>
            <a:chOff x="4778" y="8257"/>
            <a:chExt cx="2633" cy="1502"/>
          </a:xfrm>
        </xdr:grpSpPr>
        <xdr:sp>
          <xdr:nvSpPr>
            <xdr:cNvPr id="24" name="同侧圆角矩形 23"/>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8"/>
          </xdr:cNvPr>
          <xdr:cNvGrpSpPr/>
        </xdr:nvGrpSpPr>
        <xdr:grpSpPr>
          <a:xfrm rot="0">
            <a:off x="17784" y="1176"/>
            <a:ext cx="2173" cy="593"/>
            <a:chOff x="8313" y="8257"/>
            <a:chExt cx="2630" cy="1502"/>
          </a:xfrm>
        </xdr:grpSpPr>
        <xdr:sp>
          <xdr:nvSpPr>
            <xdr:cNvPr id="27" name="同侧圆角矩形 26"/>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9"/>
          </xdr:cNvPr>
          <xdr:cNvGrpSpPr/>
        </xdr:nvGrpSpPr>
        <xdr:grpSpPr>
          <a:xfrm rot="0">
            <a:off x="20004" y="1176"/>
            <a:ext cx="2163" cy="593"/>
            <a:chOff x="11927" y="8257"/>
            <a:chExt cx="2633" cy="1502"/>
          </a:xfrm>
        </xdr:grpSpPr>
        <xdr:sp>
          <xdr:nvSpPr>
            <xdr:cNvPr id="30" name="同侧圆角矩形 29"/>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2" name="组合 31">
            <a:hlinkClick xmlns:r="http://schemas.openxmlformats.org/officeDocument/2006/relationships" r:id="rId10"/>
          </xdr:cNvPr>
          <xdr:cNvGrpSpPr/>
        </xdr:nvGrpSpPr>
        <xdr:grpSpPr>
          <a:xfrm rot="0">
            <a:off x="-12" y="1176"/>
            <a:ext cx="2172" cy="593"/>
            <a:chOff x="15398" y="8257"/>
            <a:chExt cx="2633" cy="1502"/>
          </a:xfrm>
        </xdr:grpSpPr>
        <xdr:sp>
          <xdr:nvSpPr>
            <xdr:cNvPr id="33" name="同侧圆角矩形 32"/>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4" name="文本框 33"/>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5" name="文本框 34"/>
          <xdr:cNvSpPr txBox="1"/>
        </xdr:nvSpPr>
        <xdr:spPr>
          <a:xfrm>
            <a:off x="3968" y="451"/>
            <a:ext cx="5695"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6" name="文本框 35"/>
          <xdr:cNvSpPr txBox="1"/>
        </xdr:nvSpPr>
        <xdr:spPr>
          <a:xfrm>
            <a:off x="172" y="303"/>
            <a:ext cx="5652"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0</xdr:row>
      <xdr:rowOff>1270</xdr:rowOff>
    </xdr:from>
    <xdr:to>
      <xdr:col>18</xdr:col>
      <xdr:colOff>349885</xdr:colOff>
      <xdr:row>0</xdr:row>
      <xdr:rowOff>1141730</xdr:rowOff>
    </xdr:to>
    <xdr:grpSp>
      <xdr:nvGrpSpPr>
        <xdr:cNvPr id="37" name="组合 36"/>
        <xdr:cNvGrpSpPr/>
      </xdr:nvGrpSpPr>
      <xdr:grpSpPr>
        <a:xfrm>
          <a:off x="1905" y="1270"/>
          <a:ext cx="13735685" cy="1140460"/>
          <a:chOff x="-12" y="-13"/>
          <a:chExt cx="24893" cy="1796"/>
        </a:xfrm>
      </xdr:grpSpPr>
      <xdr:sp>
        <xdr:nvSpPr>
          <xdr:cNvPr id="3" name="矩形 2"/>
          <xdr:cNvSpPr/>
        </xdr:nvSpPr>
        <xdr:spPr>
          <a:xfrm>
            <a:off x="-5" y="-13"/>
            <a:ext cx="24886"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5" name="组合 4">
            <a:hlinkClick xmlns:r="http://schemas.openxmlformats.org/officeDocument/2006/relationships" r:id="rId1"/>
          </xdr:cNvPr>
          <xdr:cNvGrpSpPr/>
        </xdr:nvGrpSpPr>
        <xdr:grpSpPr>
          <a:xfrm rot="0">
            <a:off x="2211" y="1176"/>
            <a:ext cx="2174" cy="593"/>
            <a:chOff x="1242" y="5965"/>
            <a:chExt cx="2633" cy="1497"/>
          </a:xfrm>
        </xdr:grpSpPr>
        <xdr:sp>
          <xdr:nvSpPr>
            <xdr:cNvPr id="6" name="同侧圆角矩形 5"/>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2"/>
          </xdr:cNvPr>
          <xdr:cNvGrpSpPr/>
        </xdr:nvGrpSpPr>
        <xdr:grpSpPr>
          <a:xfrm rot="0">
            <a:off x="4437" y="1175"/>
            <a:ext cx="2174" cy="595"/>
            <a:chOff x="4779" y="5965"/>
            <a:chExt cx="2633" cy="1497"/>
          </a:xfrm>
        </xdr:grpSpPr>
        <xdr:sp>
          <xdr:nvSpPr>
            <xdr:cNvPr id="9" name="同侧圆角矩形 8"/>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3"/>
          </xdr:cNvPr>
          <xdr:cNvGrpSpPr/>
        </xdr:nvGrpSpPr>
        <xdr:grpSpPr>
          <a:xfrm rot="0">
            <a:off x="6664" y="1175"/>
            <a:ext cx="2175" cy="595"/>
            <a:chOff x="8316" y="5965"/>
            <a:chExt cx="2630" cy="1497"/>
          </a:xfrm>
        </xdr:grpSpPr>
        <xdr:sp>
          <xdr:nvSpPr>
            <xdr:cNvPr id="12" name="同侧圆角矩形 11"/>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4"/>
          </xdr:cNvPr>
          <xdr:cNvGrpSpPr/>
        </xdr:nvGrpSpPr>
        <xdr:grpSpPr>
          <a:xfrm rot="0">
            <a:off x="8889" y="1175"/>
            <a:ext cx="2169" cy="595"/>
            <a:chOff x="11927" y="5965"/>
            <a:chExt cx="2633" cy="1497"/>
          </a:xfrm>
        </xdr:grpSpPr>
        <xdr:sp>
          <xdr:nvSpPr>
            <xdr:cNvPr id="15" name="同侧圆角矩形 14"/>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5"/>
          </xdr:cNvPr>
          <xdr:cNvGrpSpPr/>
        </xdr:nvGrpSpPr>
        <xdr:grpSpPr>
          <a:xfrm rot="0">
            <a:off x="11109" y="1176"/>
            <a:ext cx="2174" cy="593"/>
            <a:chOff x="15399" y="5964"/>
            <a:chExt cx="2633" cy="1497"/>
          </a:xfrm>
        </xdr:grpSpPr>
        <xdr:sp>
          <xdr:nvSpPr>
            <xdr:cNvPr id="18" name="同侧圆角矩形 17"/>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6"/>
          </xdr:cNvPr>
          <xdr:cNvGrpSpPr/>
        </xdr:nvGrpSpPr>
        <xdr:grpSpPr>
          <a:xfrm rot="0">
            <a:off x="13344" y="1176"/>
            <a:ext cx="2183" cy="593"/>
            <a:chOff x="1239" y="8257"/>
            <a:chExt cx="2633" cy="1502"/>
          </a:xfrm>
        </xdr:grpSpPr>
        <xdr:sp>
          <xdr:nvSpPr>
            <xdr:cNvPr id="21" name="同侧圆角矩形 20"/>
            <xdr:cNvSpPr/>
          </xdr:nvSpPr>
          <xdr:spPr>
            <a:xfrm>
              <a:off x="1239" y="8257"/>
              <a:ext cx="2633" cy="1502"/>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7"/>
          </xdr:cNvPr>
          <xdr:cNvGrpSpPr/>
        </xdr:nvGrpSpPr>
        <xdr:grpSpPr>
          <a:xfrm rot="0">
            <a:off x="15570" y="1176"/>
            <a:ext cx="2174" cy="593"/>
            <a:chOff x="4778" y="8257"/>
            <a:chExt cx="2633" cy="1502"/>
          </a:xfrm>
        </xdr:grpSpPr>
        <xdr:sp>
          <xdr:nvSpPr>
            <xdr:cNvPr id="24" name="同侧圆角矩形 23"/>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8"/>
          </xdr:cNvPr>
          <xdr:cNvGrpSpPr/>
        </xdr:nvGrpSpPr>
        <xdr:grpSpPr>
          <a:xfrm rot="0">
            <a:off x="17795" y="1176"/>
            <a:ext cx="2174" cy="593"/>
            <a:chOff x="8313" y="8257"/>
            <a:chExt cx="2630" cy="1502"/>
          </a:xfrm>
        </xdr:grpSpPr>
        <xdr:sp>
          <xdr:nvSpPr>
            <xdr:cNvPr id="27" name="同侧圆角矩形 26"/>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9"/>
          </xdr:cNvPr>
          <xdr:cNvGrpSpPr/>
        </xdr:nvGrpSpPr>
        <xdr:grpSpPr>
          <a:xfrm rot="0">
            <a:off x="20017" y="1176"/>
            <a:ext cx="2164" cy="593"/>
            <a:chOff x="11927" y="8257"/>
            <a:chExt cx="2633" cy="1502"/>
          </a:xfrm>
        </xdr:grpSpPr>
        <xdr:sp>
          <xdr:nvSpPr>
            <xdr:cNvPr id="30" name="同侧圆角矩形 29"/>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2" name="组合 31">
            <a:hlinkClick xmlns:r="http://schemas.openxmlformats.org/officeDocument/2006/relationships" r:id="rId10"/>
          </xdr:cNvPr>
          <xdr:cNvGrpSpPr/>
        </xdr:nvGrpSpPr>
        <xdr:grpSpPr>
          <a:xfrm rot="0">
            <a:off x="-12" y="1176"/>
            <a:ext cx="2173" cy="593"/>
            <a:chOff x="15398" y="8257"/>
            <a:chExt cx="2633" cy="1502"/>
          </a:xfrm>
        </xdr:grpSpPr>
        <xdr:sp>
          <xdr:nvSpPr>
            <xdr:cNvPr id="33" name="同侧圆角矩形 32"/>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4" name="文本框 33"/>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5" name="文本框 34"/>
          <xdr:cNvSpPr txBox="1"/>
        </xdr:nvSpPr>
        <xdr:spPr>
          <a:xfrm>
            <a:off x="3970" y="451"/>
            <a:ext cx="5699"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6" name="文本框 35"/>
          <xdr:cNvSpPr txBox="1"/>
        </xdr:nvSpPr>
        <xdr:spPr>
          <a:xfrm>
            <a:off x="172" y="303"/>
            <a:ext cx="5656"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0</xdr:row>
      <xdr:rowOff>1270</xdr:rowOff>
    </xdr:from>
    <xdr:to>
      <xdr:col>17</xdr:col>
      <xdr:colOff>476250</xdr:colOff>
      <xdr:row>0</xdr:row>
      <xdr:rowOff>1141730</xdr:rowOff>
    </xdr:to>
    <xdr:grpSp>
      <xdr:nvGrpSpPr>
        <xdr:cNvPr id="37" name="组合 36"/>
        <xdr:cNvGrpSpPr/>
      </xdr:nvGrpSpPr>
      <xdr:grpSpPr>
        <a:xfrm>
          <a:off x="1905" y="1270"/>
          <a:ext cx="13752830" cy="1140460"/>
          <a:chOff x="-12" y="-13"/>
          <a:chExt cx="24867" cy="1796"/>
        </a:xfrm>
      </xdr:grpSpPr>
      <xdr:sp>
        <xdr:nvSpPr>
          <xdr:cNvPr id="3" name="矩形 2"/>
          <xdr:cNvSpPr/>
        </xdr:nvSpPr>
        <xdr:spPr>
          <a:xfrm>
            <a:off x="-5" y="-13"/>
            <a:ext cx="24861"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5" name="组合 4">
            <a:hlinkClick xmlns:r="http://schemas.openxmlformats.org/officeDocument/2006/relationships" r:id="rId1"/>
          </xdr:cNvPr>
          <xdr:cNvGrpSpPr/>
        </xdr:nvGrpSpPr>
        <xdr:grpSpPr>
          <a:xfrm rot="0">
            <a:off x="2209" y="1176"/>
            <a:ext cx="2172" cy="593"/>
            <a:chOff x="1242" y="5965"/>
            <a:chExt cx="2633" cy="1497"/>
          </a:xfrm>
        </xdr:grpSpPr>
        <xdr:sp>
          <xdr:nvSpPr>
            <xdr:cNvPr id="6" name="同侧圆角矩形 5"/>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7" name="文本框 6"/>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8" name="组合 7">
            <a:hlinkClick xmlns:r="http://schemas.openxmlformats.org/officeDocument/2006/relationships" r:id="rId2"/>
          </xdr:cNvPr>
          <xdr:cNvGrpSpPr/>
        </xdr:nvGrpSpPr>
        <xdr:grpSpPr>
          <a:xfrm rot="0">
            <a:off x="4432" y="1175"/>
            <a:ext cx="2172" cy="595"/>
            <a:chOff x="4779" y="5965"/>
            <a:chExt cx="2633" cy="1497"/>
          </a:xfrm>
        </xdr:grpSpPr>
        <xdr:sp>
          <xdr:nvSpPr>
            <xdr:cNvPr id="9" name="同侧圆角矩形 8"/>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0" name="文本框 9"/>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1" name="组合 10">
            <a:hlinkClick xmlns:r="http://schemas.openxmlformats.org/officeDocument/2006/relationships" r:id="rId3"/>
          </xdr:cNvPr>
          <xdr:cNvGrpSpPr/>
        </xdr:nvGrpSpPr>
        <xdr:grpSpPr>
          <a:xfrm rot="0">
            <a:off x="6657" y="1175"/>
            <a:ext cx="2173" cy="595"/>
            <a:chOff x="8316" y="5965"/>
            <a:chExt cx="2630" cy="1497"/>
          </a:xfrm>
        </xdr:grpSpPr>
        <xdr:sp>
          <xdr:nvSpPr>
            <xdr:cNvPr id="12" name="同侧圆角矩形 11"/>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3" name="文本框 12"/>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4" name="组合 13">
            <a:hlinkClick xmlns:r="http://schemas.openxmlformats.org/officeDocument/2006/relationships" r:id="rId4"/>
          </xdr:cNvPr>
          <xdr:cNvGrpSpPr/>
        </xdr:nvGrpSpPr>
        <xdr:grpSpPr>
          <a:xfrm rot="0">
            <a:off x="8880" y="1175"/>
            <a:ext cx="2166" cy="595"/>
            <a:chOff x="11927" y="5965"/>
            <a:chExt cx="2633" cy="1497"/>
          </a:xfrm>
        </xdr:grpSpPr>
        <xdr:sp>
          <xdr:nvSpPr>
            <xdr:cNvPr id="15" name="同侧圆角矩形 14"/>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6" name="文本框 15"/>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7" name="组合 16">
            <a:hlinkClick xmlns:r="http://schemas.openxmlformats.org/officeDocument/2006/relationships" r:id="rId5"/>
          </xdr:cNvPr>
          <xdr:cNvGrpSpPr/>
        </xdr:nvGrpSpPr>
        <xdr:grpSpPr>
          <a:xfrm rot="0">
            <a:off x="11098" y="1176"/>
            <a:ext cx="2172" cy="593"/>
            <a:chOff x="15399" y="5964"/>
            <a:chExt cx="2633" cy="1497"/>
          </a:xfrm>
        </xdr:grpSpPr>
        <xdr:sp>
          <xdr:nvSpPr>
            <xdr:cNvPr id="18" name="同侧圆角矩形 17"/>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9" name="文本框 18"/>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0" name="组合 19">
            <a:hlinkClick xmlns:r="http://schemas.openxmlformats.org/officeDocument/2006/relationships" r:id="rId6"/>
          </xdr:cNvPr>
          <xdr:cNvGrpSpPr/>
        </xdr:nvGrpSpPr>
        <xdr:grpSpPr>
          <a:xfrm rot="0">
            <a:off x="13331" y="1176"/>
            <a:ext cx="2181" cy="593"/>
            <a:chOff x="1239" y="8257"/>
            <a:chExt cx="2633" cy="1502"/>
          </a:xfrm>
        </xdr:grpSpPr>
        <xdr:sp>
          <xdr:nvSpPr>
            <xdr:cNvPr id="21" name="同侧圆角矩形 20"/>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2" name="文本框 21"/>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3" name="组合 22">
            <a:hlinkClick xmlns:r="http://schemas.openxmlformats.org/officeDocument/2006/relationships" r:id="rId7"/>
          </xdr:cNvPr>
          <xdr:cNvGrpSpPr/>
        </xdr:nvGrpSpPr>
        <xdr:grpSpPr>
          <a:xfrm rot="0">
            <a:off x="15554" y="1176"/>
            <a:ext cx="2172" cy="593"/>
            <a:chOff x="4778" y="8257"/>
            <a:chExt cx="2633" cy="1502"/>
          </a:xfrm>
        </xdr:grpSpPr>
        <xdr:sp>
          <xdr:nvSpPr>
            <xdr:cNvPr id="24" name="同侧圆角矩形 23"/>
            <xdr:cNvSpPr/>
          </xdr:nvSpPr>
          <xdr:spPr>
            <a:xfrm>
              <a:off x="4778" y="8257"/>
              <a:ext cx="2633" cy="1502"/>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5" name="文本框 24"/>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6" name="组合 25">
            <a:hlinkClick xmlns:r="http://schemas.openxmlformats.org/officeDocument/2006/relationships" r:id="rId8"/>
          </xdr:cNvPr>
          <xdr:cNvGrpSpPr/>
        </xdr:nvGrpSpPr>
        <xdr:grpSpPr>
          <a:xfrm rot="0">
            <a:off x="17777" y="1176"/>
            <a:ext cx="2172" cy="593"/>
            <a:chOff x="8313" y="8257"/>
            <a:chExt cx="2630" cy="1502"/>
          </a:xfrm>
        </xdr:grpSpPr>
        <xdr:sp>
          <xdr:nvSpPr>
            <xdr:cNvPr id="27" name="同侧圆角矩形 26"/>
            <xdr:cNvSpPr/>
          </xdr:nvSpPr>
          <xdr:spPr>
            <a:xfrm>
              <a:off x="8313" y="8257"/>
              <a:ext cx="2630"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8" name="文本框 27"/>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9" name="组合 28">
            <a:hlinkClick xmlns:r="http://schemas.openxmlformats.org/officeDocument/2006/relationships" r:id="rId9"/>
          </xdr:cNvPr>
          <xdr:cNvGrpSpPr/>
        </xdr:nvGrpSpPr>
        <xdr:grpSpPr>
          <a:xfrm rot="0">
            <a:off x="19997" y="1176"/>
            <a:ext cx="2162" cy="593"/>
            <a:chOff x="11927" y="8257"/>
            <a:chExt cx="2633" cy="1502"/>
          </a:xfrm>
        </xdr:grpSpPr>
        <xdr:sp>
          <xdr:nvSpPr>
            <xdr:cNvPr id="30" name="同侧圆角矩形 29"/>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1" name="文本框 30"/>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2" name="组合 31">
            <a:hlinkClick xmlns:r="http://schemas.openxmlformats.org/officeDocument/2006/relationships" r:id="rId10"/>
          </xdr:cNvPr>
          <xdr:cNvGrpSpPr/>
        </xdr:nvGrpSpPr>
        <xdr:grpSpPr>
          <a:xfrm rot="0">
            <a:off x="-12" y="1176"/>
            <a:ext cx="2171" cy="593"/>
            <a:chOff x="15398" y="8257"/>
            <a:chExt cx="2633" cy="1502"/>
          </a:xfrm>
        </xdr:grpSpPr>
        <xdr:sp>
          <xdr:nvSpPr>
            <xdr:cNvPr id="33" name="同侧圆角矩形 32"/>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4" name="文本框 33"/>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5" name="文本框 34"/>
          <xdr:cNvSpPr txBox="1"/>
        </xdr:nvSpPr>
        <xdr:spPr>
          <a:xfrm>
            <a:off x="3966" y="451"/>
            <a:ext cx="5693"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6" name="文本框 35"/>
          <xdr:cNvSpPr txBox="1"/>
        </xdr:nvSpPr>
        <xdr:spPr>
          <a:xfrm>
            <a:off x="172" y="303"/>
            <a:ext cx="5650"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3</xdr:col>
      <xdr:colOff>624205</xdr:colOff>
      <xdr:row>2</xdr:row>
      <xdr:rowOff>79375</xdr:rowOff>
    </xdr:from>
    <xdr:to>
      <xdr:col>13</xdr:col>
      <xdr:colOff>720725</xdr:colOff>
      <xdr:row>4</xdr:row>
      <xdr:rowOff>459105</xdr:rowOff>
    </xdr:to>
    <xdr:graphicFrame>
      <xdr:nvGraphicFramePr>
        <xdr:cNvPr id="3" name="图表 2"/>
        <xdr:cNvGraphicFramePr/>
      </xdr:nvGraphicFramePr>
      <xdr:xfrm>
        <a:off x="2885440" y="1374775"/>
        <a:ext cx="9126220" cy="16497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xdr:colOff>
      <xdr:row>0</xdr:row>
      <xdr:rowOff>1270</xdr:rowOff>
    </xdr:from>
    <xdr:to>
      <xdr:col>16</xdr:col>
      <xdr:colOff>355600</xdr:colOff>
      <xdr:row>0</xdr:row>
      <xdr:rowOff>1141730</xdr:rowOff>
    </xdr:to>
    <xdr:grpSp>
      <xdr:nvGrpSpPr>
        <xdr:cNvPr id="38" name="组合 37"/>
        <xdr:cNvGrpSpPr/>
      </xdr:nvGrpSpPr>
      <xdr:grpSpPr>
        <a:xfrm>
          <a:off x="1905" y="1270"/>
          <a:ext cx="13736320" cy="1140460"/>
          <a:chOff x="-12" y="-13"/>
          <a:chExt cx="24797" cy="1796"/>
        </a:xfrm>
      </xdr:grpSpPr>
      <xdr:sp>
        <xdr:nvSpPr>
          <xdr:cNvPr id="4" name="矩形 3"/>
          <xdr:cNvSpPr/>
        </xdr:nvSpPr>
        <xdr:spPr>
          <a:xfrm>
            <a:off x="-5" y="-13"/>
            <a:ext cx="24790" cy="1797"/>
          </a:xfrm>
          <a:prstGeom prst="rect">
            <a:avLst/>
          </a:prstGeom>
          <a:solidFill>
            <a:srgbClr val="01243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grpSp>
        <xdr:nvGrpSpPr>
          <xdr:cNvPr id="6" name="组合 5">
            <a:hlinkClick xmlns:r="http://schemas.openxmlformats.org/officeDocument/2006/relationships" r:id="rId2"/>
          </xdr:cNvPr>
          <xdr:cNvGrpSpPr/>
        </xdr:nvGrpSpPr>
        <xdr:grpSpPr>
          <a:xfrm rot="0">
            <a:off x="2203" y="1176"/>
            <a:ext cx="2166" cy="593"/>
            <a:chOff x="1242" y="5965"/>
            <a:chExt cx="2633" cy="1497"/>
          </a:xfrm>
        </xdr:grpSpPr>
        <xdr:sp>
          <xdr:nvSpPr>
            <xdr:cNvPr id="7" name="同侧圆角矩形 6"/>
            <xdr:cNvSpPr/>
          </xdr:nvSpPr>
          <xdr:spPr>
            <a:xfrm>
              <a:off x="1242"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8" name="文本框 7"/>
            <xdr:cNvSpPr txBox="1"/>
          </xdr:nvSpPr>
          <xdr:spPr>
            <a:xfrm>
              <a:off x="1403" y="6167"/>
              <a:ext cx="2303" cy="1082"/>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客户信息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9" name="组合 8">
            <a:hlinkClick xmlns:r="http://schemas.openxmlformats.org/officeDocument/2006/relationships" r:id="rId3"/>
          </xdr:cNvPr>
          <xdr:cNvGrpSpPr/>
        </xdr:nvGrpSpPr>
        <xdr:grpSpPr>
          <a:xfrm rot="0">
            <a:off x="4420" y="1175"/>
            <a:ext cx="2166" cy="595"/>
            <a:chOff x="4779" y="5965"/>
            <a:chExt cx="2633" cy="1497"/>
          </a:xfrm>
        </xdr:grpSpPr>
        <xdr:sp>
          <xdr:nvSpPr>
            <xdr:cNvPr id="10" name="同侧圆角矩形 9"/>
            <xdr:cNvSpPr/>
          </xdr:nvSpPr>
          <xdr:spPr>
            <a:xfrm>
              <a:off x="4779"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1" name="文本框 10"/>
            <xdr:cNvSpPr txBox="1"/>
          </xdr:nvSpPr>
          <xdr:spPr>
            <a:xfrm>
              <a:off x="4963" y="6169"/>
              <a:ext cx="2303"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商品信息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2" name="组合 11">
            <a:hlinkClick xmlns:r="http://schemas.openxmlformats.org/officeDocument/2006/relationships" r:id="rId4"/>
          </xdr:cNvPr>
          <xdr:cNvGrpSpPr/>
        </xdr:nvGrpSpPr>
        <xdr:grpSpPr>
          <a:xfrm rot="0">
            <a:off x="6638" y="1175"/>
            <a:ext cx="2167" cy="595"/>
            <a:chOff x="8316" y="5965"/>
            <a:chExt cx="2630" cy="1497"/>
          </a:xfrm>
        </xdr:grpSpPr>
        <xdr:sp>
          <xdr:nvSpPr>
            <xdr:cNvPr id="13" name="同侧圆角矩形 12"/>
            <xdr:cNvSpPr/>
          </xdr:nvSpPr>
          <xdr:spPr>
            <a:xfrm>
              <a:off x="8316" y="5965"/>
              <a:ext cx="2630"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4" name="文本框 13"/>
            <xdr:cNvSpPr txBox="1"/>
          </xdr:nvSpPr>
          <xdr:spPr>
            <a:xfrm>
              <a:off x="8477" y="6169"/>
              <a:ext cx="2302"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员工信息</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5" name="组合 14">
            <a:hlinkClick xmlns:r="http://schemas.openxmlformats.org/officeDocument/2006/relationships" r:id="rId5"/>
          </xdr:cNvPr>
          <xdr:cNvGrpSpPr/>
        </xdr:nvGrpSpPr>
        <xdr:grpSpPr>
          <a:xfrm rot="0">
            <a:off x="8855" y="1175"/>
            <a:ext cx="2160" cy="595"/>
            <a:chOff x="11927" y="5965"/>
            <a:chExt cx="2633" cy="1497"/>
          </a:xfrm>
        </xdr:grpSpPr>
        <xdr:sp>
          <xdr:nvSpPr>
            <xdr:cNvPr id="16" name="同侧圆角矩形 15"/>
            <xdr:cNvSpPr/>
          </xdr:nvSpPr>
          <xdr:spPr>
            <a:xfrm>
              <a:off x="11927" y="5965"/>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17" name="文本框 16"/>
            <xdr:cNvSpPr txBox="1"/>
          </xdr:nvSpPr>
          <xdr:spPr>
            <a:xfrm>
              <a:off x="12085" y="6169"/>
              <a:ext cx="2306" cy="1081"/>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报价单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18" name="组合 17">
            <a:hlinkClick xmlns:r="http://schemas.openxmlformats.org/officeDocument/2006/relationships" r:id="rId6"/>
          </xdr:cNvPr>
          <xdr:cNvGrpSpPr/>
        </xdr:nvGrpSpPr>
        <xdr:grpSpPr>
          <a:xfrm rot="0">
            <a:off x="11066" y="1176"/>
            <a:ext cx="2166" cy="593"/>
            <a:chOff x="15399" y="5964"/>
            <a:chExt cx="2633" cy="1497"/>
          </a:xfrm>
        </xdr:grpSpPr>
        <xdr:sp>
          <xdr:nvSpPr>
            <xdr:cNvPr id="19" name="同侧圆角矩形 18"/>
            <xdr:cNvSpPr/>
          </xdr:nvSpPr>
          <xdr:spPr>
            <a:xfrm>
              <a:off x="15399" y="5964"/>
              <a:ext cx="2633" cy="1497"/>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0" name="文本框 19"/>
            <xdr:cNvSpPr txBox="1"/>
          </xdr:nvSpPr>
          <xdr:spPr>
            <a:xfrm>
              <a:off x="15560" y="6166"/>
              <a:ext cx="2303" cy="1084"/>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订单明细</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1" name="组合 20">
            <a:hlinkClick xmlns:r="http://schemas.openxmlformats.org/officeDocument/2006/relationships" r:id="rId7"/>
          </xdr:cNvPr>
          <xdr:cNvGrpSpPr/>
        </xdr:nvGrpSpPr>
        <xdr:grpSpPr>
          <a:xfrm rot="0">
            <a:off x="13293" y="1176"/>
            <a:ext cx="2175" cy="593"/>
            <a:chOff x="1239" y="8257"/>
            <a:chExt cx="2633" cy="1502"/>
          </a:xfrm>
        </xdr:grpSpPr>
        <xdr:sp>
          <xdr:nvSpPr>
            <xdr:cNvPr id="22" name="同侧圆角矩形 21"/>
            <xdr:cNvSpPr/>
          </xdr:nvSpPr>
          <xdr:spPr>
            <a:xfrm>
              <a:off x="1239"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3" name="文本框 22"/>
            <xdr:cNvSpPr txBox="1"/>
          </xdr:nvSpPr>
          <xdr:spPr>
            <a:xfrm>
              <a:off x="1400" y="8460"/>
              <a:ext cx="2308" cy="1088"/>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应收账款</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4" name="组合 23">
            <a:hlinkClick xmlns:r="http://schemas.openxmlformats.org/officeDocument/2006/relationships" r:id="rId8"/>
          </xdr:cNvPr>
          <xdr:cNvGrpSpPr/>
        </xdr:nvGrpSpPr>
        <xdr:grpSpPr>
          <a:xfrm rot="0">
            <a:off x="15510" y="1176"/>
            <a:ext cx="2166" cy="593"/>
            <a:chOff x="4778" y="8257"/>
            <a:chExt cx="2633" cy="1502"/>
          </a:xfrm>
        </xdr:grpSpPr>
        <xdr:sp>
          <xdr:nvSpPr>
            <xdr:cNvPr id="25" name="同侧圆角矩形 24"/>
            <xdr:cNvSpPr/>
          </xdr:nvSpPr>
          <xdr:spPr>
            <a:xfrm>
              <a:off x="477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6" name="文本框 25"/>
            <xdr:cNvSpPr txBox="1"/>
          </xdr:nvSpPr>
          <xdr:spPr>
            <a:xfrm>
              <a:off x="4939"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对账单</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27" name="组合 26">
            <a:hlinkClick xmlns:r="http://schemas.openxmlformats.org/officeDocument/2006/relationships" r:id="rId9"/>
          </xdr:cNvPr>
          <xdr:cNvGrpSpPr/>
        </xdr:nvGrpSpPr>
        <xdr:grpSpPr>
          <a:xfrm rot="0">
            <a:off x="17727" y="1176"/>
            <a:ext cx="2166" cy="593"/>
            <a:chOff x="8313" y="8257"/>
            <a:chExt cx="2630" cy="1502"/>
          </a:xfrm>
        </xdr:grpSpPr>
        <xdr:sp>
          <xdr:nvSpPr>
            <xdr:cNvPr id="28" name="同侧圆角矩形 27"/>
            <xdr:cNvSpPr/>
          </xdr:nvSpPr>
          <xdr:spPr>
            <a:xfrm>
              <a:off x="8313" y="8257"/>
              <a:ext cx="2630" cy="1502"/>
            </a:xfrm>
            <a:prstGeom prst="round2SameRect">
              <a:avLst/>
            </a:prstGeom>
            <a:solidFill>
              <a:srgbClr val="005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29" name="文本框 28"/>
            <xdr:cNvSpPr txBox="1"/>
          </xdr:nvSpPr>
          <xdr:spPr>
            <a:xfrm>
              <a:off x="8475" y="8460"/>
              <a:ext cx="2304"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业绩报表</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0" name="组合 29">
            <a:hlinkClick xmlns:r="http://schemas.openxmlformats.org/officeDocument/2006/relationships" r:id="rId10"/>
          </xdr:cNvPr>
          <xdr:cNvGrpSpPr/>
        </xdr:nvGrpSpPr>
        <xdr:grpSpPr>
          <a:xfrm rot="0">
            <a:off x="19940" y="1176"/>
            <a:ext cx="2156" cy="593"/>
            <a:chOff x="11927" y="8257"/>
            <a:chExt cx="2633" cy="1502"/>
          </a:xfrm>
        </xdr:grpSpPr>
        <xdr:sp>
          <xdr:nvSpPr>
            <xdr:cNvPr id="31" name="同侧圆角矩形 30"/>
            <xdr:cNvSpPr/>
          </xdr:nvSpPr>
          <xdr:spPr>
            <a:xfrm>
              <a:off x="11927"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2" name="文本框 31"/>
            <xdr:cNvSpPr txBox="1"/>
          </xdr:nvSpPr>
          <xdr:spPr>
            <a:xfrm>
              <a:off x="12085" y="8460"/>
              <a:ext cx="2306"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销售分析</a:t>
              </a:r>
              <a:endParaRPr lang="zh-CN" altLang="en-US" sz="1200">
                <a:solidFill>
                  <a:schemeClr val="bg1"/>
                </a:solidFill>
                <a:latin typeface="汉仪雅酷黑简" panose="00020600040101010101" charset="-122"/>
                <a:ea typeface="汉仪雅酷黑简" panose="00020600040101010101" charset="-122"/>
              </a:endParaRPr>
            </a:p>
          </xdr:txBody>
        </xdr:sp>
      </xdr:grpSp>
      <xdr:grpSp>
        <xdr:nvGrpSpPr>
          <xdr:cNvPr id="33" name="组合 32">
            <a:hlinkClick xmlns:r="http://schemas.openxmlformats.org/officeDocument/2006/relationships" r:id="rId11"/>
          </xdr:cNvPr>
          <xdr:cNvGrpSpPr/>
        </xdr:nvGrpSpPr>
        <xdr:grpSpPr>
          <a:xfrm rot="0">
            <a:off x="-12" y="1176"/>
            <a:ext cx="2165" cy="593"/>
            <a:chOff x="15398" y="8257"/>
            <a:chExt cx="2633" cy="1502"/>
          </a:xfrm>
        </xdr:grpSpPr>
        <xdr:sp>
          <xdr:nvSpPr>
            <xdr:cNvPr id="34" name="同侧圆角矩形 33"/>
            <xdr:cNvSpPr/>
          </xdr:nvSpPr>
          <xdr:spPr>
            <a:xfrm>
              <a:off x="15398" y="8257"/>
              <a:ext cx="2633" cy="1502"/>
            </a:xfrm>
            <a:prstGeom prst="round2SameRect">
              <a:avLst/>
            </a:prstGeom>
            <a:solidFill>
              <a:srgbClr val="01BB7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200"/>
            </a:p>
          </xdr:txBody>
        </xdr:sp>
        <xdr:sp>
          <xdr:nvSpPr>
            <xdr:cNvPr id="35" name="文本框 34"/>
            <xdr:cNvSpPr txBox="1"/>
          </xdr:nvSpPr>
          <xdr:spPr>
            <a:xfrm>
              <a:off x="15559" y="8460"/>
              <a:ext cx="2303" cy="1086"/>
            </a:xfrm>
            <a:prstGeom prst="round2Same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zh-CN" altLang="en-US" sz="1200">
                  <a:solidFill>
                    <a:schemeClr val="bg1"/>
                  </a:solidFill>
                  <a:latin typeface="汉仪雅酷黑简" panose="00020600040101010101" charset="-122"/>
                  <a:ea typeface="汉仪雅酷黑简" panose="00020600040101010101" charset="-122"/>
                </a:rPr>
                <a:t>首页</a:t>
              </a:r>
              <a:endParaRPr lang="zh-CN" altLang="en-US" sz="1200">
                <a:solidFill>
                  <a:schemeClr val="bg1"/>
                </a:solidFill>
                <a:latin typeface="汉仪雅酷黑简" panose="00020600040101010101" charset="-122"/>
                <a:ea typeface="汉仪雅酷黑简" panose="00020600040101010101" charset="-122"/>
              </a:endParaRPr>
            </a:p>
          </xdr:txBody>
        </xdr:sp>
      </xdr:grpSp>
      <xdr:sp>
        <xdr:nvSpPr>
          <xdr:cNvPr id="36" name="文本框 35"/>
          <xdr:cNvSpPr txBox="1"/>
        </xdr:nvSpPr>
        <xdr:spPr>
          <a:xfrm>
            <a:off x="3955" y="451"/>
            <a:ext cx="5677" cy="510"/>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1400">
                <a:solidFill>
                  <a:schemeClr val="bg1"/>
                </a:solidFill>
                <a:latin typeface="汉仪雅酷黑简" panose="00020600040101010101" charset="-122"/>
                <a:ea typeface="汉仪雅酷黑简" panose="00020600040101010101" charset="-122"/>
              </a:rPr>
              <a:t>sales management system</a:t>
            </a:r>
            <a:endParaRPr lang="zh-CN" altLang="en-US" sz="1400">
              <a:solidFill>
                <a:schemeClr val="bg1"/>
              </a:solidFill>
              <a:latin typeface="汉仪雅酷黑简" panose="00020600040101010101" charset="-122"/>
              <a:ea typeface="汉仪雅酷黑简" panose="00020600040101010101" charset="-122"/>
            </a:endParaRPr>
          </a:p>
        </xdr:txBody>
      </xdr:sp>
      <xdr:sp>
        <xdr:nvSpPr>
          <xdr:cNvPr id="37" name="文本框 36"/>
          <xdr:cNvSpPr txBox="1"/>
        </xdr:nvSpPr>
        <xdr:spPr>
          <a:xfrm>
            <a:off x="171" y="303"/>
            <a:ext cx="5634" cy="877"/>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lang="zh-CN" altLang="en-US" sz="2800">
                <a:solidFill>
                  <a:schemeClr val="bg1"/>
                </a:solidFill>
                <a:latin typeface="汉仪雅酷黑简" panose="00020600040101010101" charset="-122"/>
                <a:ea typeface="汉仪雅酷黑简" panose="00020600040101010101" charset="-122"/>
              </a:rPr>
              <a:t>销售管理系统</a:t>
            </a:r>
            <a:endParaRPr lang="zh-CN" altLang="en-US" sz="2800">
              <a:solidFill>
                <a:schemeClr val="bg1"/>
              </a:solidFill>
              <a:latin typeface="汉仪雅酷黑简" panose="00020600040101010101" charset="-122"/>
              <a:ea typeface="汉仪雅酷黑简" panose="00020600040101010101" charset="-122"/>
            </a:endParaRPr>
          </a:p>
        </xdr:txBody>
      </xdr:sp>
    </xdr:grpSp>
    <xdr:clientData/>
  </xdr:twoCellAnchor>
  <mc:AlternateContent xmlns:mc="http://schemas.openxmlformats.org/markup-compatibility/2006">
    <mc:Choice xmlns:a14="http://schemas.microsoft.com/office/drawing/2010/main" Requires="a14">
      <xdr:twoCellAnchor editAs="oneCell">
        <xdr:from>
          <xdr:col>2</xdr:col>
          <xdr:colOff>723900</xdr:colOff>
          <xdr:row>2</xdr:row>
          <xdr:rowOff>57785</xdr:rowOff>
        </xdr:from>
        <xdr:to>
          <xdr:col>3</xdr:col>
          <xdr:colOff>0</xdr:colOff>
          <xdr:row>2</xdr:row>
          <xdr:rowOff>705485</xdr:rowOff>
        </xdr:to>
        <xdr:sp>
          <xdr:nvSpPr>
            <xdr:cNvPr id="4099" name="Spinner 3" hidden="1">
              <a:extLst>
                <a:ext uri="{63B3BB69-23CF-44E3-9099-C40C66FF867C}">
                  <a14:compatExt spid="_x0000_s4099"/>
                </a:ext>
              </a:extLst>
            </xdr:cNvPr>
            <xdr:cNvSpPr/>
          </xdr:nvSpPr>
          <xdr:spPr>
            <a:xfrm>
              <a:off x="2082165" y="1353185"/>
              <a:ext cx="179070" cy="64770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engxs/Library/Containers/com.kingsoft.wpsoffice.mac/Data/.kingsoft/office6/templates/download/82c7b9bc-9b52-4b01-9c77-7b1155ab33ab//1PPT&#31867;/excel&#34920;&#26684;/&#23478;&#24237;&#36130;&#21153;&#25910;&#25903;&#31995;&#3247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首页"/>
      <sheetName val="收支查询"/>
      <sheetName val="收支分析"/>
      <sheetName val="投资理财"/>
      <sheetName val="使用说明"/>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4.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4" Type="http://schemas.openxmlformats.org/officeDocument/2006/relationships/hyperlink" Target="mailto:11111@qq.com" TargetMode="Externa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T10"/>
  <sheetViews>
    <sheetView showGridLines="0" workbookViewId="0">
      <selection activeCell="T6" sqref="T6"/>
    </sheetView>
  </sheetViews>
  <sheetFormatPr defaultColWidth="9" defaultRowHeight="16.8"/>
  <sheetData>
    <row r="10" spans="20:20">
      <c r="T10" s="201"/>
    </row>
  </sheetData>
  <sheetProtection sheet="1" selectLockedCells="1" objects="1"/>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O205"/>
  <sheetViews>
    <sheetView showGridLines="0" topLeftCell="A9" workbookViewId="0">
      <selection activeCell="P1" sqref="P1"/>
    </sheetView>
  </sheetViews>
  <sheetFormatPr defaultColWidth="9" defaultRowHeight="16.8"/>
  <cols>
    <col min="1" max="1" width="12.4903846153846" style="3" customWidth="1"/>
    <col min="2" max="2" width="12.7884615384615" style="3" customWidth="1"/>
    <col min="3" max="3" width="12.4903846153846" style="3" customWidth="1"/>
    <col min="4" max="15" width="14.1153846153846" style="4" customWidth="1"/>
    <col min="16" max="16384" width="9" style="3"/>
  </cols>
  <sheetData>
    <row r="1" ht="90" customHeight="1" spans="4:15">
      <c r="D1" s="3"/>
      <c r="E1" s="3"/>
      <c r="F1" s="3"/>
      <c r="G1" s="3"/>
      <c r="H1" s="3"/>
      <c r="I1" s="3"/>
      <c r="J1" s="3"/>
      <c r="K1" s="3"/>
      <c r="L1" s="3"/>
      <c r="M1" s="3"/>
      <c r="N1" s="3"/>
      <c r="O1" s="3"/>
    </row>
    <row r="2" ht="12" customHeight="1" spans="4:15">
      <c r="D2" s="3"/>
      <c r="E2" s="3"/>
      <c r="F2" s="3"/>
      <c r="G2" s="3"/>
      <c r="H2" s="3"/>
      <c r="I2" s="3"/>
      <c r="J2" s="3"/>
      <c r="K2" s="3"/>
      <c r="L2" s="3"/>
      <c r="M2" s="3"/>
      <c r="N2" s="3"/>
      <c r="O2" s="3"/>
    </row>
    <row r="3" ht="61" customHeight="1" spans="1:15">
      <c r="A3" s="5" t="s">
        <v>147</v>
      </c>
      <c r="B3" s="6">
        <v>2022</v>
      </c>
      <c r="C3" s="6"/>
      <c r="D3" s="7"/>
      <c r="E3" s="7"/>
      <c r="F3" s="7"/>
      <c r="G3" s="7"/>
      <c r="H3" s="7"/>
      <c r="I3" s="7"/>
      <c r="J3" s="7"/>
      <c r="K3" s="7"/>
      <c r="L3" s="7"/>
      <c r="M3" s="7"/>
      <c r="N3" s="7"/>
      <c r="O3" s="7"/>
    </row>
    <row r="4" ht="39" customHeight="1" spans="1:15">
      <c r="A4" s="8" t="s">
        <v>41</v>
      </c>
      <c r="B4" s="9" t="s">
        <v>51</v>
      </c>
      <c r="C4" s="10"/>
      <c r="D4" s="7"/>
      <c r="E4" s="7"/>
      <c r="F4" s="7"/>
      <c r="G4" s="7"/>
      <c r="H4" s="7"/>
      <c r="I4" s="7"/>
      <c r="J4" s="7"/>
      <c r="K4" s="7"/>
      <c r="L4" s="7"/>
      <c r="M4" s="7"/>
      <c r="N4" s="7"/>
      <c r="O4" s="7"/>
    </row>
    <row r="5" ht="39" customHeight="1" spans="1:15">
      <c r="A5" s="11" t="s">
        <v>42</v>
      </c>
      <c r="B5" s="12" t="str">
        <f>VLOOKUP(B4,商品信息!B:D,2,0)</f>
        <v>货物1</v>
      </c>
      <c r="C5" s="11"/>
      <c r="D5" s="7"/>
      <c r="E5" s="7"/>
      <c r="F5" s="7"/>
      <c r="G5" s="7"/>
      <c r="H5" s="7"/>
      <c r="I5" s="7"/>
      <c r="J5" s="7"/>
      <c r="K5" s="7"/>
      <c r="L5" s="7"/>
      <c r="M5" s="7"/>
      <c r="N5" s="7"/>
      <c r="O5" s="7"/>
    </row>
    <row r="6" ht="20" customHeight="1" spans="1:15">
      <c r="A6" s="11" t="s">
        <v>43</v>
      </c>
      <c r="B6" s="13" t="str">
        <f>VLOOKUP(B4,商品信息!B:D,3,0)</f>
        <v>SN01</v>
      </c>
      <c r="C6" s="13"/>
      <c r="D6" s="14">
        <v>1</v>
      </c>
      <c r="E6" s="25">
        <v>2</v>
      </c>
      <c r="F6" s="25">
        <v>3</v>
      </c>
      <c r="G6" s="25">
        <v>4</v>
      </c>
      <c r="H6" s="25">
        <v>5</v>
      </c>
      <c r="I6" s="25">
        <v>6</v>
      </c>
      <c r="J6" s="25">
        <v>7</v>
      </c>
      <c r="K6" s="25">
        <v>8</v>
      </c>
      <c r="L6" s="25">
        <v>9</v>
      </c>
      <c r="M6" s="25">
        <v>10</v>
      </c>
      <c r="N6" s="25">
        <v>11</v>
      </c>
      <c r="O6" s="25">
        <v>12</v>
      </c>
    </row>
    <row r="7" ht="20" customHeight="1" spans="1:15">
      <c r="A7" s="15"/>
      <c r="B7" s="16"/>
      <c r="C7" s="16"/>
      <c r="D7" s="17">
        <f>VLOOKUP($B$4,$A:$O,COLUMN(D:D),0)</f>
        <v>80000</v>
      </c>
      <c r="E7" s="26">
        <f t="shared" ref="E7:O7" si="0">VLOOKUP($B$4,$A:$O,COLUMN(E:E),0)</f>
        <v>0</v>
      </c>
      <c r="F7" s="26">
        <f t="shared" si="0"/>
        <v>85000</v>
      </c>
      <c r="G7" s="26">
        <f t="shared" si="0"/>
        <v>0</v>
      </c>
      <c r="H7" s="26">
        <f t="shared" si="0"/>
        <v>0</v>
      </c>
      <c r="I7" s="26">
        <f t="shared" si="0"/>
        <v>0</v>
      </c>
      <c r="J7" s="26">
        <f t="shared" si="0"/>
        <v>0</v>
      </c>
      <c r="K7" s="26">
        <f t="shared" si="0"/>
        <v>0</v>
      </c>
      <c r="L7" s="26">
        <f t="shared" si="0"/>
        <v>0</v>
      </c>
      <c r="M7" s="26">
        <f t="shared" si="0"/>
        <v>0</v>
      </c>
      <c r="N7" s="26">
        <f t="shared" si="0"/>
        <v>0</v>
      </c>
      <c r="O7" s="26">
        <f t="shared" si="0"/>
        <v>0</v>
      </c>
    </row>
    <row r="8" ht="12" customHeight="1" spans="4:15">
      <c r="D8" s="3"/>
      <c r="E8" s="3"/>
      <c r="F8" s="3"/>
      <c r="G8" s="3"/>
      <c r="H8" s="3"/>
      <c r="I8" s="3"/>
      <c r="J8" s="3"/>
      <c r="K8" s="3"/>
      <c r="L8" s="3"/>
      <c r="M8" s="3"/>
      <c r="N8" s="3"/>
      <c r="O8" s="3"/>
    </row>
    <row r="9" spans="1:15">
      <c r="A9" s="18" t="s">
        <v>41</v>
      </c>
      <c r="B9" s="19" t="s">
        <v>42</v>
      </c>
      <c r="C9" s="19" t="s">
        <v>43</v>
      </c>
      <c r="D9" s="20">
        <v>1</v>
      </c>
      <c r="E9" s="20">
        <v>2</v>
      </c>
      <c r="F9" s="20">
        <v>3</v>
      </c>
      <c r="G9" s="20">
        <v>4</v>
      </c>
      <c r="H9" s="20">
        <v>5</v>
      </c>
      <c r="I9" s="20">
        <v>6</v>
      </c>
      <c r="J9" s="20">
        <v>7</v>
      </c>
      <c r="K9" s="20">
        <v>8</v>
      </c>
      <c r="L9" s="20">
        <v>9</v>
      </c>
      <c r="M9" s="20">
        <v>10</v>
      </c>
      <c r="N9" s="20">
        <v>11</v>
      </c>
      <c r="O9" s="27">
        <v>12</v>
      </c>
    </row>
    <row r="10" spans="1:15">
      <c r="A10" s="21" t="str">
        <f>IF(商品信息!B4="","",商品信息!B4)</f>
        <v>NA001</v>
      </c>
      <c r="B10" s="21" t="str">
        <f>IF(商品信息!C4="","",商品信息!C4)</f>
        <v>货物1</v>
      </c>
      <c r="C10" s="21" t="str">
        <f>IF(商品信息!D4="","",商品信息!D4)</f>
        <v>SN01</v>
      </c>
      <c r="D10" s="22">
        <f>SUMIFS(订单明细!$K:$K,订单明细!$E:$E,$A10,订单明细!$O:$O,D$9,订单明细!$N:$N,$B$3)</f>
        <v>80000</v>
      </c>
      <c r="E10" s="22">
        <f>SUMIFS(订单明细!$K:$K,订单明细!$E:$E,$A10,订单明细!$O:$O,E$9,订单明细!$N:$N,$B$3)</f>
        <v>0</v>
      </c>
      <c r="F10" s="22">
        <f>SUMIFS(订单明细!$K:$K,订单明细!$E:$E,$A10,订单明细!$O:$O,F$9,订单明细!$N:$N,$B$3)</f>
        <v>85000</v>
      </c>
      <c r="G10" s="22">
        <f>SUMIFS(订单明细!$K:$K,订单明细!$E:$E,$A10,订单明细!$O:$O,G$9,订单明细!$N:$N,$B$3)</f>
        <v>0</v>
      </c>
      <c r="H10" s="22">
        <f>SUMIFS(订单明细!$K:$K,订单明细!$E:$E,$A10,订单明细!$O:$O,H$9,订单明细!$N:$N,$B$3)</f>
        <v>0</v>
      </c>
      <c r="I10" s="22">
        <f>SUMIFS(订单明细!$K:$K,订单明细!$E:$E,$A10,订单明细!$O:$O,I$9,订单明细!$N:$N,$B$3)</f>
        <v>0</v>
      </c>
      <c r="J10" s="22">
        <f>SUMIFS(订单明细!$K:$K,订单明细!$E:$E,$A10,订单明细!$O:$O,J$9,订单明细!$N:$N,$B$3)</f>
        <v>0</v>
      </c>
      <c r="K10" s="22">
        <f>SUMIFS(订单明细!$K:$K,订单明细!$E:$E,$A10,订单明细!$O:$O,K$9,订单明细!$N:$N,$B$3)</f>
        <v>0</v>
      </c>
      <c r="L10" s="22">
        <f>SUMIFS(订单明细!$K:$K,订单明细!$E:$E,$A10,订单明细!$O:$O,L$9,订单明细!$N:$N,$B$3)</f>
        <v>0</v>
      </c>
      <c r="M10" s="22">
        <f>SUMIFS(订单明细!$K:$K,订单明细!$E:$E,$A10,订单明细!$O:$O,M$9,订单明细!$N:$N,$B$3)</f>
        <v>0</v>
      </c>
      <c r="N10" s="22">
        <f>SUMIFS(订单明细!$K:$K,订单明细!$E:$E,$A10,订单明细!$O:$O,N$9,订单明细!$N:$N,$B$3)</f>
        <v>0</v>
      </c>
      <c r="O10" s="22">
        <f>SUMIFS(订单明细!$K:$K,订单明细!$E:$E,$A10,订单明细!$O:$O,O$9,订单明细!$N:$N,$B$3)</f>
        <v>0</v>
      </c>
    </row>
    <row r="11" spans="1:15">
      <c r="A11" s="23" t="str">
        <f>IF(商品信息!B5="","",商品信息!B5)</f>
        <v>NA002</v>
      </c>
      <c r="B11" s="23" t="str">
        <f>IF(商品信息!C5="","",商品信息!C5)</f>
        <v>货物2</v>
      </c>
      <c r="C11" s="23" t="str">
        <f>IF(商品信息!D5="","",商品信息!D5)</f>
        <v>SN02</v>
      </c>
      <c r="D11" s="24">
        <f>SUMIFS(订单明细!$K:$K,订单明细!$E:$E,$A11,订单明细!$O:$O,D$9,订单明细!$N:$N,$B$3)</f>
        <v>21600</v>
      </c>
      <c r="E11" s="24">
        <f>SUMIFS(订单明细!$K:$K,订单明细!$E:$E,$A11,订单明细!$O:$O,E$9,订单明细!$N:$N,$B$3)</f>
        <v>0</v>
      </c>
      <c r="F11" s="24">
        <f>SUMIFS(订单明细!$K:$K,订单明细!$E:$E,$A11,订单明细!$O:$O,F$9,订单明细!$N:$N,$B$3)</f>
        <v>0</v>
      </c>
      <c r="G11" s="24">
        <f>SUMIFS(订单明细!$K:$K,订单明细!$E:$E,$A11,订单明细!$O:$O,G$9,订单明细!$N:$N,$B$3)</f>
        <v>0</v>
      </c>
      <c r="H11" s="24">
        <f>SUMIFS(订单明细!$K:$K,订单明细!$E:$E,$A11,订单明细!$O:$O,H$9,订单明细!$N:$N,$B$3)</f>
        <v>0</v>
      </c>
      <c r="I11" s="24">
        <f>SUMIFS(订单明细!$K:$K,订单明细!$E:$E,$A11,订单明细!$O:$O,I$9,订单明细!$N:$N,$B$3)</f>
        <v>0</v>
      </c>
      <c r="J11" s="24">
        <f>SUMIFS(订单明细!$K:$K,订单明细!$E:$E,$A11,订单明细!$O:$O,J$9,订单明细!$N:$N,$B$3)</f>
        <v>0</v>
      </c>
      <c r="K11" s="24">
        <f>SUMIFS(订单明细!$K:$K,订单明细!$E:$E,$A11,订单明细!$O:$O,K$9,订单明细!$N:$N,$B$3)</f>
        <v>0</v>
      </c>
      <c r="L11" s="24">
        <f>SUMIFS(订单明细!$K:$K,订单明细!$E:$E,$A11,订单明细!$O:$O,L$9,订单明细!$N:$N,$B$3)</f>
        <v>0</v>
      </c>
      <c r="M11" s="24">
        <f>SUMIFS(订单明细!$K:$K,订单明细!$E:$E,$A11,订单明细!$O:$O,M$9,订单明细!$N:$N,$B$3)</f>
        <v>0</v>
      </c>
      <c r="N11" s="24">
        <f>SUMIFS(订单明细!$K:$K,订单明细!$E:$E,$A11,订单明细!$O:$O,N$9,订单明细!$N:$N,$B$3)</f>
        <v>0</v>
      </c>
      <c r="O11" s="24">
        <f>SUMIFS(订单明细!$K:$K,订单明细!$E:$E,$A11,订单明细!$O:$O,O$9,订单明细!$N:$N,$B$3)</f>
        <v>0</v>
      </c>
    </row>
    <row r="12" spans="1:15">
      <c r="A12" s="21" t="str">
        <f>IF(商品信息!B6="","",商品信息!B6)</f>
        <v>NA003</v>
      </c>
      <c r="B12" s="21" t="str">
        <f>IF(商品信息!C6="","",商品信息!C6)</f>
        <v>货物3</v>
      </c>
      <c r="C12" s="21" t="str">
        <f>IF(商品信息!D6="","",商品信息!D6)</f>
        <v>SN03</v>
      </c>
      <c r="D12" s="22">
        <f>SUMIFS(订单明细!$K:$K,订单明细!$E:$E,$A12,订单明细!$O:$O,D$9,订单明细!$N:$N,$B$3)</f>
        <v>48000</v>
      </c>
      <c r="E12" s="22">
        <f>SUMIFS(订单明细!$K:$K,订单明细!$E:$E,$A12,订单明细!$O:$O,E$9,订单明细!$N:$N,$B$3)</f>
        <v>85000</v>
      </c>
      <c r="F12" s="22">
        <f>SUMIFS(订单明细!$K:$K,订单明细!$E:$E,$A12,订单明细!$O:$O,F$9,订单明细!$N:$N,$B$3)</f>
        <v>0</v>
      </c>
      <c r="G12" s="22">
        <f>SUMIFS(订单明细!$K:$K,订单明细!$E:$E,$A12,订单明细!$O:$O,G$9,订单明细!$N:$N,$B$3)</f>
        <v>0</v>
      </c>
      <c r="H12" s="22">
        <f>SUMIFS(订单明细!$K:$K,订单明细!$E:$E,$A12,订单明细!$O:$O,H$9,订单明细!$N:$N,$B$3)</f>
        <v>0</v>
      </c>
      <c r="I12" s="22">
        <f>SUMIFS(订单明细!$K:$K,订单明细!$E:$E,$A12,订单明细!$O:$O,I$9,订单明细!$N:$N,$B$3)</f>
        <v>0</v>
      </c>
      <c r="J12" s="22">
        <f>SUMIFS(订单明细!$K:$K,订单明细!$E:$E,$A12,订单明细!$O:$O,J$9,订单明细!$N:$N,$B$3)</f>
        <v>0</v>
      </c>
      <c r="K12" s="22">
        <f>SUMIFS(订单明细!$K:$K,订单明细!$E:$E,$A12,订单明细!$O:$O,K$9,订单明细!$N:$N,$B$3)</f>
        <v>0</v>
      </c>
      <c r="L12" s="22">
        <f>SUMIFS(订单明细!$K:$K,订单明细!$E:$E,$A12,订单明细!$O:$O,L$9,订单明细!$N:$N,$B$3)</f>
        <v>0</v>
      </c>
      <c r="M12" s="22">
        <f>SUMIFS(订单明细!$K:$K,订单明细!$E:$E,$A12,订单明细!$O:$O,M$9,订单明细!$N:$N,$B$3)</f>
        <v>0</v>
      </c>
      <c r="N12" s="22">
        <f>SUMIFS(订单明细!$K:$K,订单明细!$E:$E,$A12,订单明细!$O:$O,N$9,订单明细!$N:$N,$B$3)</f>
        <v>0</v>
      </c>
      <c r="O12" s="22">
        <f>SUMIFS(订单明细!$K:$K,订单明细!$E:$E,$A12,订单明细!$O:$O,O$9,订单明细!$N:$N,$B$3)</f>
        <v>0</v>
      </c>
    </row>
    <row r="13" spans="1:15">
      <c r="A13" s="23" t="str">
        <f>IF(商品信息!B7="","",商品信息!B7)</f>
        <v>NA004</v>
      </c>
      <c r="B13" s="23" t="str">
        <f>IF(商品信息!C7="","",商品信息!C7)</f>
        <v>货物4</v>
      </c>
      <c r="C13" s="23" t="str">
        <f>IF(商品信息!D7="","",商品信息!D7)</f>
        <v>SN04</v>
      </c>
      <c r="D13" s="24">
        <f>SUMIFS(订单明细!$K:$K,订单明细!$E:$E,$A13,订单明细!$O:$O,D$9,订单明细!$N:$N,$B$3)</f>
        <v>0</v>
      </c>
      <c r="E13" s="24">
        <f>SUMIFS(订单明细!$K:$K,订单明细!$E:$E,$A13,订单明细!$O:$O,E$9,订单明细!$N:$N,$B$3)</f>
        <v>0</v>
      </c>
      <c r="F13" s="24">
        <f>SUMIFS(订单明细!$K:$K,订单明细!$E:$E,$A13,订单明细!$O:$O,F$9,订单明细!$N:$N,$B$3)</f>
        <v>0</v>
      </c>
      <c r="G13" s="24">
        <f>SUMIFS(订单明细!$K:$K,订单明细!$E:$E,$A13,订单明细!$O:$O,G$9,订单明细!$N:$N,$B$3)</f>
        <v>0</v>
      </c>
      <c r="H13" s="24">
        <f>SUMIFS(订单明细!$K:$K,订单明细!$E:$E,$A13,订单明细!$O:$O,H$9,订单明细!$N:$N,$B$3)</f>
        <v>0</v>
      </c>
      <c r="I13" s="24">
        <f>SUMIFS(订单明细!$K:$K,订单明细!$E:$E,$A13,订单明细!$O:$O,I$9,订单明细!$N:$N,$B$3)</f>
        <v>0</v>
      </c>
      <c r="J13" s="24">
        <f>SUMIFS(订单明细!$K:$K,订单明细!$E:$E,$A13,订单明细!$O:$O,J$9,订单明细!$N:$N,$B$3)</f>
        <v>0</v>
      </c>
      <c r="K13" s="24">
        <f>SUMIFS(订单明细!$K:$K,订单明细!$E:$E,$A13,订单明细!$O:$O,K$9,订单明细!$N:$N,$B$3)</f>
        <v>0</v>
      </c>
      <c r="L13" s="24">
        <f>SUMIFS(订单明细!$K:$K,订单明细!$E:$E,$A13,订单明细!$O:$O,L$9,订单明细!$N:$N,$B$3)</f>
        <v>0</v>
      </c>
      <c r="M13" s="24">
        <f>SUMIFS(订单明细!$K:$K,订单明细!$E:$E,$A13,订单明细!$O:$O,M$9,订单明细!$N:$N,$B$3)</f>
        <v>0</v>
      </c>
      <c r="N13" s="24">
        <f>SUMIFS(订单明细!$K:$K,订单明细!$E:$E,$A13,订单明细!$O:$O,N$9,订单明细!$N:$N,$B$3)</f>
        <v>0</v>
      </c>
      <c r="O13" s="24">
        <f>SUMIFS(订单明细!$K:$K,订单明细!$E:$E,$A13,订单明细!$O:$O,O$9,订单明细!$N:$N,$B$3)</f>
        <v>0</v>
      </c>
    </row>
    <row r="14" spans="1:15">
      <c r="A14" s="21" t="str">
        <f>IF(商品信息!B8="","",商品信息!B8)</f>
        <v>NA005</v>
      </c>
      <c r="B14" s="21" t="str">
        <f>IF(商品信息!C8="","",商品信息!C8)</f>
        <v>货物5</v>
      </c>
      <c r="C14" s="21" t="str">
        <f>IF(商品信息!D8="","",商品信息!D8)</f>
        <v>SN05</v>
      </c>
      <c r="D14" s="22">
        <f>SUMIFS(订单明细!$K:$K,订单明细!$E:$E,$A14,订单明细!$O:$O,D$9,订单明细!$N:$N,$B$3)</f>
        <v>351000</v>
      </c>
      <c r="E14" s="22">
        <f>SUMIFS(订单明细!$K:$K,订单明细!$E:$E,$A14,订单明细!$O:$O,E$9,订单明细!$N:$N,$B$3)</f>
        <v>140400</v>
      </c>
      <c r="F14" s="22">
        <f>SUMIFS(订单明细!$K:$K,订单明细!$E:$E,$A14,订单明细!$O:$O,F$9,订单明细!$N:$N,$B$3)</f>
        <v>0</v>
      </c>
      <c r="G14" s="22">
        <f>SUMIFS(订单明细!$K:$K,订单明细!$E:$E,$A14,订单明细!$O:$O,G$9,订单明细!$N:$N,$B$3)</f>
        <v>0</v>
      </c>
      <c r="H14" s="22">
        <f>SUMIFS(订单明细!$K:$K,订单明细!$E:$E,$A14,订单明细!$O:$O,H$9,订单明细!$N:$N,$B$3)</f>
        <v>0</v>
      </c>
      <c r="I14" s="22">
        <f>SUMIFS(订单明细!$K:$K,订单明细!$E:$E,$A14,订单明细!$O:$O,I$9,订单明细!$N:$N,$B$3)</f>
        <v>0</v>
      </c>
      <c r="J14" s="22">
        <f>SUMIFS(订单明细!$K:$K,订单明细!$E:$E,$A14,订单明细!$O:$O,J$9,订单明细!$N:$N,$B$3)</f>
        <v>0</v>
      </c>
      <c r="K14" s="22">
        <f>SUMIFS(订单明细!$K:$K,订单明细!$E:$E,$A14,订单明细!$O:$O,K$9,订单明细!$N:$N,$B$3)</f>
        <v>0</v>
      </c>
      <c r="L14" s="22">
        <f>SUMIFS(订单明细!$K:$K,订单明细!$E:$E,$A14,订单明细!$O:$O,L$9,订单明细!$N:$N,$B$3)</f>
        <v>0</v>
      </c>
      <c r="M14" s="22">
        <f>SUMIFS(订单明细!$K:$K,订单明细!$E:$E,$A14,订单明细!$O:$O,M$9,订单明细!$N:$N,$B$3)</f>
        <v>0</v>
      </c>
      <c r="N14" s="22">
        <f>SUMIFS(订单明细!$K:$K,订单明细!$E:$E,$A14,订单明细!$O:$O,N$9,订单明细!$N:$N,$B$3)</f>
        <v>0</v>
      </c>
      <c r="O14" s="22">
        <f>SUMIFS(订单明细!$K:$K,订单明细!$E:$E,$A14,订单明细!$O:$O,O$9,订单明细!$N:$N,$B$3)</f>
        <v>0</v>
      </c>
    </row>
    <row r="15" spans="1:15">
      <c r="A15" s="23" t="str">
        <f>IF(商品信息!B9="","",商品信息!B9)</f>
        <v>NA006</v>
      </c>
      <c r="B15" s="23" t="str">
        <f>IF(商品信息!C9="","",商品信息!C9)</f>
        <v>货物6</v>
      </c>
      <c r="C15" s="23" t="str">
        <f>IF(商品信息!D9="","",商品信息!D9)</f>
        <v>SN06</v>
      </c>
      <c r="D15" s="24">
        <f>SUMIFS(订单明细!$K:$K,订单明细!$E:$E,$A15,订单明细!$O:$O,D$9,订单明细!$N:$N,$B$3)</f>
        <v>0</v>
      </c>
      <c r="E15" s="24">
        <f>SUMIFS(订单明细!$K:$K,订单明细!$E:$E,$A15,订单明细!$O:$O,E$9,订单明细!$N:$N,$B$3)</f>
        <v>72000</v>
      </c>
      <c r="F15" s="24">
        <f>SUMIFS(订单明细!$K:$K,订单明细!$E:$E,$A15,订单明细!$O:$O,F$9,订单明细!$N:$N,$B$3)</f>
        <v>78000</v>
      </c>
      <c r="G15" s="24">
        <f>SUMIFS(订单明细!$K:$K,订单明细!$E:$E,$A15,订单明细!$O:$O,G$9,订单明细!$N:$N,$B$3)</f>
        <v>0</v>
      </c>
      <c r="H15" s="24">
        <f>SUMIFS(订单明细!$K:$K,订单明细!$E:$E,$A15,订单明细!$O:$O,H$9,订单明细!$N:$N,$B$3)</f>
        <v>0</v>
      </c>
      <c r="I15" s="24">
        <f>SUMIFS(订单明细!$K:$K,订单明细!$E:$E,$A15,订单明细!$O:$O,I$9,订单明细!$N:$N,$B$3)</f>
        <v>0</v>
      </c>
      <c r="J15" s="24">
        <f>SUMIFS(订单明细!$K:$K,订单明细!$E:$E,$A15,订单明细!$O:$O,J$9,订单明细!$N:$N,$B$3)</f>
        <v>0</v>
      </c>
      <c r="K15" s="24">
        <f>SUMIFS(订单明细!$K:$K,订单明细!$E:$E,$A15,订单明细!$O:$O,K$9,订单明细!$N:$N,$B$3)</f>
        <v>0</v>
      </c>
      <c r="L15" s="24">
        <f>SUMIFS(订单明细!$K:$K,订单明细!$E:$E,$A15,订单明细!$O:$O,L$9,订单明细!$N:$N,$B$3)</f>
        <v>0</v>
      </c>
      <c r="M15" s="24">
        <f>SUMIFS(订单明细!$K:$K,订单明细!$E:$E,$A15,订单明细!$O:$O,M$9,订单明细!$N:$N,$B$3)</f>
        <v>0</v>
      </c>
      <c r="N15" s="24">
        <f>SUMIFS(订单明细!$K:$K,订单明细!$E:$E,$A15,订单明细!$O:$O,N$9,订单明细!$N:$N,$B$3)</f>
        <v>0</v>
      </c>
      <c r="O15" s="24">
        <f>SUMIFS(订单明细!$K:$K,订单明细!$E:$E,$A15,订单明细!$O:$O,O$9,订单明细!$N:$N,$B$3)</f>
        <v>0</v>
      </c>
    </row>
    <row r="16" spans="1:15">
      <c r="A16" s="21" t="str">
        <f>IF(商品信息!B10="","",商品信息!B10)</f>
        <v/>
      </c>
      <c r="B16" s="21" t="str">
        <f>IF(商品信息!C10="","",商品信息!C10)</f>
        <v/>
      </c>
      <c r="C16" s="21" t="str">
        <f>IF(商品信息!D10="","",商品信息!D10)</f>
        <v/>
      </c>
      <c r="D16" s="22">
        <f>SUMIFS(订单明细!$K:$K,订单明细!$E:$E,$A16,订单明细!$O:$O,D$9,订单明细!$N:$N,$B$3)</f>
        <v>0</v>
      </c>
      <c r="E16" s="22">
        <f>SUMIFS(订单明细!$K:$K,订单明细!$E:$E,$A16,订单明细!$O:$O,E$9,订单明细!$N:$N,$B$3)</f>
        <v>0</v>
      </c>
      <c r="F16" s="22">
        <f>SUMIFS(订单明细!$K:$K,订单明细!$E:$E,$A16,订单明细!$O:$O,F$9,订单明细!$N:$N,$B$3)</f>
        <v>0</v>
      </c>
      <c r="G16" s="22">
        <f>SUMIFS(订单明细!$K:$K,订单明细!$E:$E,$A16,订单明细!$O:$O,G$9,订单明细!$N:$N,$B$3)</f>
        <v>0</v>
      </c>
      <c r="H16" s="22">
        <f>SUMIFS(订单明细!$K:$K,订单明细!$E:$E,$A16,订单明细!$O:$O,H$9,订单明细!$N:$N,$B$3)</f>
        <v>0</v>
      </c>
      <c r="I16" s="22">
        <f>SUMIFS(订单明细!$K:$K,订单明细!$E:$E,$A16,订单明细!$O:$O,I$9,订单明细!$N:$N,$B$3)</f>
        <v>0</v>
      </c>
      <c r="J16" s="22">
        <f>SUMIFS(订单明细!$K:$K,订单明细!$E:$E,$A16,订单明细!$O:$O,J$9,订单明细!$N:$N,$B$3)</f>
        <v>0</v>
      </c>
      <c r="K16" s="22">
        <f>SUMIFS(订单明细!$K:$K,订单明细!$E:$E,$A16,订单明细!$O:$O,K$9,订单明细!$N:$N,$B$3)</f>
        <v>0</v>
      </c>
      <c r="L16" s="22">
        <f>SUMIFS(订单明细!$K:$K,订单明细!$E:$E,$A16,订单明细!$O:$O,L$9,订单明细!$N:$N,$B$3)</f>
        <v>0</v>
      </c>
      <c r="M16" s="22">
        <f>SUMIFS(订单明细!$K:$K,订单明细!$E:$E,$A16,订单明细!$O:$O,M$9,订单明细!$N:$N,$B$3)</f>
        <v>0</v>
      </c>
      <c r="N16" s="22">
        <f>SUMIFS(订单明细!$K:$K,订单明细!$E:$E,$A16,订单明细!$O:$O,N$9,订单明细!$N:$N,$B$3)</f>
        <v>0</v>
      </c>
      <c r="O16" s="22">
        <f>SUMIFS(订单明细!$K:$K,订单明细!$E:$E,$A16,订单明细!$O:$O,O$9,订单明细!$N:$N,$B$3)</f>
        <v>0</v>
      </c>
    </row>
    <row r="17" spans="1:15">
      <c r="A17" s="23" t="str">
        <f>IF(商品信息!B11="","",商品信息!B11)</f>
        <v/>
      </c>
      <c r="B17" s="23" t="str">
        <f>IF(商品信息!C11="","",商品信息!C11)</f>
        <v/>
      </c>
      <c r="C17" s="23" t="str">
        <f>IF(商品信息!D11="","",商品信息!D11)</f>
        <v/>
      </c>
      <c r="D17" s="24">
        <f>SUMIFS(订单明细!$K:$K,订单明细!$E:$E,$A17,订单明细!$O:$O,D$9,订单明细!$N:$N,$B$3)</f>
        <v>0</v>
      </c>
      <c r="E17" s="24">
        <f>SUMIFS(订单明细!$K:$K,订单明细!$E:$E,$A17,订单明细!$O:$O,E$9,订单明细!$N:$N,$B$3)</f>
        <v>0</v>
      </c>
      <c r="F17" s="24">
        <f>SUMIFS(订单明细!$K:$K,订单明细!$E:$E,$A17,订单明细!$O:$O,F$9,订单明细!$N:$N,$B$3)</f>
        <v>0</v>
      </c>
      <c r="G17" s="24">
        <f>SUMIFS(订单明细!$K:$K,订单明细!$E:$E,$A17,订单明细!$O:$O,G$9,订单明细!$N:$N,$B$3)</f>
        <v>0</v>
      </c>
      <c r="H17" s="24">
        <f>SUMIFS(订单明细!$K:$K,订单明细!$E:$E,$A17,订单明细!$O:$O,H$9,订单明细!$N:$N,$B$3)</f>
        <v>0</v>
      </c>
      <c r="I17" s="24">
        <f>SUMIFS(订单明细!$K:$K,订单明细!$E:$E,$A17,订单明细!$O:$O,I$9,订单明细!$N:$N,$B$3)</f>
        <v>0</v>
      </c>
      <c r="J17" s="24">
        <f>SUMIFS(订单明细!$K:$K,订单明细!$E:$E,$A17,订单明细!$O:$O,J$9,订单明细!$N:$N,$B$3)</f>
        <v>0</v>
      </c>
      <c r="K17" s="24">
        <f>SUMIFS(订单明细!$K:$K,订单明细!$E:$E,$A17,订单明细!$O:$O,K$9,订单明细!$N:$N,$B$3)</f>
        <v>0</v>
      </c>
      <c r="L17" s="24">
        <f>SUMIFS(订单明细!$K:$K,订单明细!$E:$E,$A17,订单明细!$O:$O,L$9,订单明细!$N:$N,$B$3)</f>
        <v>0</v>
      </c>
      <c r="M17" s="24">
        <f>SUMIFS(订单明细!$K:$K,订单明细!$E:$E,$A17,订单明细!$O:$O,M$9,订单明细!$N:$N,$B$3)</f>
        <v>0</v>
      </c>
      <c r="N17" s="24">
        <f>SUMIFS(订单明细!$K:$K,订单明细!$E:$E,$A17,订单明细!$O:$O,N$9,订单明细!$N:$N,$B$3)</f>
        <v>0</v>
      </c>
      <c r="O17" s="24">
        <f>SUMIFS(订单明细!$K:$K,订单明细!$E:$E,$A17,订单明细!$O:$O,O$9,订单明细!$N:$N,$B$3)</f>
        <v>0</v>
      </c>
    </row>
    <row r="18" spans="1:15">
      <c r="A18" s="21" t="str">
        <f>IF(商品信息!B12="","",商品信息!B12)</f>
        <v/>
      </c>
      <c r="B18" s="21" t="str">
        <f>IF(商品信息!C12="","",商品信息!C12)</f>
        <v/>
      </c>
      <c r="C18" s="21" t="str">
        <f>IF(商品信息!D12="","",商品信息!D12)</f>
        <v/>
      </c>
      <c r="D18" s="22">
        <f>SUMIFS(订单明细!$K:$K,订单明细!$E:$E,$A18,订单明细!$O:$O,D$9,订单明细!$N:$N,$B$3)</f>
        <v>0</v>
      </c>
      <c r="E18" s="22">
        <f>SUMIFS(订单明细!$K:$K,订单明细!$E:$E,$A18,订单明细!$O:$O,E$9,订单明细!$N:$N,$B$3)</f>
        <v>0</v>
      </c>
      <c r="F18" s="22">
        <f>SUMIFS(订单明细!$K:$K,订单明细!$E:$E,$A18,订单明细!$O:$O,F$9,订单明细!$N:$N,$B$3)</f>
        <v>0</v>
      </c>
      <c r="G18" s="22">
        <f>SUMIFS(订单明细!$K:$K,订单明细!$E:$E,$A18,订单明细!$O:$O,G$9,订单明细!$N:$N,$B$3)</f>
        <v>0</v>
      </c>
      <c r="H18" s="22">
        <f>SUMIFS(订单明细!$K:$K,订单明细!$E:$E,$A18,订单明细!$O:$O,H$9,订单明细!$N:$N,$B$3)</f>
        <v>0</v>
      </c>
      <c r="I18" s="22">
        <f>SUMIFS(订单明细!$K:$K,订单明细!$E:$E,$A18,订单明细!$O:$O,I$9,订单明细!$N:$N,$B$3)</f>
        <v>0</v>
      </c>
      <c r="J18" s="22">
        <f>SUMIFS(订单明细!$K:$K,订单明细!$E:$E,$A18,订单明细!$O:$O,J$9,订单明细!$N:$N,$B$3)</f>
        <v>0</v>
      </c>
      <c r="K18" s="22">
        <f>SUMIFS(订单明细!$K:$K,订单明细!$E:$E,$A18,订单明细!$O:$O,K$9,订单明细!$N:$N,$B$3)</f>
        <v>0</v>
      </c>
      <c r="L18" s="22">
        <f>SUMIFS(订单明细!$K:$K,订单明细!$E:$E,$A18,订单明细!$O:$O,L$9,订单明细!$N:$N,$B$3)</f>
        <v>0</v>
      </c>
      <c r="M18" s="22">
        <f>SUMIFS(订单明细!$K:$K,订单明细!$E:$E,$A18,订单明细!$O:$O,M$9,订单明细!$N:$N,$B$3)</f>
        <v>0</v>
      </c>
      <c r="N18" s="22">
        <f>SUMIFS(订单明细!$K:$K,订单明细!$E:$E,$A18,订单明细!$O:$O,N$9,订单明细!$N:$N,$B$3)</f>
        <v>0</v>
      </c>
      <c r="O18" s="22">
        <f>SUMIFS(订单明细!$K:$K,订单明细!$E:$E,$A18,订单明细!$O:$O,O$9,订单明细!$N:$N,$B$3)</f>
        <v>0</v>
      </c>
    </row>
    <row r="19" spans="1:15">
      <c r="A19" s="23" t="str">
        <f>IF(商品信息!B13="","",商品信息!B13)</f>
        <v/>
      </c>
      <c r="B19" s="23" t="str">
        <f>IF(商品信息!C13="","",商品信息!C13)</f>
        <v/>
      </c>
      <c r="C19" s="23" t="str">
        <f>IF(商品信息!D13="","",商品信息!D13)</f>
        <v/>
      </c>
      <c r="D19" s="24">
        <f>SUMIFS(订单明细!$K:$K,订单明细!$E:$E,$A19,订单明细!$O:$O,D$9,订单明细!$N:$N,$B$3)</f>
        <v>0</v>
      </c>
      <c r="E19" s="24">
        <f>SUMIFS(订单明细!$K:$K,订单明细!$E:$E,$A19,订单明细!$O:$O,E$9,订单明细!$N:$N,$B$3)</f>
        <v>0</v>
      </c>
      <c r="F19" s="24">
        <f>SUMIFS(订单明细!$K:$K,订单明细!$E:$E,$A19,订单明细!$O:$O,F$9,订单明细!$N:$N,$B$3)</f>
        <v>0</v>
      </c>
      <c r="G19" s="24">
        <f>SUMIFS(订单明细!$K:$K,订单明细!$E:$E,$A19,订单明细!$O:$O,G$9,订单明细!$N:$N,$B$3)</f>
        <v>0</v>
      </c>
      <c r="H19" s="24">
        <f>SUMIFS(订单明细!$K:$K,订单明细!$E:$E,$A19,订单明细!$O:$O,H$9,订单明细!$N:$N,$B$3)</f>
        <v>0</v>
      </c>
      <c r="I19" s="24">
        <f>SUMIFS(订单明细!$K:$K,订单明细!$E:$E,$A19,订单明细!$O:$O,I$9,订单明细!$N:$N,$B$3)</f>
        <v>0</v>
      </c>
      <c r="J19" s="24">
        <f>SUMIFS(订单明细!$K:$K,订单明细!$E:$E,$A19,订单明细!$O:$O,J$9,订单明细!$N:$N,$B$3)</f>
        <v>0</v>
      </c>
      <c r="K19" s="24">
        <f>SUMIFS(订单明细!$K:$K,订单明细!$E:$E,$A19,订单明细!$O:$O,K$9,订单明细!$N:$N,$B$3)</f>
        <v>0</v>
      </c>
      <c r="L19" s="24">
        <f>SUMIFS(订单明细!$K:$K,订单明细!$E:$E,$A19,订单明细!$O:$O,L$9,订单明细!$N:$N,$B$3)</f>
        <v>0</v>
      </c>
      <c r="M19" s="24">
        <f>SUMIFS(订单明细!$K:$K,订单明细!$E:$E,$A19,订单明细!$O:$O,M$9,订单明细!$N:$N,$B$3)</f>
        <v>0</v>
      </c>
      <c r="N19" s="24">
        <f>SUMIFS(订单明细!$K:$K,订单明细!$E:$E,$A19,订单明细!$O:$O,N$9,订单明细!$N:$N,$B$3)</f>
        <v>0</v>
      </c>
      <c r="O19" s="24">
        <f>SUMIFS(订单明细!$K:$K,订单明细!$E:$E,$A19,订单明细!$O:$O,O$9,订单明细!$N:$N,$B$3)</f>
        <v>0</v>
      </c>
    </row>
    <row r="20" spans="1:15">
      <c r="A20" s="21" t="str">
        <f>IF(商品信息!B14="","",商品信息!B14)</f>
        <v/>
      </c>
      <c r="B20" s="21" t="str">
        <f>IF(商品信息!C14="","",商品信息!C14)</f>
        <v/>
      </c>
      <c r="C20" s="21" t="str">
        <f>IF(商品信息!D14="","",商品信息!D14)</f>
        <v/>
      </c>
      <c r="D20" s="22">
        <f>SUMIFS(订单明细!$K:$K,订单明细!$E:$E,$A20,订单明细!$O:$O,D$9,订单明细!$N:$N,$B$3)</f>
        <v>0</v>
      </c>
      <c r="E20" s="22">
        <f>SUMIFS(订单明细!$K:$K,订单明细!$E:$E,$A20,订单明细!$O:$O,E$9,订单明细!$N:$N,$B$3)</f>
        <v>0</v>
      </c>
      <c r="F20" s="22">
        <f>SUMIFS(订单明细!$K:$K,订单明细!$E:$E,$A20,订单明细!$O:$O,F$9,订单明细!$N:$N,$B$3)</f>
        <v>0</v>
      </c>
      <c r="G20" s="22">
        <f>SUMIFS(订单明细!$K:$K,订单明细!$E:$E,$A20,订单明细!$O:$O,G$9,订单明细!$N:$N,$B$3)</f>
        <v>0</v>
      </c>
      <c r="H20" s="22">
        <f>SUMIFS(订单明细!$K:$K,订单明细!$E:$E,$A20,订单明细!$O:$O,H$9,订单明细!$N:$N,$B$3)</f>
        <v>0</v>
      </c>
      <c r="I20" s="22">
        <f>SUMIFS(订单明细!$K:$K,订单明细!$E:$E,$A20,订单明细!$O:$O,I$9,订单明细!$N:$N,$B$3)</f>
        <v>0</v>
      </c>
      <c r="J20" s="22">
        <f>SUMIFS(订单明细!$K:$K,订单明细!$E:$E,$A20,订单明细!$O:$O,J$9,订单明细!$N:$N,$B$3)</f>
        <v>0</v>
      </c>
      <c r="K20" s="22">
        <f>SUMIFS(订单明细!$K:$K,订单明细!$E:$E,$A20,订单明细!$O:$O,K$9,订单明细!$N:$N,$B$3)</f>
        <v>0</v>
      </c>
      <c r="L20" s="22">
        <f>SUMIFS(订单明细!$K:$K,订单明细!$E:$E,$A20,订单明细!$O:$O,L$9,订单明细!$N:$N,$B$3)</f>
        <v>0</v>
      </c>
      <c r="M20" s="22">
        <f>SUMIFS(订单明细!$K:$K,订单明细!$E:$E,$A20,订单明细!$O:$O,M$9,订单明细!$N:$N,$B$3)</f>
        <v>0</v>
      </c>
      <c r="N20" s="22">
        <f>SUMIFS(订单明细!$K:$K,订单明细!$E:$E,$A20,订单明细!$O:$O,N$9,订单明细!$N:$N,$B$3)</f>
        <v>0</v>
      </c>
      <c r="O20" s="22">
        <f>SUMIFS(订单明细!$K:$K,订单明细!$E:$E,$A20,订单明细!$O:$O,O$9,订单明细!$N:$N,$B$3)</f>
        <v>0</v>
      </c>
    </row>
    <row r="21" spans="1:15">
      <c r="A21" s="23" t="str">
        <f>IF(商品信息!B15="","",商品信息!B15)</f>
        <v/>
      </c>
      <c r="B21" s="23" t="str">
        <f>IF(商品信息!C15="","",商品信息!C15)</f>
        <v/>
      </c>
      <c r="C21" s="23" t="str">
        <f>IF(商品信息!D15="","",商品信息!D15)</f>
        <v/>
      </c>
      <c r="D21" s="24">
        <f>SUMIFS(订单明细!$K:$K,订单明细!$E:$E,$A21,订单明细!$O:$O,D$9,订单明细!$N:$N,$B$3)</f>
        <v>0</v>
      </c>
      <c r="E21" s="24">
        <f>SUMIFS(订单明细!$K:$K,订单明细!$E:$E,$A21,订单明细!$O:$O,E$9,订单明细!$N:$N,$B$3)</f>
        <v>0</v>
      </c>
      <c r="F21" s="24">
        <f>SUMIFS(订单明细!$K:$K,订单明细!$E:$E,$A21,订单明细!$O:$O,F$9,订单明细!$N:$N,$B$3)</f>
        <v>0</v>
      </c>
      <c r="G21" s="24">
        <f>SUMIFS(订单明细!$K:$K,订单明细!$E:$E,$A21,订单明细!$O:$O,G$9,订单明细!$N:$N,$B$3)</f>
        <v>0</v>
      </c>
      <c r="H21" s="24">
        <f>SUMIFS(订单明细!$K:$K,订单明细!$E:$E,$A21,订单明细!$O:$O,H$9,订单明细!$N:$N,$B$3)</f>
        <v>0</v>
      </c>
      <c r="I21" s="24">
        <f>SUMIFS(订单明细!$K:$K,订单明细!$E:$E,$A21,订单明细!$O:$O,I$9,订单明细!$N:$N,$B$3)</f>
        <v>0</v>
      </c>
      <c r="J21" s="24">
        <f>SUMIFS(订单明细!$K:$K,订单明细!$E:$E,$A21,订单明细!$O:$O,J$9,订单明细!$N:$N,$B$3)</f>
        <v>0</v>
      </c>
      <c r="K21" s="24">
        <f>SUMIFS(订单明细!$K:$K,订单明细!$E:$E,$A21,订单明细!$O:$O,K$9,订单明细!$N:$N,$B$3)</f>
        <v>0</v>
      </c>
      <c r="L21" s="24">
        <f>SUMIFS(订单明细!$K:$K,订单明细!$E:$E,$A21,订单明细!$O:$O,L$9,订单明细!$N:$N,$B$3)</f>
        <v>0</v>
      </c>
      <c r="M21" s="24">
        <f>SUMIFS(订单明细!$K:$K,订单明细!$E:$E,$A21,订单明细!$O:$O,M$9,订单明细!$N:$N,$B$3)</f>
        <v>0</v>
      </c>
      <c r="N21" s="24">
        <f>SUMIFS(订单明细!$K:$K,订单明细!$E:$E,$A21,订单明细!$O:$O,N$9,订单明细!$N:$N,$B$3)</f>
        <v>0</v>
      </c>
      <c r="O21" s="24">
        <f>SUMIFS(订单明细!$K:$K,订单明细!$E:$E,$A21,订单明细!$O:$O,O$9,订单明细!$N:$N,$B$3)</f>
        <v>0</v>
      </c>
    </row>
    <row r="22" spans="1:15">
      <c r="A22" s="21" t="str">
        <f>IF(商品信息!B16="","",商品信息!B16)</f>
        <v/>
      </c>
      <c r="B22" s="21" t="str">
        <f>IF(商品信息!C16="","",商品信息!C16)</f>
        <v/>
      </c>
      <c r="C22" s="21" t="str">
        <f>IF(商品信息!D16="","",商品信息!D16)</f>
        <v/>
      </c>
      <c r="D22" s="22">
        <f>SUMIFS(订单明细!$K:$K,订单明细!$E:$E,$A22,订单明细!$O:$O,D$9,订单明细!$N:$N,$B$3)</f>
        <v>0</v>
      </c>
      <c r="E22" s="22">
        <f>SUMIFS(订单明细!$K:$K,订单明细!$E:$E,$A22,订单明细!$O:$O,E$9,订单明细!$N:$N,$B$3)</f>
        <v>0</v>
      </c>
      <c r="F22" s="22">
        <f>SUMIFS(订单明细!$K:$K,订单明细!$E:$E,$A22,订单明细!$O:$O,F$9,订单明细!$N:$N,$B$3)</f>
        <v>0</v>
      </c>
      <c r="G22" s="22">
        <f>SUMIFS(订单明细!$K:$K,订单明细!$E:$E,$A22,订单明细!$O:$O,G$9,订单明细!$N:$N,$B$3)</f>
        <v>0</v>
      </c>
      <c r="H22" s="22">
        <f>SUMIFS(订单明细!$K:$K,订单明细!$E:$E,$A22,订单明细!$O:$O,H$9,订单明细!$N:$N,$B$3)</f>
        <v>0</v>
      </c>
      <c r="I22" s="22">
        <f>SUMIFS(订单明细!$K:$K,订单明细!$E:$E,$A22,订单明细!$O:$O,I$9,订单明细!$N:$N,$B$3)</f>
        <v>0</v>
      </c>
      <c r="J22" s="22">
        <f>SUMIFS(订单明细!$K:$K,订单明细!$E:$E,$A22,订单明细!$O:$O,J$9,订单明细!$N:$N,$B$3)</f>
        <v>0</v>
      </c>
      <c r="K22" s="22">
        <f>SUMIFS(订单明细!$K:$K,订单明细!$E:$E,$A22,订单明细!$O:$O,K$9,订单明细!$N:$N,$B$3)</f>
        <v>0</v>
      </c>
      <c r="L22" s="22">
        <f>SUMIFS(订单明细!$K:$K,订单明细!$E:$E,$A22,订单明细!$O:$O,L$9,订单明细!$N:$N,$B$3)</f>
        <v>0</v>
      </c>
      <c r="M22" s="22">
        <f>SUMIFS(订单明细!$K:$K,订单明细!$E:$E,$A22,订单明细!$O:$O,M$9,订单明细!$N:$N,$B$3)</f>
        <v>0</v>
      </c>
      <c r="N22" s="22">
        <f>SUMIFS(订单明细!$K:$K,订单明细!$E:$E,$A22,订单明细!$O:$O,N$9,订单明细!$N:$N,$B$3)</f>
        <v>0</v>
      </c>
      <c r="O22" s="22">
        <f>SUMIFS(订单明细!$K:$K,订单明细!$E:$E,$A22,订单明细!$O:$O,O$9,订单明细!$N:$N,$B$3)</f>
        <v>0</v>
      </c>
    </row>
    <row r="23" spans="1:15">
      <c r="A23" s="23" t="str">
        <f>IF(商品信息!B17="","",商品信息!B17)</f>
        <v/>
      </c>
      <c r="B23" s="23" t="str">
        <f>IF(商品信息!C17="","",商品信息!C17)</f>
        <v/>
      </c>
      <c r="C23" s="23" t="str">
        <f>IF(商品信息!D17="","",商品信息!D17)</f>
        <v/>
      </c>
      <c r="D23" s="24">
        <f>SUMIFS(订单明细!$K:$K,订单明细!$E:$E,$A23,订单明细!$O:$O,D$9,订单明细!$N:$N,$B$3)</f>
        <v>0</v>
      </c>
      <c r="E23" s="24">
        <f>SUMIFS(订单明细!$K:$K,订单明细!$E:$E,$A23,订单明细!$O:$O,E$9,订单明细!$N:$N,$B$3)</f>
        <v>0</v>
      </c>
      <c r="F23" s="24">
        <f>SUMIFS(订单明细!$K:$K,订单明细!$E:$E,$A23,订单明细!$O:$O,F$9,订单明细!$N:$N,$B$3)</f>
        <v>0</v>
      </c>
      <c r="G23" s="24">
        <f>SUMIFS(订单明细!$K:$K,订单明细!$E:$E,$A23,订单明细!$O:$O,G$9,订单明细!$N:$N,$B$3)</f>
        <v>0</v>
      </c>
      <c r="H23" s="24">
        <f>SUMIFS(订单明细!$K:$K,订单明细!$E:$E,$A23,订单明细!$O:$O,H$9,订单明细!$N:$N,$B$3)</f>
        <v>0</v>
      </c>
      <c r="I23" s="24">
        <f>SUMIFS(订单明细!$K:$K,订单明细!$E:$E,$A23,订单明细!$O:$O,I$9,订单明细!$N:$N,$B$3)</f>
        <v>0</v>
      </c>
      <c r="J23" s="24">
        <f>SUMIFS(订单明细!$K:$K,订单明细!$E:$E,$A23,订单明细!$O:$O,J$9,订单明细!$N:$N,$B$3)</f>
        <v>0</v>
      </c>
      <c r="K23" s="24">
        <f>SUMIFS(订单明细!$K:$K,订单明细!$E:$E,$A23,订单明细!$O:$O,K$9,订单明细!$N:$N,$B$3)</f>
        <v>0</v>
      </c>
      <c r="L23" s="24">
        <f>SUMIFS(订单明细!$K:$K,订单明细!$E:$E,$A23,订单明细!$O:$O,L$9,订单明细!$N:$N,$B$3)</f>
        <v>0</v>
      </c>
      <c r="M23" s="24">
        <f>SUMIFS(订单明细!$K:$K,订单明细!$E:$E,$A23,订单明细!$O:$O,M$9,订单明细!$N:$N,$B$3)</f>
        <v>0</v>
      </c>
      <c r="N23" s="24">
        <f>SUMIFS(订单明细!$K:$K,订单明细!$E:$E,$A23,订单明细!$O:$O,N$9,订单明细!$N:$N,$B$3)</f>
        <v>0</v>
      </c>
      <c r="O23" s="24">
        <f>SUMIFS(订单明细!$K:$K,订单明细!$E:$E,$A23,订单明细!$O:$O,O$9,订单明细!$N:$N,$B$3)</f>
        <v>0</v>
      </c>
    </row>
    <row r="24" spans="1:15">
      <c r="A24" s="21" t="str">
        <f>IF(商品信息!B18="","",商品信息!B18)</f>
        <v/>
      </c>
      <c r="B24" s="21" t="str">
        <f>IF(商品信息!C18="","",商品信息!C18)</f>
        <v/>
      </c>
      <c r="C24" s="21" t="str">
        <f>IF(商品信息!D18="","",商品信息!D18)</f>
        <v/>
      </c>
      <c r="D24" s="22">
        <f>SUMIFS(订单明细!$K:$K,订单明细!$E:$E,$A24,订单明细!$O:$O,D$9,订单明细!$N:$N,$B$3)</f>
        <v>0</v>
      </c>
      <c r="E24" s="22">
        <f>SUMIFS(订单明细!$K:$K,订单明细!$E:$E,$A24,订单明细!$O:$O,E$9,订单明细!$N:$N,$B$3)</f>
        <v>0</v>
      </c>
      <c r="F24" s="22">
        <f>SUMIFS(订单明细!$K:$K,订单明细!$E:$E,$A24,订单明细!$O:$O,F$9,订单明细!$N:$N,$B$3)</f>
        <v>0</v>
      </c>
      <c r="G24" s="22">
        <f>SUMIFS(订单明细!$K:$K,订单明细!$E:$E,$A24,订单明细!$O:$O,G$9,订单明细!$N:$N,$B$3)</f>
        <v>0</v>
      </c>
      <c r="H24" s="22">
        <f>SUMIFS(订单明细!$K:$K,订单明细!$E:$E,$A24,订单明细!$O:$O,H$9,订单明细!$N:$N,$B$3)</f>
        <v>0</v>
      </c>
      <c r="I24" s="22">
        <f>SUMIFS(订单明细!$K:$K,订单明细!$E:$E,$A24,订单明细!$O:$O,I$9,订单明细!$N:$N,$B$3)</f>
        <v>0</v>
      </c>
      <c r="J24" s="22">
        <f>SUMIFS(订单明细!$K:$K,订单明细!$E:$E,$A24,订单明细!$O:$O,J$9,订单明细!$N:$N,$B$3)</f>
        <v>0</v>
      </c>
      <c r="K24" s="22">
        <f>SUMIFS(订单明细!$K:$K,订单明细!$E:$E,$A24,订单明细!$O:$O,K$9,订单明细!$N:$N,$B$3)</f>
        <v>0</v>
      </c>
      <c r="L24" s="22">
        <f>SUMIFS(订单明细!$K:$K,订单明细!$E:$E,$A24,订单明细!$O:$O,L$9,订单明细!$N:$N,$B$3)</f>
        <v>0</v>
      </c>
      <c r="M24" s="22">
        <f>SUMIFS(订单明细!$K:$K,订单明细!$E:$E,$A24,订单明细!$O:$O,M$9,订单明细!$N:$N,$B$3)</f>
        <v>0</v>
      </c>
      <c r="N24" s="22">
        <f>SUMIFS(订单明细!$K:$K,订单明细!$E:$E,$A24,订单明细!$O:$O,N$9,订单明细!$N:$N,$B$3)</f>
        <v>0</v>
      </c>
      <c r="O24" s="22">
        <f>SUMIFS(订单明细!$K:$K,订单明细!$E:$E,$A24,订单明细!$O:$O,O$9,订单明细!$N:$N,$B$3)</f>
        <v>0</v>
      </c>
    </row>
    <row r="25" spans="1:15">
      <c r="A25" s="23" t="str">
        <f>IF(商品信息!B19="","",商品信息!B19)</f>
        <v/>
      </c>
      <c r="B25" s="23" t="str">
        <f>IF(商品信息!C19="","",商品信息!C19)</f>
        <v/>
      </c>
      <c r="C25" s="23" t="str">
        <f>IF(商品信息!D19="","",商品信息!D19)</f>
        <v/>
      </c>
      <c r="D25" s="24">
        <f>SUMIFS(订单明细!$K:$K,订单明细!$E:$E,$A25,订单明细!$O:$O,D$9,订单明细!$N:$N,$B$3)</f>
        <v>0</v>
      </c>
      <c r="E25" s="24">
        <f>SUMIFS(订单明细!$K:$K,订单明细!$E:$E,$A25,订单明细!$O:$O,E$9,订单明细!$N:$N,$B$3)</f>
        <v>0</v>
      </c>
      <c r="F25" s="24">
        <f>SUMIFS(订单明细!$K:$K,订单明细!$E:$E,$A25,订单明细!$O:$O,F$9,订单明细!$N:$N,$B$3)</f>
        <v>0</v>
      </c>
      <c r="G25" s="24">
        <f>SUMIFS(订单明细!$K:$K,订单明细!$E:$E,$A25,订单明细!$O:$O,G$9,订单明细!$N:$N,$B$3)</f>
        <v>0</v>
      </c>
      <c r="H25" s="24">
        <f>SUMIFS(订单明细!$K:$K,订单明细!$E:$E,$A25,订单明细!$O:$O,H$9,订单明细!$N:$N,$B$3)</f>
        <v>0</v>
      </c>
      <c r="I25" s="24">
        <f>SUMIFS(订单明细!$K:$K,订单明细!$E:$E,$A25,订单明细!$O:$O,I$9,订单明细!$N:$N,$B$3)</f>
        <v>0</v>
      </c>
      <c r="J25" s="24">
        <f>SUMIFS(订单明细!$K:$K,订单明细!$E:$E,$A25,订单明细!$O:$O,J$9,订单明细!$N:$N,$B$3)</f>
        <v>0</v>
      </c>
      <c r="K25" s="24">
        <f>SUMIFS(订单明细!$K:$K,订单明细!$E:$E,$A25,订单明细!$O:$O,K$9,订单明细!$N:$N,$B$3)</f>
        <v>0</v>
      </c>
      <c r="L25" s="24">
        <f>SUMIFS(订单明细!$K:$K,订单明细!$E:$E,$A25,订单明细!$O:$O,L$9,订单明细!$N:$N,$B$3)</f>
        <v>0</v>
      </c>
      <c r="M25" s="24">
        <f>SUMIFS(订单明细!$K:$K,订单明细!$E:$E,$A25,订单明细!$O:$O,M$9,订单明细!$N:$N,$B$3)</f>
        <v>0</v>
      </c>
      <c r="N25" s="24">
        <f>SUMIFS(订单明细!$K:$K,订单明细!$E:$E,$A25,订单明细!$O:$O,N$9,订单明细!$N:$N,$B$3)</f>
        <v>0</v>
      </c>
      <c r="O25" s="24">
        <f>SUMIFS(订单明细!$K:$K,订单明细!$E:$E,$A25,订单明细!$O:$O,O$9,订单明细!$N:$N,$B$3)</f>
        <v>0</v>
      </c>
    </row>
    <row r="26" spans="1:15">
      <c r="A26" s="21" t="str">
        <f>IF(商品信息!B20="","",商品信息!B20)</f>
        <v/>
      </c>
      <c r="B26" s="21" t="str">
        <f>IF(商品信息!C20="","",商品信息!C20)</f>
        <v/>
      </c>
      <c r="C26" s="21" t="str">
        <f>IF(商品信息!D20="","",商品信息!D20)</f>
        <v/>
      </c>
      <c r="D26" s="22">
        <f>SUMIFS(订单明细!$K:$K,订单明细!$E:$E,$A26,订单明细!$O:$O,D$9,订单明细!$N:$N,$B$3)</f>
        <v>0</v>
      </c>
      <c r="E26" s="22">
        <f>SUMIFS(订单明细!$K:$K,订单明细!$E:$E,$A26,订单明细!$O:$O,E$9,订单明细!$N:$N,$B$3)</f>
        <v>0</v>
      </c>
      <c r="F26" s="22">
        <f>SUMIFS(订单明细!$K:$K,订单明细!$E:$E,$A26,订单明细!$O:$O,F$9,订单明细!$N:$N,$B$3)</f>
        <v>0</v>
      </c>
      <c r="G26" s="22">
        <f>SUMIFS(订单明细!$K:$K,订单明细!$E:$E,$A26,订单明细!$O:$O,G$9,订单明细!$N:$N,$B$3)</f>
        <v>0</v>
      </c>
      <c r="H26" s="22">
        <f>SUMIFS(订单明细!$K:$K,订单明细!$E:$E,$A26,订单明细!$O:$O,H$9,订单明细!$N:$N,$B$3)</f>
        <v>0</v>
      </c>
      <c r="I26" s="22">
        <f>SUMIFS(订单明细!$K:$K,订单明细!$E:$E,$A26,订单明细!$O:$O,I$9,订单明细!$N:$N,$B$3)</f>
        <v>0</v>
      </c>
      <c r="J26" s="22">
        <f>SUMIFS(订单明细!$K:$K,订单明细!$E:$E,$A26,订单明细!$O:$O,J$9,订单明细!$N:$N,$B$3)</f>
        <v>0</v>
      </c>
      <c r="K26" s="22">
        <f>SUMIFS(订单明细!$K:$K,订单明细!$E:$E,$A26,订单明细!$O:$O,K$9,订单明细!$N:$N,$B$3)</f>
        <v>0</v>
      </c>
      <c r="L26" s="22">
        <f>SUMIFS(订单明细!$K:$K,订单明细!$E:$E,$A26,订单明细!$O:$O,L$9,订单明细!$N:$N,$B$3)</f>
        <v>0</v>
      </c>
      <c r="M26" s="22">
        <f>SUMIFS(订单明细!$K:$K,订单明细!$E:$E,$A26,订单明细!$O:$O,M$9,订单明细!$N:$N,$B$3)</f>
        <v>0</v>
      </c>
      <c r="N26" s="22">
        <f>SUMIFS(订单明细!$K:$K,订单明细!$E:$E,$A26,订单明细!$O:$O,N$9,订单明细!$N:$N,$B$3)</f>
        <v>0</v>
      </c>
      <c r="O26" s="22">
        <f>SUMIFS(订单明细!$K:$K,订单明细!$E:$E,$A26,订单明细!$O:$O,O$9,订单明细!$N:$N,$B$3)</f>
        <v>0</v>
      </c>
    </row>
    <row r="27" spans="1:15">
      <c r="A27" s="23" t="str">
        <f>IF(商品信息!B21="","",商品信息!B21)</f>
        <v/>
      </c>
      <c r="B27" s="23" t="str">
        <f>IF(商品信息!C21="","",商品信息!C21)</f>
        <v/>
      </c>
      <c r="C27" s="23" t="str">
        <f>IF(商品信息!D21="","",商品信息!D21)</f>
        <v/>
      </c>
      <c r="D27" s="24">
        <f>SUMIFS(订单明细!$K:$K,订单明细!$E:$E,$A27,订单明细!$O:$O,D$9,订单明细!$N:$N,$B$3)</f>
        <v>0</v>
      </c>
      <c r="E27" s="24">
        <f>SUMIFS(订单明细!$K:$K,订单明细!$E:$E,$A27,订单明细!$O:$O,E$9,订单明细!$N:$N,$B$3)</f>
        <v>0</v>
      </c>
      <c r="F27" s="24">
        <f>SUMIFS(订单明细!$K:$K,订单明细!$E:$E,$A27,订单明细!$O:$O,F$9,订单明细!$N:$N,$B$3)</f>
        <v>0</v>
      </c>
      <c r="G27" s="24">
        <f>SUMIFS(订单明细!$K:$K,订单明细!$E:$E,$A27,订单明细!$O:$O,G$9,订单明细!$N:$N,$B$3)</f>
        <v>0</v>
      </c>
      <c r="H27" s="24">
        <f>SUMIFS(订单明细!$K:$K,订单明细!$E:$E,$A27,订单明细!$O:$O,H$9,订单明细!$N:$N,$B$3)</f>
        <v>0</v>
      </c>
      <c r="I27" s="24">
        <f>SUMIFS(订单明细!$K:$K,订单明细!$E:$E,$A27,订单明细!$O:$O,I$9,订单明细!$N:$N,$B$3)</f>
        <v>0</v>
      </c>
      <c r="J27" s="24">
        <f>SUMIFS(订单明细!$K:$K,订单明细!$E:$E,$A27,订单明细!$O:$O,J$9,订单明细!$N:$N,$B$3)</f>
        <v>0</v>
      </c>
      <c r="K27" s="24">
        <f>SUMIFS(订单明细!$K:$K,订单明细!$E:$E,$A27,订单明细!$O:$O,K$9,订单明细!$N:$N,$B$3)</f>
        <v>0</v>
      </c>
      <c r="L27" s="24">
        <f>SUMIFS(订单明细!$K:$K,订单明细!$E:$E,$A27,订单明细!$O:$O,L$9,订单明细!$N:$N,$B$3)</f>
        <v>0</v>
      </c>
      <c r="M27" s="24">
        <f>SUMIFS(订单明细!$K:$K,订单明细!$E:$E,$A27,订单明细!$O:$O,M$9,订单明细!$N:$N,$B$3)</f>
        <v>0</v>
      </c>
      <c r="N27" s="24">
        <f>SUMIFS(订单明细!$K:$K,订单明细!$E:$E,$A27,订单明细!$O:$O,N$9,订单明细!$N:$N,$B$3)</f>
        <v>0</v>
      </c>
      <c r="O27" s="24">
        <f>SUMIFS(订单明细!$K:$K,订单明细!$E:$E,$A27,订单明细!$O:$O,O$9,订单明细!$N:$N,$B$3)</f>
        <v>0</v>
      </c>
    </row>
    <row r="28" spans="1:15">
      <c r="A28" s="21" t="str">
        <f>IF(商品信息!B22="","",商品信息!B22)</f>
        <v/>
      </c>
      <c r="B28" s="21" t="str">
        <f>IF(商品信息!C22="","",商品信息!C22)</f>
        <v/>
      </c>
      <c r="C28" s="21" t="str">
        <f>IF(商品信息!D22="","",商品信息!D22)</f>
        <v/>
      </c>
      <c r="D28" s="22">
        <f>SUMIFS(订单明细!$K:$K,订单明细!$E:$E,$A28,订单明细!$O:$O,D$9,订单明细!$N:$N,$B$3)</f>
        <v>0</v>
      </c>
      <c r="E28" s="22">
        <f>SUMIFS(订单明细!$K:$K,订单明细!$E:$E,$A28,订单明细!$O:$O,E$9,订单明细!$N:$N,$B$3)</f>
        <v>0</v>
      </c>
      <c r="F28" s="22">
        <f>SUMIFS(订单明细!$K:$K,订单明细!$E:$E,$A28,订单明细!$O:$O,F$9,订单明细!$N:$N,$B$3)</f>
        <v>0</v>
      </c>
      <c r="G28" s="22">
        <f>SUMIFS(订单明细!$K:$K,订单明细!$E:$E,$A28,订单明细!$O:$O,G$9,订单明细!$N:$N,$B$3)</f>
        <v>0</v>
      </c>
      <c r="H28" s="22">
        <f>SUMIFS(订单明细!$K:$K,订单明细!$E:$E,$A28,订单明细!$O:$O,H$9,订单明细!$N:$N,$B$3)</f>
        <v>0</v>
      </c>
      <c r="I28" s="22">
        <f>SUMIFS(订单明细!$K:$K,订单明细!$E:$E,$A28,订单明细!$O:$O,I$9,订单明细!$N:$N,$B$3)</f>
        <v>0</v>
      </c>
      <c r="J28" s="22">
        <f>SUMIFS(订单明细!$K:$K,订单明细!$E:$E,$A28,订单明细!$O:$O,J$9,订单明细!$N:$N,$B$3)</f>
        <v>0</v>
      </c>
      <c r="K28" s="22">
        <f>SUMIFS(订单明细!$K:$K,订单明细!$E:$E,$A28,订单明细!$O:$O,K$9,订单明细!$N:$N,$B$3)</f>
        <v>0</v>
      </c>
      <c r="L28" s="22">
        <f>SUMIFS(订单明细!$K:$K,订单明细!$E:$E,$A28,订单明细!$O:$O,L$9,订单明细!$N:$N,$B$3)</f>
        <v>0</v>
      </c>
      <c r="M28" s="22">
        <f>SUMIFS(订单明细!$K:$K,订单明细!$E:$E,$A28,订单明细!$O:$O,M$9,订单明细!$N:$N,$B$3)</f>
        <v>0</v>
      </c>
      <c r="N28" s="22">
        <f>SUMIFS(订单明细!$K:$K,订单明细!$E:$E,$A28,订单明细!$O:$O,N$9,订单明细!$N:$N,$B$3)</f>
        <v>0</v>
      </c>
      <c r="O28" s="22">
        <f>SUMIFS(订单明细!$K:$K,订单明细!$E:$E,$A28,订单明细!$O:$O,O$9,订单明细!$N:$N,$B$3)</f>
        <v>0</v>
      </c>
    </row>
    <row r="29" spans="1:15">
      <c r="A29" s="23" t="str">
        <f>IF(商品信息!B23="","",商品信息!B23)</f>
        <v/>
      </c>
      <c r="B29" s="23" t="str">
        <f>IF(商品信息!C23="","",商品信息!C23)</f>
        <v/>
      </c>
      <c r="C29" s="23" t="str">
        <f>IF(商品信息!D23="","",商品信息!D23)</f>
        <v/>
      </c>
      <c r="D29" s="24">
        <f>SUMIFS(订单明细!$K:$K,订单明细!$E:$E,$A29,订单明细!$O:$O,D$9,订单明细!$N:$N,$B$3)</f>
        <v>0</v>
      </c>
      <c r="E29" s="24">
        <f>SUMIFS(订单明细!$K:$K,订单明细!$E:$E,$A29,订单明细!$O:$O,E$9,订单明细!$N:$N,$B$3)</f>
        <v>0</v>
      </c>
      <c r="F29" s="24">
        <f>SUMIFS(订单明细!$K:$K,订单明细!$E:$E,$A29,订单明细!$O:$O,F$9,订单明细!$N:$N,$B$3)</f>
        <v>0</v>
      </c>
      <c r="G29" s="24">
        <f>SUMIFS(订单明细!$K:$K,订单明细!$E:$E,$A29,订单明细!$O:$O,G$9,订单明细!$N:$N,$B$3)</f>
        <v>0</v>
      </c>
      <c r="H29" s="24">
        <f>SUMIFS(订单明细!$K:$K,订单明细!$E:$E,$A29,订单明细!$O:$O,H$9,订单明细!$N:$N,$B$3)</f>
        <v>0</v>
      </c>
      <c r="I29" s="24">
        <f>SUMIFS(订单明细!$K:$K,订单明细!$E:$E,$A29,订单明细!$O:$O,I$9,订单明细!$N:$N,$B$3)</f>
        <v>0</v>
      </c>
      <c r="J29" s="24">
        <f>SUMIFS(订单明细!$K:$K,订单明细!$E:$E,$A29,订单明细!$O:$O,J$9,订单明细!$N:$N,$B$3)</f>
        <v>0</v>
      </c>
      <c r="K29" s="24">
        <f>SUMIFS(订单明细!$K:$K,订单明细!$E:$E,$A29,订单明细!$O:$O,K$9,订单明细!$N:$N,$B$3)</f>
        <v>0</v>
      </c>
      <c r="L29" s="24">
        <f>SUMIFS(订单明细!$K:$K,订单明细!$E:$E,$A29,订单明细!$O:$O,L$9,订单明细!$N:$N,$B$3)</f>
        <v>0</v>
      </c>
      <c r="M29" s="24">
        <f>SUMIFS(订单明细!$K:$K,订单明细!$E:$E,$A29,订单明细!$O:$O,M$9,订单明细!$N:$N,$B$3)</f>
        <v>0</v>
      </c>
      <c r="N29" s="24">
        <f>SUMIFS(订单明细!$K:$K,订单明细!$E:$E,$A29,订单明细!$O:$O,N$9,订单明细!$N:$N,$B$3)</f>
        <v>0</v>
      </c>
      <c r="O29" s="24">
        <f>SUMIFS(订单明细!$K:$K,订单明细!$E:$E,$A29,订单明细!$O:$O,O$9,订单明细!$N:$N,$B$3)</f>
        <v>0</v>
      </c>
    </row>
    <row r="30" spans="1:15">
      <c r="A30" s="21" t="str">
        <f>IF(商品信息!B24="","",商品信息!B24)</f>
        <v/>
      </c>
      <c r="B30" s="21" t="str">
        <f>IF(商品信息!C24="","",商品信息!C24)</f>
        <v/>
      </c>
      <c r="C30" s="21" t="str">
        <f>IF(商品信息!D24="","",商品信息!D24)</f>
        <v/>
      </c>
      <c r="D30" s="22">
        <f>SUMIFS(订单明细!$K:$K,订单明细!$E:$E,$A30,订单明细!$O:$O,D$9,订单明细!$N:$N,$B$3)</f>
        <v>0</v>
      </c>
      <c r="E30" s="22">
        <f>SUMIFS(订单明细!$K:$K,订单明细!$E:$E,$A30,订单明细!$O:$O,E$9,订单明细!$N:$N,$B$3)</f>
        <v>0</v>
      </c>
      <c r="F30" s="22">
        <f>SUMIFS(订单明细!$K:$K,订单明细!$E:$E,$A30,订单明细!$O:$O,F$9,订单明细!$N:$N,$B$3)</f>
        <v>0</v>
      </c>
      <c r="G30" s="22">
        <f>SUMIFS(订单明细!$K:$K,订单明细!$E:$E,$A30,订单明细!$O:$O,G$9,订单明细!$N:$N,$B$3)</f>
        <v>0</v>
      </c>
      <c r="H30" s="22">
        <f>SUMIFS(订单明细!$K:$K,订单明细!$E:$E,$A30,订单明细!$O:$O,H$9,订单明细!$N:$N,$B$3)</f>
        <v>0</v>
      </c>
      <c r="I30" s="22">
        <f>SUMIFS(订单明细!$K:$K,订单明细!$E:$E,$A30,订单明细!$O:$O,I$9,订单明细!$N:$N,$B$3)</f>
        <v>0</v>
      </c>
      <c r="J30" s="22">
        <f>SUMIFS(订单明细!$K:$K,订单明细!$E:$E,$A30,订单明细!$O:$O,J$9,订单明细!$N:$N,$B$3)</f>
        <v>0</v>
      </c>
      <c r="K30" s="22">
        <f>SUMIFS(订单明细!$K:$K,订单明细!$E:$E,$A30,订单明细!$O:$O,K$9,订单明细!$N:$N,$B$3)</f>
        <v>0</v>
      </c>
      <c r="L30" s="22">
        <f>SUMIFS(订单明细!$K:$K,订单明细!$E:$E,$A30,订单明细!$O:$O,L$9,订单明细!$N:$N,$B$3)</f>
        <v>0</v>
      </c>
      <c r="M30" s="22">
        <f>SUMIFS(订单明细!$K:$K,订单明细!$E:$E,$A30,订单明细!$O:$O,M$9,订单明细!$N:$N,$B$3)</f>
        <v>0</v>
      </c>
      <c r="N30" s="22">
        <f>SUMIFS(订单明细!$K:$K,订单明细!$E:$E,$A30,订单明细!$O:$O,N$9,订单明细!$N:$N,$B$3)</f>
        <v>0</v>
      </c>
      <c r="O30" s="22">
        <f>SUMIFS(订单明细!$K:$K,订单明细!$E:$E,$A30,订单明细!$O:$O,O$9,订单明细!$N:$N,$B$3)</f>
        <v>0</v>
      </c>
    </row>
    <row r="31" spans="1:15">
      <c r="A31" s="23" t="str">
        <f>IF(商品信息!B25="","",商品信息!B25)</f>
        <v/>
      </c>
      <c r="B31" s="23" t="str">
        <f>IF(商品信息!C25="","",商品信息!C25)</f>
        <v/>
      </c>
      <c r="C31" s="23" t="str">
        <f>IF(商品信息!D25="","",商品信息!D25)</f>
        <v/>
      </c>
      <c r="D31" s="24">
        <f>SUMIFS(订单明细!$K:$K,订单明细!$E:$E,$A31,订单明细!$O:$O,D$9,订单明细!$N:$N,$B$3)</f>
        <v>0</v>
      </c>
      <c r="E31" s="24">
        <f>SUMIFS(订单明细!$K:$K,订单明细!$E:$E,$A31,订单明细!$O:$O,E$9,订单明细!$N:$N,$B$3)</f>
        <v>0</v>
      </c>
      <c r="F31" s="24">
        <f>SUMIFS(订单明细!$K:$K,订单明细!$E:$E,$A31,订单明细!$O:$O,F$9,订单明细!$N:$N,$B$3)</f>
        <v>0</v>
      </c>
      <c r="G31" s="24">
        <f>SUMIFS(订单明细!$K:$K,订单明细!$E:$E,$A31,订单明细!$O:$O,G$9,订单明细!$N:$N,$B$3)</f>
        <v>0</v>
      </c>
      <c r="H31" s="24">
        <f>SUMIFS(订单明细!$K:$K,订单明细!$E:$E,$A31,订单明细!$O:$O,H$9,订单明细!$N:$N,$B$3)</f>
        <v>0</v>
      </c>
      <c r="I31" s="24">
        <f>SUMIFS(订单明细!$K:$K,订单明细!$E:$E,$A31,订单明细!$O:$O,I$9,订单明细!$N:$N,$B$3)</f>
        <v>0</v>
      </c>
      <c r="J31" s="24">
        <f>SUMIFS(订单明细!$K:$K,订单明细!$E:$E,$A31,订单明细!$O:$O,J$9,订单明细!$N:$N,$B$3)</f>
        <v>0</v>
      </c>
      <c r="K31" s="24">
        <f>SUMIFS(订单明细!$K:$K,订单明细!$E:$E,$A31,订单明细!$O:$O,K$9,订单明细!$N:$N,$B$3)</f>
        <v>0</v>
      </c>
      <c r="L31" s="24">
        <f>SUMIFS(订单明细!$K:$K,订单明细!$E:$E,$A31,订单明细!$O:$O,L$9,订单明细!$N:$N,$B$3)</f>
        <v>0</v>
      </c>
      <c r="M31" s="24">
        <f>SUMIFS(订单明细!$K:$K,订单明细!$E:$E,$A31,订单明细!$O:$O,M$9,订单明细!$N:$N,$B$3)</f>
        <v>0</v>
      </c>
      <c r="N31" s="24">
        <f>SUMIFS(订单明细!$K:$K,订单明细!$E:$E,$A31,订单明细!$O:$O,N$9,订单明细!$N:$N,$B$3)</f>
        <v>0</v>
      </c>
      <c r="O31" s="24">
        <f>SUMIFS(订单明细!$K:$K,订单明细!$E:$E,$A31,订单明细!$O:$O,O$9,订单明细!$N:$N,$B$3)</f>
        <v>0</v>
      </c>
    </row>
    <row r="32" spans="1:15">
      <c r="A32" s="21" t="str">
        <f>IF(商品信息!B26="","",商品信息!B26)</f>
        <v/>
      </c>
      <c r="B32" s="21" t="str">
        <f>IF(商品信息!C26="","",商品信息!C26)</f>
        <v/>
      </c>
      <c r="C32" s="21" t="str">
        <f>IF(商品信息!D26="","",商品信息!D26)</f>
        <v/>
      </c>
      <c r="D32" s="22">
        <f>SUMIFS(订单明细!$K:$K,订单明细!$E:$E,$A32,订单明细!$O:$O,D$9,订单明细!$N:$N,$B$3)</f>
        <v>0</v>
      </c>
      <c r="E32" s="22">
        <f>SUMIFS(订单明细!$K:$K,订单明细!$E:$E,$A32,订单明细!$O:$O,E$9,订单明细!$N:$N,$B$3)</f>
        <v>0</v>
      </c>
      <c r="F32" s="22">
        <f>SUMIFS(订单明细!$K:$K,订单明细!$E:$E,$A32,订单明细!$O:$O,F$9,订单明细!$N:$N,$B$3)</f>
        <v>0</v>
      </c>
      <c r="G32" s="22">
        <f>SUMIFS(订单明细!$K:$K,订单明细!$E:$E,$A32,订单明细!$O:$O,G$9,订单明细!$N:$N,$B$3)</f>
        <v>0</v>
      </c>
      <c r="H32" s="22">
        <f>SUMIFS(订单明细!$K:$K,订单明细!$E:$E,$A32,订单明细!$O:$O,H$9,订单明细!$N:$N,$B$3)</f>
        <v>0</v>
      </c>
      <c r="I32" s="22">
        <f>SUMIFS(订单明细!$K:$K,订单明细!$E:$E,$A32,订单明细!$O:$O,I$9,订单明细!$N:$N,$B$3)</f>
        <v>0</v>
      </c>
      <c r="J32" s="22">
        <f>SUMIFS(订单明细!$K:$K,订单明细!$E:$E,$A32,订单明细!$O:$O,J$9,订单明细!$N:$N,$B$3)</f>
        <v>0</v>
      </c>
      <c r="K32" s="22">
        <f>SUMIFS(订单明细!$K:$K,订单明细!$E:$E,$A32,订单明细!$O:$O,K$9,订单明细!$N:$N,$B$3)</f>
        <v>0</v>
      </c>
      <c r="L32" s="22">
        <f>SUMIFS(订单明细!$K:$K,订单明细!$E:$E,$A32,订单明细!$O:$O,L$9,订单明细!$N:$N,$B$3)</f>
        <v>0</v>
      </c>
      <c r="M32" s="22">
        <f>SUMIFS(订单明细!$K:$K,订单明细!$E:$E,$A32,订单明细!$O:$O,M$9,订单明细!$N:$N,$B$3)</f>
        <v>0</v>
      </c>
      <c r="N32" s="22">
        <f>SUMIFS(订单明细!$K:$K,订单明细!$E:$E,$A32,订单明细!$O:$O,N$9,订单明细!$N:$N,$B$3)</f>
        <v>0</v>
      </c>
      <c r="O32" s="22">
        <f>SUMIFS(订单明细!$K:$K,订单明细!$E:$E,$A32,订单明细!$O:$O,O$9,订单明细!$N:$N,$B$3)</f>
        <v>0</v>
      </c>
    </row>
    <row r="33" spans="1:15">
      <c r="A33" s="23" t="str">
        <f>IF(商品信息!B27="","",商品信息!B27)</f>
        <v/>
      </c>
      <c r="B33" s="23" t="str">
        <f>IF(商品信息!C27="","",商品信息!C27)</f>
        <v/>
      </c>
      <c r="C33" s="23" t="str">
        <f>IF(商品信息!D27="","",商品信息!D27)</f>
        <v/>
      </c>
      <c r="D33" s="24">
        <f>SUMIFS(订单明细!$K:$K,订单明细!$E:$E,$A33,订单明细!$O:$O,D$9,订单明细!$N:$N,$B$3)</f>
        <v>0</v>
      </c>
      <c r="E33" s="24">
        <f>SUMIFS(订单明细!$K:$K,订单明细!$E:$E,$A33,订单明细!$O:$O,E$9,订单明细!$N:$N,$B$3)</f>
        <v>0</v>
      </c>
      <c r="F33" s="24">
        <f>SUMIFS(订单明细!$K:$K,订单明细!$E:$E,$A33,订单明细!$O:$O,F$9,订单明细!$N:$N,$B$3)</f>
        <v>0</v>
      </c>
      <c r="G33" s="24">
        <f>SUMIFS(订单明细!$K:$K,订单明细!$E:$E,$A33,订单明细!$O:$O,G$9,订单明细!$N:$N,$B$3)</f>
        <v>0</v>
      </c>
      <c r="H33" s="24">
        <f>SUMIFS(订单明细!$K:$K,订单明细!$E:$E,$A33,订单明细!$O:$O,H$9,订单明细!$N:$N,$B$3)</f>
        <v>0</v>
      </c>
      <c r="I33" s="24">
        <f>SUMIFS(订单明细!$K:$K,订单明细!$E:$E,$A33,订单明细!$O:$O,I$9,订单明细!$N:$N,$B$3)</f>
        <v>0</v>
      </c>
      <c r="J33" s="24">
        <f>SUMIFS(订单明细!$K:$K,订单明细!$E:$E,$A33,订单明细!$O:$O,J$9,订单明细!$N:$N,$B$3)</f>
        <v>0</v>
      </c>
      <c r="K33" s="24">
        <f>SUMIFS(订单明细!$K:$K,订单明细!$E:$E,$A33,订单明细!$O:$O,K$9,订单明细!$N:$N,$B$3)</f>
        <v>0</v>
      </c>
      <c r="L33" s="24">
        <f>SUMIFS(订单明细!$K:$K,订单明细!$E:$E,$A33,订单明细!$O:$O,L$9,订单明细!$N:$N,$B$3)</f>
        <v>0</v>
      </c>
      <c r="M33" s="24">
        <f>SUMIFS(订单明细!$K:$K,订单明细!$E:$E,$A33,订单明细!$O:$O,M$9,订单明细!$N:$N,$B$3)</f>
        <v>0</v>
      </c>
      <c r="N33" s="24">
        <f>SUMIFS(订单明细!$K:$K,订单明细!$E:$E,$A33,订单明细!$O:$O,N$9,订单明细!$N:$N,$B$3)</f>
        <v>0</v>
      </c>
      <c r="O33" s="24">
        <f>SUMIFS(订单明细!$K:$K,订单明细!$E:$E,$A33,订单明细!$O:$O,O$9,订单明细!$N:$N,$B$3)</f>
        <v>0</v>
      </c>
    </row>
    <row r="34" spans="1:15">
      <c r="A34" s="21" t="str">
        <f>IF(商品信息!B28="","",商品信息!B28)</f>
        <v/>
      </c>
      <c r="B34" s="21" t="str">
        <f>IF(商品信息!C28="","",商品信息!C28)</f>
        <v/>
      </c>
      <c r="C34" s="21" t="str">
        <f>IF(商品信息!D28="","",商品信息!D28)</f>
        <v/>
      </c>
      <c r="D34" s="22">
        <f>SUMIFS(订单明细!$K:$K,订单明细!$E:$E,$A34,订单明细!$O:$O,D$9,订单明细!$N:$N,$B$3)</f>
        <v>0</v>
      </c>
      <c r="E34" s="22">
        <f>SUMIFS(订单明细!$K:$K,订单明细!$E:$E,$A34,订单明细!$O:$O,E$9,订单明细!$N:$N,$B$3)</f>
        <v>0</v>
      </c>
      <c r="F34" s="22">
        <f>SUMIFS(订单明细!$K:$K,订单明细!$E:$E,$A34,订单明细!$O:$O,F$9,订单明细!$N:$N,$B$3)</f>
        <v>0</v>
      </c>
      <c r="G34" s="22">
        <f>SUMIFS(订单明细!$K:$K,订单明细!$E:$E,$A34,订单明细!$O:$O,G$9,订单明细!$N:$N,$B$3)</f>
        <v>0</v>
      </c>
      <c r="H34" s="22">
        <f>SUMIFS(订单明细!$K:$K,订单明细!$E:$E,$A34,订单明细!$O:$O,H$9,订单明细!$N:$N,$B$3)</f>
        <v>0</v>
      </c>
      <c r="I34" s="22">
        <f>SUMIFS(订单明细!$K:$K,订单明细!$E:$E,$A34,订单明细!$O:$O,I$9,订单明细!$N:$N,$B$3)</f>
        <v>0</v>
      </c>
      <c r="J34" s="22">
        <f>SUMIFS(订单明细!$K:$K,订单明细!$E:$E,$A34,订单明细!$O:$O,J$9,订单明细!$N:$N,$B$3)</f>
        <v>0</v>
      </c>
      <c r="K34" s="22">
        <f>SUMIFS(订单明细!$K:$K,订单明细!$E:$E,$A34,订单明细!$O:$O,K$9,订单明细!$N:$N,$B$3)</f>
        <v>0</v>
      </c>
      <c r="L34" s="22">
        <f>SUMIFS(订单明细!$K:$K,订单明细!$E:$E,$A34,订单明细!$O:$O,L$9,订单明细!$N:$N,$B$3)</f>
        <v>0</v>
      </c>
      <c r="M34" s="22">
        <f>SUMIFS(订单明细!$K:$K,订单明细!$E:$E,$A34,订单明细!$O:$O,M$9,订单明细!$N:$N,$B$3)</f>
        <v>0</v>
      </c>
      <c r="N34" s="22">
        <f>SUMIFS(订单明细!$K:$K,订单明细!$E:$E,$A34,订单明细!$O:$O,N$9,订单明细!$N:$N,$B$3)</f>
        <v>0</v>
      </c>
      <c r="O34" s="22">
        <f>SUMIFS(订单明细!$K:$K,订单明细!$E:$E,$A34,订单明细!$O:$O,O$9,订单明细!$N:$N,$B$3)</f>
        <v>0</v>
      </c>
    </row>
    <row r="35" spans="1:15">
      <c r="A35" s="23" t="str">
        <f>IF(商品信息!B29="","",商品信息!B29)</f>
        <v/>
      </c>
      <c r="B35" s="23" t="str">
        <f>IF(商品信息!C29="","",商品信息!C29)</f>
        <v/>
      </c>
      <c r="C35" s="23" t="str">
        <f>IF(商品信息!D29="","",商品信息!D29)</f>
        <v/>
      </c>
      <c r="D35" s="24">
        <f>SUMIFS(订单明细!$K:$K,订单明细!$E:$E,$A35,订单明细!$O:$O,D$9,订单明细!$N:$N,$B$3)</f>
        <v>0</v>
      </c>
      <c r="E35" s="24">
        <f>SUMIFS(订单明细!$K:$K,订单明细!$E:$E,$A35,订单明细!$O:$O,E$9,订单明细!$N:$N,$B$3)</f>
        <v>0</v>
      </c>
      <c r="F35" s="24">
        <f>SUMIFS(订单明细!$K:$K,订单明细!$E:$E,$A35,订单明细!$O:$O,F$9,订单明细!$N:$N,$B$3)</f>
        <v>0</v>
      </c>
      <c r="G35" s="24">
        <f>SUMIFS(订单明细!$K:$K,订单明细!$E:$E,$A35,订单明细!$O:$O,G$9,订单明细!$N:$N,$B$3)</f>
        <v>0</v>
      </c>
      <c r="H35" s="24">
        <f>SUMIFS(订单明细!$K:$K,订单明细!$E:$E,$A35,订单明细!$O:$O,H$9,订单明细!$N:$N,$B$3)</f>
        <v>0</v>
      </c>
      <c r="I35" s="24">
        <f>SUMIFS(订单明细!$K:$K,订单明细!$E:$E,$A35,订单明细!$O:$O,I$9,订单明细!$N:$N,$B$3)</f>
        <v>0</v>
      </c>
      <c r="J35" s="24">
        <f>SUMIFS(订单明细!$K:$K,订单明细!$E:$E,$A35,订单明细!$O:$O,J$9,订单明细!$N:$N,$B$3)</f>
        <v>0</v>
      </c>
      <c r="K35" s="24">
        <f>SUMIFS(订单明细!$K:$K,订单明细!$E:$E,$A35,订单明细!$O:$O,K$9,订单明细!$N:$N,$B$3)</f>
        <v>0</v>
      </c>
      <c r="L35" s="24">
        <f>SUMIFS(订单明细!$K:$K,订单明细!$E:$E,$A35,订单明细!$O:$O,L$9,订单明细!$N:$N,$B$3)</f>
        <v>0</v>
      </c>
      <c r="M35" s="24">
        <f>SUMIFS(订单明细!$K:$K,订单明细!$E:$E,$A35,订单明细!$O:$O,M$9,订单明细!$N:$N,$B$3)</f>
        <v>0</v>
      </c>
      <c r="N35" s="24">
        <f>SUMIFS(订单明细!$K:$K,订单明细!$E:$E,$A35,订单明细!$O:$O,N$9,订单明细!$N:$N,$B$3)</f>
        <v>0</v>
      </c>
      <c r="O35" s="24">
        <f>SUMIFS(订单明细!$K:$K,订单明细!$E:$E,$A35,订单明细!$O:$O,O$9,订单明细!$N:$N,$B$3)</f>
        <v>0</v>
      </c>
    </row>
    <row r="36" spans="1:15">
      <c r="A36" s="21" t="str">
        <f>IF(商品信息!B30="","",商品信息!B30)</f>
        <v/>
      </c>
      <c r="B36" s="21" t="str">
        <f>IF(商品信息!C30="","",商品信息!C30)</f>
        <v/>
      </c>
      <c r="C36" s="21" t="str">
        <f>IF(商品信息!D30="","",商品信息!D30)</f>
        <v/>
      </c>
      <c r="D36" s="22">
        <f>SUMIFS(订单明细!$K:$K,订单明细!$E:$E,$A36,订单明细!$O:$O,D$9,订单明细!$N:$N,$B$3)</f>
        <v>0</v>
      </c>
      <c r="E36" s="22">
        <f>SUMIFS(订单明细!$K:$K,订单明细!$E:$E,$A36,订单明细!$O:$O,E$9,订单明细!$N:$N,$B$3)</f>
        <v>0</v>
      </c>
      <c r="F36" s="22">
        <f>SUMIFS(订单明细!$K:$K,订单明细!$E:$E,$A36,订单明细!$O:$O,F$9,订单明细!$N:$N,$B$3)</f>
        <v>0</v>
      </c>
      <c r="G36" s="22">
        <f>SUMIFS(订单明细!$K:$K,订单明细!$E:$E,$A36,订单明细!$O:$O,G$9,订单明细!$N:$N,$B$3)</f>
        <v>0</v>
      </c>
      <c r="H36" s="22">
        <f>SUMIFS(订单明细!$K:$K,订单明细!$E:$E,$A36,订单明细!$O:$O,H$9,订单明细!$N:$N,$B$3)</f>
        <v>0</v>
      </c>
      <c r="I36" s="22">
        <f>SUMIFS(订单明细!$K:$K,订单明细!$E:$E,$A36,订单明细!$O:$O,I$9,订单明细!$N:$N,$B$3)</f>
        <v>0</v>
      </c>
      <c r="J36" s="22">
        <f>SUMIFS(订单明细!$K:$K,订单明细!$E:$E,$A36,订单明细!$O:$O,J$9,订单明细!$N:$N,$B$3)</f>
        <v>0</v>
      </c>
      <c r="K36" s="22">
        <f>SUMIFS(订单明细!$K:$K,订单明细!$E:$E,$A36,订单明细!$O:$O,K$9,订单明细!$N:$N,$B$3)</f>
        <v>0</v>
      </c>
      <c r="L36" s="22">
        <f>SUMIFS(订单明细!$K:$K,订单明细!$E:$E,$A36,订单明细!$O:$O,L$9,订单明细!$N:$N,$B$3)</f>
        <v>0</v>
      </c>
      <c r="M36" s="22">
        <f>SUMIFS(订单明细!$K:$K,订单明细!$E:$E,$A36,订单明细!$O:$O,M$9,订单明细!$N:$N,$B$3)</f>
        <v>0</v>
      </c>
      <c r="N36" s="22">
        <f>SUMIFS(订单明细!$K:$K,订单明细!$E:$E,$A36,订单明细!$O:$O,N$9,订单明细!$N:$N,$B$3)</f>
        <v>0</v>
      </c>
      <c r="O36" s="22">
        <f>SUMIFS(订单明细!$K:$K,订单明细!$E:$E,$A36,订单明细!$O:$O,O$9,订单明细!$N:$N,$B$3)</f>
        <v>0</v>
      </c>
    </row>
    <row r="37" spans="1:15">
      <c r="A37" s="23" t="str">
        <f>IF(商品信息!B31="","",商品信息!B31)</f>
        <v/>
      </c>
      <c r="B37" s="23" t="str">
        <f>IF(商品信息!C31="","",商品信息!C31)</f>
        <v/>
      </c>
      <c r="C37" s="23" t="str">
        <f>IF(商品信息!D31="","",商品信息!D31)</f>
        <v/>
      </c>
      <c r="D37" s="24">
        <f>SUMIFS(订单明细!$K:$K,订单明细!$E:$E,$A37,订单明细!$O:$O,D$9,订单明细!$N:$N,$B$3)</f>
        <v>0</v>
      </c>
      <c r="E37" s="24">
        <f>SUMIFS(订单明细!$K:$K,订单明细!$E:$E,$A37,订单明细!$O:$O,E$9,订单明细!$N:$N,$B$3)</f>
        <v>0</v>
      </c>
      <c r="F37" s="24">
        <f>SUMIFS(订单明细!$K:$K,订单明细!$E:$E,$A37,订单明细!$O:$O,F$9,订单明细!$N:$N,$B$3)</f>
        <v>0</v>
      </c>
      <c r="G37" s="24">
        <f>SUMIFS(订单明细!$K:$K,订单明细!$E:$E,$A37,订单明细!$O:$O,G$9,订单明细!$N:$N,$B$3)</f>
        <v>0</v>
      </c>
      <c r="H37" s="24">
        <f>SUMIFS(订单明细!$K:$K,订单明细!$E:$E,$A37,订单明细!$O:$O,H$9,订单明细!$N:$N,$B$3)</f>
        <v>0</v>
      </c>
      <c r="I37" s="24">
        <f>SUMIFS(订单明细!$K:$K,订单明细!$E:$E,$A37,订单明细!$O:$O,I$9,订单明细!$N:$N,$B$3)</f>
        <v>0</v>
      </c>
      <c r="J37" s="24">
        <f>SUMIFS(订单明细!$K:$K,订单明细!$E:$E,$A37,订单明细!$O:$O,J$9,订单明细!$N:$N,$B$3)</f>
        <v>0</v>
      </c>
      <c r="K37" s="24">
        <f>SUMIFS(订单明细!$K:$K,订单明细!$E:$E,$A37,订单明细!$O:$O,K$9,订单明细!$N:$N,$B$3)</f>
        <v>0</v>
      </c>
      <c r="L37" s="24">
        <f>SUMIFS(订单明细!$K:$K,订单明细!$E:$E,$A37,订单明细!$O:$O,L$9,订单明细!$N:$N,$B$3)</f>
        <v>0</v>
      </c>
      <c r="M37" s="24">
        <f>SUMIFS(订单明细!$K:$K,订单明细!$E:$E,$A37,订单明细!$O:$O,M$9,订单明细!$N:$N,$B$3)</f>
        <v>0</v>
      </c>
      <c r="N37" s="24">
        <f>SUMIFS(订单明细!$K:$K,订单明细!$E:$E,$A37,订单明细!$O:$O,N$9,订单明细!$N:$N,$B$3)</f>
        <v>0</v>
      </c>
      <c r="O37" s="24">
        <f>SUMIFS(订单明细!$K:$K,订单明细!$E:$E,$A37,订单明细!$O:$O,O$9,订单明细!$N:$N,$B$3)</f>
        <v>0</v>
      </c>
    </row>
    <row r="38" spans="1:15">
      <c r="A38" s="21" t="str">
        <f>IF(商品信息!B32="","",商品信息!B32)</f>
        <v/>
      </c>
      <c r="B38" s="21" t="str">
        <f>IF(商品信息!C32="","",商品信息!C32)</f>
        <v/>
      </c>
      <c r="C38" s="21" t="str">
        <f>IF(商品信息!D32="","",商品信息!D32)</f>
        <v/>
      </c>
      <c r="D38" s="22">
        <f>SUMIFS(订单明细!$K:$K,订单明细!$E:$E,$A38,订单明细!$O:$O,D$9,订单明细!$N:$N,$B$3)</f>
        <v>0</v>
      </c>
      <c r="E38" s="22">
        <f>SUMIFS(订单明细!$K:$K,订单明细!$E:$E,$A38,订单明细!$O:$O,E$9,订单明细!$N:$N,$B$3)</f>
        <v>0</v>
      </c>
      <c r="F38" s="22">
        <f>SUMIFS(订单明细!$K:$K,订单明细!$E:$E,$A38,订单明细!$O:$O,F$9,订单明细!$N:$N,$B$3)</f>
        <v>0</v>
      </c>
      <c r="G38" s="22">
        <f>SUMIFS(订单明细!$K:$K,订单明细!$E:$E,$A38,订单明细!$O:$O,G$9,订单明细!$N:$N,$B$3)</f>
        <v>0</v>
      </c>
      <c r="H38" s="22">
        <f>SUMIFS(订单明细!$K:$K,订单明细!$E:$E,$A38,订单明细!$O:$O,H$9,订单明细!$N:$N,$B$3)</f>
        <v>0</v>
      </c>
      <c r="I38" s="22">
        <f>SUMIFS(订单明细!$K:$K,订单明细!$E:$E,$A38,订单明细!$O:$O,I$9,订单明细!$N:$N,$B$3)</f>
        <v>0</v>
      </c>
      <c r="J38" s="22">
        <f>SUMIFS(订单明细!$K:$K,订单明细!$E:$E,$A38,订单明细!$O:$O,J$9,订单明细!$N:$N,$B$3)</f>
        <v>0</v>
      </c>
      <c r="K38" s="22">
        <f>SUMIFS(订单明细!$K:$K,订单明细!$E:$E,$A38,订单明细!$O:$O,K$9,订单明细!$N:$N,$B$3)</f>
        <v>0</v>
      </c>
      <c r="L38" s="22">
        <f>SUMIFS(订单明细!$K:$K,订单明细!$E:$E,$A38,订单明细!$O:$O,L$9,订单明细!$N:$N,$B$3)</f>
        <v>0</v>
      </c>
      <c r="M38" s="22">
        <f>SUMIFS(订单明细!$K:$K,订单明细!$E:$E,$A38,订单明细!$O:$O,M$9,订单明细!$N:$N,$B$3)</f>
        <v>0</v>
      </c>
      <c r="N38" s="22">
        <f>SUMIFS(订单明细!$K:$K,订单明细!$E:$E,$A38,订单明细!$O:$O,N$9,订单明细!$N:$N,$B$3)</f>
        <v>0</v>
      </c>
      <c r="O38" s="22">
        <f>SUMIFS(订单明细!$K:$K,订单明细!$E:$E,$A38,订单明细!$O:$O,O$9,订单明细!$N:$N,$B$3)</f>
        <v>0</v>
      </c>
    </row>
    <row r="39" spans="1:15">
      <c r="A39" s="23" t="str">
        <f>IF(商品信息!B33="","",商品信息!B33)</f>
        <v/>
      </c>
      <c r="B39" s="23" t="str">
        <f>IF(商品信息!C33="","",商品信息!C33)</f>
        <v/>
      </c>
      <c r="C39" s="23" t="str">
        <f>IF(商品信息!D33="","",商品信息!D33)</f>
        <v/>
      </c>
      <c r="D39" s="24">
        <f>SUMIFS(订单明细!$K:$K,订单明细!$E:$E,$A39,订单明细!$O:$O,D$9,订单明细!$N:$N,$B$3)</f>
        <v>0</v>
      </c>
      <c r="E39" s="24">
        <f>SUMIFS(订单明细!$K:$K,订单明细!$E:$E,$A39,订单明细!$O:$O,E$9,订单明细!$N:$N,$B$3)</f>
        <v>0</v>
      </c>
      <c r="F39" s="24">
        <f>SUMIFS(订单明细!$K:$K,订单明细!$E:$E,$A39,订单明细!$O:$O,F$9,订单明细!$N:$N,$B$3)</f>
        <v>0</v>
      </c>
      <c r="G39" s="24">
        <f>SUMIFS(订单明细!$K:$K,订单明细!$E:$E,$A39,订单明细!$O:$O,G$9,订单明细!$N:$N,$B$3)</f>
        <v>0</v>
      </c>
      <c r="H39" s="24">
        <f>SUMIFS(订单明细!$K:$K,订单明细!$E:$E,$A39,订单明细!$O:$O,H$9,订单明细!$N:$N,$B$3)</f>
        <v>0</v>
      </c>
      <c r="I39" s="24">
        <f>SUMIFS(订单明细!$K:$K,订单明细!$E:$E,$A39,订单明细!$O:$O,I$9,订单明细!$N:$N,$B$3)</f>
        <v>0</v>
      </c>
      <c r="J39" s="24">
        <f>SUMIFS(订单明细!$K:$K,订单明细!$E:$E,$A39,订单明细!$O:$O,J$9,订单明细!$N:$N,$B$3)</f>
        <v>0</v>
      </c>
      <c r="K39" s="24">
        <f>SUMIFS(订单明细!$K:$K,订单明细!$E:$E,$A39,订单明细!$O:$O,K$9,订单明细!$N:$N,$B$3)</f>
        <v>0</v>
      </c>
      <c r="L39" s="24">
        <f>SUMIFS(订单明细!$K:$K,订单明细!$E:$E,$A39,订单明细!$O:$O,L$9,订单明细!$N:$N,$B$3)</f>
        <v>0</v>
      </c>
      <c r="M39" s="24">
        <f>SUMIFS(订单明细!$K:$K,订单明细!$E:$E,$A39,订单明细!$O:$O,M$9,订单明细!$N:$N,$B$3)</f>
        <v>0</v>
      </c>
      <c r="N39" s="24">
        <f>SUMIFS(订单明细!$K:$K,订单明细!$E:$E,$A39,订单明细!$O:$O,N$9,订单明细!$N:$N,$B$3)</f>
        <v>0</v>
      </c>
      <c r="O39" s="24">
        <f>SUMIFS(订单明细!$K:$K,订单明细!$E:$E,$A39,订单明细!$O:$O,O$9,订单明细!$N:$N,$B$3)</f>
        <v>0</v>
      </c>
    </row>
    <row r="40" spans="1:15">
      <c r="A40" s="21" t="str">
        <f>IF(商品信息!B34="","",商品信息!B34)</f>
        <v/>
      </c>
      <c r="B40" s="21" t="str">
        <f>IF(商品信息!C34="","",商品信息!C34)</f>
        <v/>
      </c>
      <c r="C40" s="21" t="str">
        <f>IF(商品信息!D34="","",商品信息!D34)</f>
        <v/>
      </c>
      <c r="D40" s="22">
        <f>SUMIFS(订单明细!$K:$K,订单明细!$E:$E,$A40,订单明细!$O:$O,D$9,订单明细!$N:$N,$B$3)</f>
        <v>0</v>
      </c>
      <c r="E40" s="22">
        <f>SUMIFS(订单明细!$K:$K,订单明细!$E:$E,$A40,订单明细!$O:$O,E$9,订单明细!$N:$N,$B$3)</f>
        <v>0</v>
      </c>
      <c r="F40" s="22">
        <f>SUMIFS(订单明细!$K:$K,订单明细!$E:$E,$A40,订单明细!$O:$O,F$9,订单明细!$N:$N,$B$3)</f>
        <v>0</v>
      </c>
      <c r="G40" s="22">
        <f>SUMIFS(订单明细!$K:$K,订单明细!$E:$E,$A40,订单明细!$O:$O,G$9,订单明细!$N:$N,$B$3)</f>
        <v>0</v>
      </c>
      <c r="H40" s="22">
        <f>SUMIFS(订单明细!$K:$K,订单明细!$E:$E,$A40,订单明细!$O:$O,H$9,订单明细!$N:$N,$B$3)</f>
        <v>0</v>
      </c>
      <c r="I40" s="22">
        <f>SUMIFS(订单明细!$K:$K,订单明细!$E:$E,$A40,订单明细!$O:$O,I$9,订单明细!$N:$N,$B$3)</f>
        <v>0</v>
      </c>
      <c r="J40" s="22">
        <f>SUMIFS(订单明细!$K:$K,订单明细!$E:$E,$A40,订单明细!$O:$O,J$9,订单明细!$N:$N,$B$3)</f>
        <v>0</v>
      </c>
      <c r="K40" s="22">
        <f>SUMIFS(订单明细!$K:$K,订单明细!$E:$E,$A40,订单明细!$O:$O,K$9,订单明细!$N:$N,$B$3)</f>
        <v>0</v>
      </c>
      <c r="L40" s="22">
        <f>SUMIFS(订单明细!$K:$K,订单明细!$E:$E,$A40,订单明细!$O:$O,L$9,订单明细!$N:$N,$B$3)</f>
        <v>0</v>
      </c>
      <c r="M40" s="22">
        <f>SUMIFS(订单明细!$K:$K,订单明细!$E:$E,$A40,订单明细!$O:$O,M$9,订单明细!$N:$N,$B$3)</f>
        <v>0</v>
      </c>
      <c r="N40" s="22">
        <f>SUMIFS(订单明细!$K:$K,订单明细!$E:$E,$A40,订单明细!$O:$O,N$9,订单明细!$N:$N,$B$3)</f>
        <v>0</v>
      </c>
      <c r="O40" s="22">
        <f>SUMIFS(订单明细!$K:$K,订单明细!$E:$E,$A40,订单明细!$O:$O,O$9,订单明细!$N:$N,$B$3)</f>
        <v>0</v>
      </c>
    </row>
    <row r="41" spans="1:15">
      <c r="A41" s="23" t="str">
        <f>IF(商品信息!B35="","",商品信息!B35)</f>
        <v/>
      </c>
      <c r="B41" s="23" t="str">
        <f>IF(商品信息!C35="","",商品信息!C35)</f>
        <v/>
      </c>
      <c r="C41" s="23" t="str">
        <f>IF(商品信息!D35="","",商品信息!D35)</f>
        <v/>
      </c>
      <c r="D41" s="24">
        <f>SUMIFS(订单明细!$K:$K,订单明细!$E:$E,$A41,订单明细!$O:$O,D$9,订单明细!$N:$N,$B$3)</f>
        <v>0</v>
      </c>
      <c r="E41" s="24">
        <f>SUMIFS(订单明细!$K:$K,订单明细!$E:$E,$A41,订单明细!$O:$O,E$9,订单明细!$N:$N,$B$3)</f>
        <v>0</v>
      </c>
      <c r="F41" s="24">
        <f>SUMIFS(订单明细!$K:$K,订单明细!$E:$E,$A41,订单明细!$O:$O,F$9,订单明细!$N:$N,$B$3)</f>
        <v>0</v>
      </c>
      <c r="G41" s="24">
        <f>SUMIFS(订单明细!$K:$K,订单明细!$E:$E,$A41,订单明细!$O:$O,G$9,订单明细!$N:$N,$B$3)</f>
        <v>0</v>
      </c>
      <c r="H41" s="24">
        <f>SUMIFS(订单明细!$K:$K,订单明细!$E:$E,$A41,订单明细!$O:$O,H$9,订单明细!$N:$N,$B$3)</f>
        <v>0</v>
      </c>
      <c r="I41" s="24">
        <f>SUMIFS(订单明细!$K:$K,订单明细!$E:$E,$A41,订单明细!$O:$O,I$9,订单明细!$N:$N,$B$3)</f>
        <v>0</v>
      </c>
      <c r="J41" s="24">
        <f>SUMIFS(订单明细!$K:$K,订单明细!$E:$E,$A41,订单明细!$O:$O,J$9,订单明细!$N:$N,$B$3)</f>
        <v>0</v>
      </c>
      <c r="K41" s="24">
        <f>SUMIFS(订单明细!$K:$K,订单明细!$E:$E,$A41,订单明细!$O:$O,K$9,订单明细!$N:$N,$B$3)</f>
        <v>0</v>
      </c>
      <c r="L41" s="24">
        <f>SUMIFS(订单明细!$K:$K,订单明细!$E:$E,$A41,订单明细!$O:$O,L$9,订单明细!$N:$N,$B$3)</f>
        <v>0</v>
      </c>
      <c r="M41" s="24">
        <f>SUMIFS(订单明细!$K:$K,订单明细!$E:$E,$A41,订单明细!$O:$O,M$9,订单明细!$N:$N,$B$3)</f>
        <v>0</v>
      </c>
      <c r="N41" s="24">
        <f>SUMIFS(订单明细!$K:$K,订单明细!$E:$E,$A41,订单明细!$O:$O,N$9,订单明细!$N:$N,$B$3)</f>
        <v>0</v>
      </c>
      <c r="O41" s="24">
        <f>SUMIFS(订单明细!$K:$K,订单明细!$E:$E,$A41,订单明细!$O:$O,O$9,订单明细!$N:$N,$B$3)</f>
        <v>0</v>
      </c>
    </row>
    <row r="42" spans="1:15">
      <c r="A42" s="21" t="str">
        <f>IF(商品信息!B36="","",商品信息!B36)</f>
        <v/>
      </c>
      <c r="B42" s="21" t="str">
        <f>IF(商品信息!C36="","",商品信息!C36)</f>
        <v/>
      </c>
      <c r="C42" s="21" t="str">
        <f>IF(商品信息!D36="","",商品信息!D36)</f>
        <v/>
      </c>
      <c r="D42" s="22">
        <f>SUMIFS(订单明细!$K:$K,订单明细!$E:$E,$A42,订单明细!$O:$O,D$9,订单明细!$N:$N,$B$3)</f>
        <v>0</v>
      </c>
      <c r="E42" s="22">
        <f>SUMIFS(订单明细!$K:$K,订单明细!$E:$E,$A42,订单明细!$O:$O,E$9,订单明细!$N:$N,$B$3)</f>
        <v>0</v>
      </c>
      <c r="F42" s="22">
        <f>SUMIFS(订单明细!$K:$K,订单明细!$E:$E,$A42,订单明细!$O:$O,F$9,订单明细!$N:$N,$B$3)</f>
        <v>0</v>
      </c>
      <c r="G42" s="22">
        <f>SUMIFS(订单明细!$K:$K,订单明细!$E:$E,$A42,订单明细!$O:$O,G$9,订单明细!$N:$N,$B$3)</f>
        <v>0</v>
      </c>
      <c r="H42" s="22">
        <f>SUMIFS(订单明细!$K:$K,订单明细!$E:$E,$A42,订单明细!$O:$O,H$9,订单明细!$N:$N,$B$3)</f>
        <v>0</v>
      </c>
      <c r="I42" s="22">
        <f>SUMIFS(订单明细!$K:$K,订单明细!$E:$E,$A42,订单明细!$O:$O,I$9,订单明细!$N:$N,$B$3)</f>
        <v>0</v>
      </c>
      <c r="J42" s="22">
        <f>SUMIFS(订单明细!$K:$K,订单明细!$E:$E,$A42,订单明细!$O:$O,J$9,订单明细!$N:$N,$B$3)</f>
        <v>0</v>
      </c>
      <c r="K42" s="22">
        <f>SUMIFS(订单明细!$K:$K,订单明细!$E:$E,$A42,订单明细!$O:$O,K$9,订单明细!$N:$N,$B$3)</f>
        <v>0</v>
      </c>
      <c r="L42" s="22">
        <f>SUMIFS(订单明细!$K:$K,订单明细!$E:$E,$A42,订单明细!$O:$O,L$9,订单明细!$N:$N,$B$3)</f>
        <v>0</v>
      </c>
      <c r="M42" s="22">
        <f>SUMIFS(订单明细!$K:$K,订单明细!$E:$E,$A42,订单明细!$O:$O,M$9,订单明细!$N:$N,$B$3)</f>
        <v>0</v>
      </c>
      <c r="N42" s="22">
        <f>SUMIFS(订单明细!$K:$K,订单明细!$E:$E,$A42,订单明细!$O:$O,N$9,订单明细!$N:$N,$B$3)</f>
        <v>0</v>
      </c>
      <c r="O42" s="22">
        <f>SUMIFS(订单明细!$K:$K,订单明细!$E:$E,$A42,订单明细!$O:$O,O$9,订单明细!$N:$N,$B$3)</f>
        <v>0</v>
      </c>
    </row>
    <row r="43" spans="1:15">
      <c r="A43" s="23" t="str">
        <f>IF(商品信息!B37="","",商品信息!B37)</f>
        <v/>
      </c>
      <c r="B43" s="23" t="str">
        <f>IF(商品信息!C37="","",商品信息!C37)</f>
        <v/>
      </c>
      <c r="C43" s="23" t="str">
        <f>IF(商品信息!D37="","",商品信息!D37)</f>
        <v/>
      </c>
      <c r="D43" s="24">
        <f>SUMIFS(订单明细!$K:$K,订单明细!$E:$E,$A43,订单明细!$O:$O,D$9,订单明细!$N:$N,$B$3)</f>
        <v>0</v>
      </c>
      <c r="E43" s="24">
        <f>SUMIFS(订单明细!$K:$K,订单明细!$E:$E,$A43,订单明细!$O:$O,E$9,订单明细!$N:$N,$B$3)</f>
        <v>0</v>
      </c>
      <c r="F43" s="24">
        <f>SUMIFS(订单明细!$K:$K,订单明细!$E:$E,$A43,订单明细!$O:$O,F$9,订单明细!$N:$N,$B$3)</f>
        <v>0</v>
      </c>
      <c r="G43" s="24">
        <f>SUMIFS(订单明细!$K:$K,订单明细!$E:$E,$A43,订单明细!$O:$O,G$9,订单明细!$N:$N,$B$3)</f>
        <v>0</v>
      </c>
      <c r="H43" s="24">
        <f>SUMIFS(订单明细!$K:$K,订单明细!$E:$E,$A43,订单明细!$O:$O,H$9,订单明细!$N:$N,$B$3)</f>
        <v>0</v>
      </c>
      <c r="I43" s="24">
        <f>SUMIFS(订单明细!$K:$K,订单明细!$E:$E,$A43,订单明细!$O:$O,I$9,订单明细!$N:$N,$B$3)</f>
        <v>0</v>
      </c>
      <c r="J43" s="24">
        <f>SUMIFS(订单明细!$K:$K,订单明细!$E:$E,$A43,订单明细!$O:$O,J$9,订单明细!$N:$N,$B$3)</f>
        <v>0</v>
      </c>
      <c r="K43" s="24">
        <f>SUMIFS(订单明细!$K:$K,订单明细!$E:$E,$A43,订单明细!$O:$O,K$9,订单明细!$N:$N,$B$3)</f>
        <v>0</v>
      </c>
      <c r="L43" s="24">
        <f>SUMIFS(订单明细!$K:$K,订单明细!$E:$E,$A43,订单明细!$O:$O,L$9,订单明细!$N:$N,$B$3)</f>
        <v>0</v>
      </c>
      <c r="M43" s="24">
        <f>SUMIFS(订单明细!$K:$K,订单明细!$E:$E,$A43,订单明细!$O:$O,M$9,订单明细!$N:$N,$B$3)</f>
        <v>0</v>
      </c>
      <c r="N43" s="24">
        <f>SUMIFS(订单明细!$K:$K,订单明细!$E:$E,$A43,订单明细!$O:$O,N$9,订单明细!$N:$N,$B$3)</f>
        <v>0</v>
      </c>
      <c r="O43" s="24">
        <f>SUMIFS(订单明细!$K:$K,订单明细!$E:$E,$A43,订单明细!$O:$O,O$9,订单明细!$N:$N,$B$3)</f>
        <v>0</v>
      </c>
    </row>
    <row r="44" spans="1:15">
      <c r="A44" s="21" t="str">
        <f>IF(商品信息!B38="","",商品信息!B38)</f>
        <v/>
      </c>
      <c r="B44" s="21" t="str">
        <f>IF(商品信息!C38="","",商品信息!C38)</f>
        <v/>
      </c>
      <c r="C44" s="21" t="str">
        <f>IF(商品信息!D38="","",商品信息!D38)</f>
        <v/>
      </c>
      <c r="D44" s="22">
        <f>SUMIFS(订单明细!$K:$K,订单明细!$E:$E,$A44,订单明细!$O:$O,D$9,订单明细!$N:$N,$B$3)</f>
        <v>0</v>
      </c>
      <c r="E44" s="22">
        <f>SUMIFS(订单明细!$K:$K,订单明细!$E:$E,$A44,订单明细!$O:$O,E$9,订单明细!$N:$N,$B$3)</f>
        <v>0</v>
      </c>
      <c r="F44" s="22">
        <f>SUMIFS(订单明细!$K:$K,订单明细!$E:$E,$A44,订单明细!$O:$O,F$9,订单明细!$N:$N,$B$3)</f>
        <v>0</v>
      </c>
      <c r="G44" s="22">
        <f>SUMIFS(订单明细!$K:$K,订单明细!$E:$E,$A44,订单明细!$O:$O,G$9,订单明细!$N:$N,$B$3)</f>
        <v>0</v>
      </c>
      <c r="H44" s="22">
        <f>SUMIFS(订单明细!$K:$K,订单明细!$E:$E,$A44,订单明细!$O:$O,H$9,订单明细!$N:$N,$B$3)</f>
        <v>0</v>
      </c>
      <c r="I44" s="22">
        <f>SUMIFS(订单明细!$K:$K,订单明细!$E:$E,$A44,订单明细!$O:$O,I$9,订单明细!$N:$N,$B$3)</f>
        <v>0</v>
      </c>
      <c r="J44" s="22">
        <f>SUMIFS(订单明细!$K:$K,订单明细!$E:$E,$A44,订单明细!$O:$O,J$9,订单明细!$N:$N,$B$3)</f>
        <v>0</v>
      </c>
      <c r="K44" s="22">
        <f>SUMIFS(订单明细!$K:$K,订单明细!$E:$E,$A44,订单明细!$O:$O,K$9,订单明细!$N:$N,$B$3)</f>
        <v>0</v>
      </c>
      <c r="L44" s="22">
        <f>SUMIFS(订单明细!$K:$K,订单明细!$E:$E,$A44,订单明细!$O:$O,L$9,订单明细!$N:$N,$B$3)</f>
        <v>0</v>
      </c>
      <c r="M44" s="22">
        <f>SUMIFS(订单明细!$K:$K,订单明细!$E:$E,$A44,订单明细!$O:$O,M$9,订单明细!$N:$N,$B$3)</f>
        <v>0</v>
      </c>
      <c r="N44" s="22">
        <f>SUMIFS(订单明细!$K:$K,订单明细!$E:$E,$A44,订单明细!$O:$O,N$9,订单明细!$N:$N,$B$3)</f>
        <v>0</v>
      </c>
      <c r="O44" s="22">
        <f>SUMIFS(订单明细!$K:$K,订单明细!$E:$E,$A44,订单明细!$O:$O,O$9,订单明细!$N:$N,$B$3)</f>
        <v>0</v>
      </c>
    </row>
    <row r="45" spans="1:15">
      <c r="A45" s="23" t="str">
        <f>IF(商品信息!B39="","",商品信息!B39)</f>
        <v/>
      </c>
      <c r="B45" s="23" t="str">
        <f>IF(商品信息!C39="","",商品信息!C39)</f>
        <v/>
      </c>
      <c r="C45" s="23" t="str">
        <f>IF(商品信息!D39="","",商品信息!D39)</f>
        <v/>
      </c>
      <c r="D45" s="24">
        <f>SUMIFS(订单明细!$K:$K,订单明细!$E:$E,$A45,订单明细!$O:$O,D$9,订单明细!$N:$N,$B$3)</f>
        <v>0</v>
      </c>
      <c r="E45" s="24">
        <f>SUMIFS(订单明细!$K:$K,订单明细!$E:$E,$A45,订单明细!$O:$O,E$9,订单明细!$N:$N,$B$3)</f>
        <v>0</v>
      </c>
      <c r="F45" s="24">
        <f>SUMIFS(订单明细!$K:$K,订单明细!$E:$E,$A45,订单明细!$O:$O,F$9,订单明细!$N:$N,$B$3)</f>
        <v>0</v>
      </c>
      <c r="G45" s="24">
        <f>SUMIFS(订单明细!$K:$K,订单明细!$E:$E,$A45,订单明细!$O:$O,G$9,订单明细!$N:$N,$B$3)</f>
        <v>0</v>
      </c>
      <c r="H45" s="24">
        <f>SUMIFS(订单明细!$K:$K,订单明细!$E:$E,$A45,订单明细!$O:$O,H$9,订单明细!$N:$N,$B$3)</f>
        <v>0</v>
      </c>
      <c r="I45" s="24">
        <f>SUMIFS(订单明细!$K:$K,订单明细!$E:$E,$A45,订单明细!$O:$O,I$9,订单明细!$N:$N,$B$3)</f>
        <v>0</v>
      </c>
      <c r="J45" s="24">
        <f>SUMIFS(订单明细!$K:$K,订单明细!$E:$E,$A45,订单明细!$O:$O,J$9,订单明细!$N:$N,$B$3)</f>
        <v>0</v>
      </c>
      <c r="K45" s="24">
        <f>SUMIFS(订单明细!$K:$K,订单明细!$E:$E,$A45,订单明细!$O:$O,K$9,订单明细!$N:$N,$B$3)</f>
        <v>0</v>
      </c>
      <c r="L45" s="24">
        <f>SUMIFS(订单明细!$K:$K,订单明细!$E:$E,$A45,订单明细!$O:$O,L$9,订单明细!$N:$N,$B$3)</f>
        <v>0</v>
      </c>
      <c r="M45" s="24">
        <f>SUMIFS(订单明细!$K:$K,订单明细!$E:$E,$A45,订单明细!$O:$O,M$9,订单明细!$N:$N,$B$3)</f>
        <v>0</v>
      </c>
      <c r="N45" s="24">
        <f>SUMIFS(订单明细!$K:$K,订单明细!$E:$E,$A45,订单明细!$O:$O,N$9,订单明细!$N:$N,$B$3)</f>
        <v>0</v>
      </c>
      <c r="O45" s="24">
        <f>SUMIFS(订单明细!$K:$K,订单明细!$E:$E,$A45,订单明细!$O:$O,O$9,订单明细!$N:$N,$B$3)</f>
        <v>0</v>
      </c>
    </row>
    <row r="46" spans="1:15">
      <c r="A46" s="21" t="str">
        <f>IF(商品信息!B40="","",商品信息!B40)</f>
        <v/>
      </c>
      <c r="B46" s="21" t="str">
        <f>IF(商品信息!C40="","",商品信息!C40)</f>
        <v/>
      </c>
      <c r="C46" s="21" t="str">
        <f>IF(商品信息!D40="","",商品信息!D40)</f>
        <v/>
      </c>
      <c r="D46" s="22">
        <f>SUMIFS(订单明细!$K:$K,订单明细!$E:$E,$A46,订单明细!$O:$O,D$9,订单明细!$N:$N,$B$3)</f>
        <v>0</v>
      </c>
      <c r="E46" s="22">
        <f>SUMIFS(订单明细!$K:$K,订单明细!$E:$E,$A46,订单明细!$O:$O,E$9,订单明细!$N:$N,$B$3)</f>
        <v>0</v>
      </c>
      <c r="F46" s="22">
        <f>SUMIFS(订单明细!$K:$K,订单明细!$E:$E,$A46,订单明细!$O:$O,F$9,订单明细!$N:$N,$B$3)</f>
        <v>0</v>
      </c>
      <c r="G46" s="22">
        <f>SUMIFS(订单明细!$K:$K,订单明细!$E:$E,$A46,订单明细!$O:$O,G$9,订单明细!$N:$N,$B$3)</f>
        <v>0</v>
      </c>
      <c r="H46" s="22">
        <f>SUMIFS(订单明细!$K:$K,订单明细!$E:$E,$A46,订单明细!$O:$O,H$9,订单明细!$N:$N,$B$3)</f>
        <v>0</v>
      </c>
      <c r="I46" s="22">
        <f>SUMIFS(订单明细!$K:$K,订单明细!$E:$E,$A46,订单明细!$O:$O,I$9,订单明细!$N:$N,$B$3)</f>
        <v>0</v>
      </c>
      <c r="J46" s="22">
        <f>SUMIFS(订单明细!$K:$K,订单明细!$E:$E,$A46,订单明细!$O:$O,J$9,订单明细!$N:$N,$B$3)</f>
        <v>0</v>
      </c>
      <c r="K46" s="22">
        <f>SUMIFS(订单明细!$K:$K,订单明细!$E:$E,$A46,订单明细!$O:$O,K$9,订单明细!$N:$N,$B$3)</f>
        <v>0</v>
      </c>
      <c r="L46" s="22">
        <f>SUMIFS(订单明细!$K:$K,订单明细!$E:$E,$A46,订单明细!$O:$O,L$9,订单明细!$N:$N,$B$3)</f>
        <v>0</v>
      </c>
      <c r="M46" s="22">
        <f>SUMIFS(订单明细!$K:$K,订单明细!$E:$E,$A46,订单明细!$O:$O,M$9,订单明细!$N:$N,$B$3)</f>
        <v>0</v>
      </c>
      <c r="N46" s="22">
        <f>SUMIFS(订单明细!$K:$K,订单明细!$E:$E,$A46,订单明细!$O:$O,N$9,订单明细!$N:$N,$B$3)</f>
        <v>0</v>
      </c>
      <c r="O46" s="22">
        <f>SUMIFS(订单明细!$K:$K,订单明细!$E:$E,$A46,订单明细!$O:$O,O$9,订单明细!$N:$N,$B$3)</f>
        <v>0</v>
      </c>
    </row>
    <row r="47" spans="1:15">
      <c r="A47" s="23" t="str">
        <f>IF(商品信息!B41="","",商品信息!B41)</f>
        <v/>
      </c>
      <c r="B47" s="23" t="str">
        <f>IF(商品信息!C41="","",商品信息!C41)</f>
        <v/>
      </c>
      <c r="C47" s="23" t="str">
        <f>IF(商品信息!D41="","",商品信息!D41)</f>
        <v/>
      </c>
      <c r="D47" s="24">
        <f>SUMIFS(订单明细!$K:$K,订单明细!$E:$E,$A47,订单明细!$O:$O,D$9,订单明细!$N:$N,$B$3)</f>
        <v>0</v>
      </c>
      <c r="E47" s="24">
        <f>SUMIFS(订单明细!$K:$K,订单明细!$E:$E,$A47,订单明细!$O:$O,E$9,订单明细!$N:$N,$B$3)</f>
        <v>0</v>
      </c>
      <c r="F47" s="24">
        <f>SUMIFS(订单明细!$K:$K,订单明细!$E:$E,$A47,订单明细!$O:$O,F$9,订单明细!$N:$N,$B$3)</f>
        <v>0</v>
      </c>
      <c r="G47" s="24">
        <f>SUMIFS(订单明细!$K:$K,订单明细!$E:$E,$A47,订单明细!$O:$O,G$9,订单明细!$N:$N,$B$3)</f>
        <v>0</v>
      </c>
      <c r="H47" s="24">
        <f>SUMIFS(订单明细!$K:$K,订单明细!$E:$E,$A47,订单明细!$O:$O,H$9,订单明细!$N:$N,$B$3)</f>
        <v>0</v>
      </c>
      <c r="I47" s="24">
        <f>SUMIFS(订单明细!$K:$K,订单明细!$E:$E,$A47,订单明细!$O:$O,I$9,订单明细!$N:$N,$B$3)</f>
        <v>0</v>
      </c>
      <c r="J47" s="24">
        <f>SUMIFS(订单明细!$K:$K,订单明细!$E:$E,$A47,订单明细!$O:$O,J$9,订单明细!$N:$N,$B$3)</f>
        <v>0</v>
      </c>
      <c r="K47" s="24">
        <f>SUMIFS(订单明细!$K:$K,订单明细!$E:$E,$A47,订单明细!$O:$O,K$9,订单明细!$N:$N,$B$3)</f>
        <v>0</v>
      </c>
      <c r="L47" s="24">
        <f>SUMIFS(订单明细!$K:$K,订单明细!$E:$E,$A47,订单明细!$O:$O,L$9,订单明细!$N:$N,$B$3)</f>
        <v>0</v>
      </c>
      <c r="M47" s="24">
        <f>SUMIFS(订单明细!$K:$K,订单明细!$E:$E,$A47,订单明细!$O:$O,M$9,订单明细!$N:$N,$B$3)</f>
        <v>0</v>
      </c>
      <c r="N47" s="24">
        <f>SUMIFS(订单明细!$K:$K,订单明细!$E:$E,$A47,订单明细!$O:$O,N$9,订单明细!$N:$N,$B$3)</f>
        <v>0</v>
      </c>
      <c r="O47" s="24">
        <f>SUMIFS(订单明细!$K:$K,订单明细!$E:$E,$A47,订单明细!$O:$O,O$9,订单明细!$N:$N,$B$3)</f>
        <v>0</v>
      </c>
    </row>
    <row r="48" spans="1:15">
      <c r="A48" s="21" t="str">
        <f>IF(商品信息!B42="","",商品信息!B42)</f>
        <v/>
      </c>
      <c r="B48" s="21" t="str">
        <f>IF(商品信息!C42="","",商品信息!C42)</f>
        <v/>
      </c>
      <c r="C48" s="21" t="str">
        <f>IF(商品信息!D42="","",商品信息!D42)</f>
        <v/>
      </c>
      <c r="D48" s="22">
        <f>SUMIFS(订单明细!$K:$K,订单明细!$E:$E,$A48,订单明细!$O:$O,D$9,订单明细!$N:$N,$B$3)</f>
        <v>0</v>
      </c>
      <c r="E48" s="22">
        <f>SUMIFS(订单明细!$K:$K,订单明细!$E:$E,$A48,订单明细!$O:$O,E$9,订单明细!$N:$N,$B$3)</f>
        <v>0</v>
      </c>
      <c r="F48" s="22">
        <f>SUMIFS(订单明细!$K:$K,订单明细!$E:$E,$A48,订单明细!$O:$O,F$9,订单明细!$N:$N,$B$3)</f>
        <v>0</v>
      </c>
      <c r="G48" s="22">
        <f>SUMIFS(订单明细!$K:$K,订单明细!$E:$E,$A48,订单明细!$O:$O,G$9,订单明细!$N:$N,$B$3)</f>
        <v>0</v>
      </c>
      <c r="H48" s="22">
        <f>SUMIFS(订单明细!$K:$K,订单明细!$E:$E,$A48,订单明细!$O:$O,H$9,订单明细!$N:$N,$B$3)</f>
        <v>0</v>
      </c>
      <c r="I48" s="22">
        <f>SUMIFS(订单明细!$K:$K,订单明细!$E:$E,$A48,订单明细!$O:$O,I$9,订单明细!$N:$N,$B$3)</f>
        <v>0</v>
      </c>
      <c r="J48" s="22">
        <f>SUMIFS(订单明细!$K:$K,订单明细!$E:$E,$A48,订单明细!$O:$O,J$9,订单明细!$N:$N,$B$3)</f>
        <v>0</v>
      </c>
      <c r="K48" s="22">
        <f>SUMIFS(订单明细!$K:$K,订单明细!$E:$E,$A48,订单明细!$O:$O,K$9,订单明细!$N:$N,$B$3)</f>
        <v>0</v>
      </c>
      <c r="L48" s="22">
        <f>SUMIFS(订单明细!$K:$K,订单明细!$E:$E,$A48,订单明细!$O:$O,L$9,订单明细!$N:$N,$B$3)</f>
        <v>0</v>
      </c>
      <c r="M48" s="22">
        <f>SUMIFS(订单明细!$K:$K,订单明细!$E:$E,$A48,订单明细!$O:$O,M$9,订单明细!$N:$N,$B$3)</f>
        <v>0</v>
      </c>
      <c r="N48" s="22">
        <f>SUMIFS(订单明细!$K:$K,订单明细!$E:$E,$A48,订单明细!$O:$O,N$9,订单明细!$N:$N,$B$3)</f>
        <v>0</v>
      </c>
      <c r="O48" s="22">
        <f>SUMIFS(订单明细!$K:$K,订单明细!$E:$E,$A48,订单明细!$O:$O,O$9,订单明细!$N:$N,$B$3)</f>
        <v>0</v>
      </c>
    </row>
    <row r="49" spans="1:15">
      <c r="A49" s="23" t="str">
        <f>IF(商品信息!B43="","",商品信息!B43)</f>
        <v/>
      </c>
      <c r="B49" s="23" t="str">
        <f>IF(商品信息!C43="","",商品信息!C43)</f>
        <v/>
      </c>
      <c r="C49" s="23" t="str">
        <f>IF(商品信息!D43="","",商品信息!D43)</f>
        <v/>
      </c>
      <c r="D49" s="24">
        <f>SUMIFS(订单明细!$K:$K,订单明细!$E:$E,$A49,订单明细!$O:$O,D$9,订单明细!$N:$N,$B$3)</f>
        <v>0</v>
      </c>
      <c r="E49" s="24">
        <f>SUMIFS(订单明细!$K:$K,订单明细!$E:$E,$A49,订单明细!$O:$O,E$9,订单明细!$N:$N,$B$3)</f>
        <v>0</v>
      </c>
      <c r="F49" s="24">
        <f>SUMIFS(订单明细!$K:$K,订单明细!$E:$E,$A49,订单明细!$O:$O,F$9,订单明细!$N:$N,$B$3)</f>
        <v>0</v>
      </c>
      <c r="G49" s="24">
        <f>SUMIFS(订单明细!$K:$K,订单明细!$E:$E,$A49,订单明细!$O:$O,G$9,订单明细!$N:$N,$B$3)</f>
        <v>0</v>
      </c>
      <c r="H49" s="24">
        <f>SUMIFS(订单明细!$K:$K,订单明细!$E:$E,$A49,订单明细!$O:$O,H$9,订单明细!$N:$N,$B$3)</f>
        <v>0</v>
      </c>
      <c r="I49" s="24">
        <f>SUMIFS(订单明细!$K:$K,订单明细!$E:$E,$A49,订单明细!$O:$O,I$9,订单明细!$N:$N,$B$3)</f>
        <v>0</v>
      </c>
      <c r="J49" s="24">
        <f>SUMIFS(订单明细!$K:$K,订单明细!$E:$E,$A49,订单明细!$O:$O,J$9,订单明细!$N:$N,$B$3)</f>
        <v>0</v>
      </c>
      <c r="K49" s="24">
        <f>SUMIFS(订单明细!$K:$K,订单明细!$E:$E,$A49,订单明细!$O:$O,K$9,订单明细!$N:$N,$B$3)</f>
        <v>0</v>
      </c>
      <c r="L49" s="24">
        <f>SUMIFS(订单明细!$K:$K,订单明细!$E:$E,$A49,订单明细!$O:$O,L$9,订单明细!$N:$N,$B$3)</f>
        <v>0</v>
      </c>
      <c r="M49" s="24">
        <f>SUMIFS(订单明细!$K:$K,订单明细!$E:$E,$A49,订单明细!$O:$O,M$9,订单明细!$N:$N,$B$3)</f>
        <v>0</v>
      </c>
      <c r="N49" s="24">
        <f>SUMIFS(订单明细!$K:$K,订单明细!$E:$E,$A49,订单明细!$O:$O,N$9,订单明细!$N:$N,$B$3)</f>
        <v>0</v>
      </c>
      <c r="O49" s="24">
        <f>SUMIFS(订单明细!$K:$K,订单明细!$E:$E,$A49,订单明细!$O:$O,O$9,订单明细!$N:$N,$B$3)</f>
        <v>0</v>
      </c>
    </row>
    <row r="50" spans="1:15">
      <c r="A50" s="21" t="str">
        <f>IF(商品信息!B44="","",商品信息!B44)</f>
        <v/>
      </c>
      <c r="B50" s="21" t="str">
        <f>IF(商品信息!C44="","",商品信息!C44)</f>
        <v/>
      </c>
      <c r="C50" s="21" t="str">
        <f>IF(商品信息!D44="","",商品信息!D44)</f>
        <v/>
      </c>
      <c r="D50" s="22">
        <f>SUMIFS(订单明细!$K:$K,订单明细!$E:$E,$A50,订单明细!$O:$O,D$9,订单明细!$N:$N,$B$3)</f>
        <v>0</v>
      </c>
      <c r="E50" s="22">
        <f>SUMIFS(订单明细!$K:$K,订单明细!$E:$E,$A50,订单明细!$O:$O,E$9,订单明细!$N:$N,$B$3)</f>
        <v>0</v>
      </c>
      <c r="F50" s="22">
        <f>SUMIFS(订单明细!$K:$K,订单明细!$E:$E,$A50,订单明细!$O:$O,F$9,订单明细!$N:$N,$B$3)</f>
        <v>0</v>
      </c>
      <c r="G50" s="22">
        <f>SUMIFS(订单明细!$K:$K,订单明细!$E:$E,$A50,订单明细!$O:$O,G$9,订单明细!$N:$N,$B$3)</f>
        <v>0</v>
      </c>
      <c r="H50" s="22">
        <f>SUMIFS(订单明细!$K:$K,订单明细!$E:$E,$A50,订单明细!$O:$O,H$9,订单明细!$N:$N,$B$3)</f>
        <v>0</v>
      </c>
      <c r="I50" s="22">
        <f>SUMIFS(订单明细!$K:$K,订单明细!$E:$E,$A50,订单明细!$O:$O,I$9,订单明细!$N:$N,$B$3)</f>
        <v>0</v>
      </c>
      <c r="J50" s="22">
        <f>SUMIFS(订单明细!$K:$K,订单明细!$E:$E,$A50,订单明细!$O:$O,J$9,订单明细!$N:$N,$B$3)</f>
        <v>0</v>
      </c>
      <c r="K50" s="22">
        <f>SUMIFS(订单明细!$K:$K,订单明细!$E:$E,$A50,订单明细!$O:$O,K$9,订单明细!$N:$N,$B$3)</f>
        <v>0</v>
      </c>
      <c r="L50" s="22">
        <f>SUMIFS(订单明细!$K:$K,订单明细!$E:$E,$A50,订单明细!$O:$O,L$9,订单明细!$N:$N,$B$3)</f>
        <v>0</v>
      </c>
      <c r="M50" s="22">
        <f>SUMIFS(订单明细!$K:$K,订单明细!$E:$E,$A50,订单明细!$O:$O,M$9,订单明细!$N:$N,$B$3)</f>
        <v>0</v>
      </c>
      <c r="N50" s="22">
        <f>SUMIFS(订单明细!$K:$K,订单明细!$E:$E,$A50,订单明细!$O:$O,N$9,订单明细!$N:$N,$B$3)</f>
        <v>0</v>
      </c>
      <c r="O50" s="22">
        <f>SUMIFS(订单明细!$K:$K,订单明细!$E:$E,$A50,订单明细!$O:$O,O$9,订单明细!$N:$N,$B$3)</f>
        <v>0</v>
      </c>
    </row>
    <row r="51" spans="1:15">
      <c r="A51" s="23" t="str">
        <f>IF(商品信息!B45="","",商品信息!B45)</f>
        <v/>
      </c>
      <c r="B51" s="23" t="str">
        <f>IF(商品信息!C45="","",商品信息!C45)</f>
        <v/>
      </c>
      <c r="C51" s="23" t="str">
        <f>IF(商品信息!D45="","",商品信息!D45)</f>
        <v/>
      </c>
      <c r="D51" s="24">
        <f>SUMIFS(订单明细!$K:$K,订单明细!$E:$E,$A51,订单明细!$O:$O,D$9,订单明细!$N:$N,$B$3)</f>
        <v>0</v>
      </c>
      <c r="E51" s="24">
        <f>SUMIFS(订单明细!$K:$K,订单明细!$E:$E,$A51,订单明细!$O:$O,E$9,订单明细!$N:$N,$B$3)</f>
        <v>0</v>
      </c>
      <c r="F51" s="24">
        <f>SUMIFS(订单明细!$K:$K,订单明细!$E:$E,$A51,订单明细!$O:$O,F$9,订单明细!$N:$N,$B$3)</f>
        <v>0</v>
      </c>
      <c r="G51" s="24">
        <f>SUMIFS(订单明细!$K:$K,订单明细!$E:$E,$A51,订单明细!$O:$O,G$9,订单明细!$N:$N,$B$3)</f>
        <v>0</v>
      </c>
      <c r="H51" s="24">
        <f>SUMIFS(订单明细!$K:$K,订单明细!$E:$E,$A51,订单明细!$O:$O,H$9,订单明细!$N:$N,$B$3)</f>
        <v>0</v>
      </c>
      <c r="I51" s="24">
        <f>SUMIFS(订单明细!$K:$K,订单明细!$E:$E,$A51,订单明细!$O:$O,I$9,订单明细!$N:$N,$B$3)</f>
        <v>0</v>
      </c>
      <c r="J51" s="24">
        <f>SUMIFS(订单明细!$K:$K,订单明细!$E:$E,$A51,订单明细!$O:$O,J$9,订单明细!$N:$N,$B$3)</f>
        <v>0</v>
      </c>
      <c r="K51" s="24">
        <f>SUMIFS(订单明细!$K:$K,订单明细!$E:$E,$A51,订单明细!$O:$O,K$9,订单明细!$N:$N,$B$3)</f>
        <v>0</v>
      </c>
      <c r="L51" s="24">
        <f>SUMIFS(订单明细!$K:$K,订单明细!$E:$E,$A51,订单明细!$O:$O,L$9,订单明细!$N:$N,$B$3)</f>
        <v>0</v>
      </c>
      <c r="M51" s="24">
        <f>SUMIFS(订单明细!$K:$K,订单明细!$E:$E,$A51,订单明细!$O:$O,M$9,订单明细!$N:$N,$B$3)</f>
        <v>0</v>
      </c>
      <c r="N51" s="24">
        <f>SUMIFS(订单明细!$K:$K,订单明细!$E:$E,$A51,订单明细!$O:$O,N$9,订单明细!$N:$N,$B$3)</f>
        <v>0</v>
      </c>
      <c r="O51" s="24">
        <f>SUMIFS(订单明细!$K:$K,订单明细!$E:$E,$A51,订单明细!$O:$O,O$9,订单明细!$N:$N,$B$3)</f>
        <v>0</v>
      </c>
    </row>
    <row r="52" spans="1:15">
      <c r="A52" s="21" t="str">
        <f>IF(商品信息!B46="","",商品信息!B46)</f>
        <v/>
      </c>
      <c r="B52" s="21" t="str">
        <f>IF(商品信息!C46="","",商品信息!C46)</f>
        <v/>
      </c>
      <c r="C52" s="21" t="str">
        <f>IF(商品信息!D46="","",商品信息!D46)</f>
        <v/>
      </c>
      <c r="D52" s="22">
        <f>SUMIFS(订单明细!$K:$K,订单明细!$E:$E,$A52,订单明细!$O:$O,D$9,订单明细!$N:$N,$B$3)</f>
        <v>0</v>
      </c>
      <c r="E52" s="22">
        <f>SUMIFS(订单明细!$K:$K,订单明细!$E:$E,$A52,订单明细!$O:$O,E$9,订单明细!$N:$N,$B$3)</f>
        <v>0</v>
      </c>
      <c r="F52" s="22">
        <f>SUMIFS(订单明细!$K:$K,订单明细!$E:$E,$A52,订单明细!$O:$O,F$9,订单明细!$N:$N,$B$3)</f>
        <v>0</v>
      </c>
      <c r="G52" s="22">
        <f>SUMIFS(订单明细!$K:$K,订单明细!$E:$E,$A52,订单明细!$O:$O,G$9,订单明细!$N:$N,$B$3)</f>
        <v>0</v>
      </c>
      <c r="H52" s="22">
        <f>SUMIFS(订单明细!$K:$K,订单明细!$E:$E,$A52,订单明细!$O:$O,H$9,订单明细!$N:$N,$B$3)</f>
        <v>0</v>
      </c>
      <c r="I52" s="22">
        <f>SUMIFS(订单明细!$K:$K,订单明细!$E:$E,$A52,订单明细!$O:$O,I$9,订单明细!$N:$N,$B$3)</f>
        <v>0</v>
      </c>
      <c r="J52" s="22">
        <f>SUMIFS(订单明细!$K:$K,订单明细!$E:$E,$A52,订单明细!$O:$O,J$9,订单明细!$N:$N,$B$3)</f>
        <v>0</v>
      </c>
      <c r="K52" s="22">
        <f>SUMIFS(订单明细!$K:$K,订单明细!$E:$E,$A52,订单明细!$O:$O,K$9,订单明细!$N:$N,$B$3)</f>
        <v>0</v>
      </c>
      <c r="L52" s="22">
        <f>SUMIFS(订单明细!$K:$K,订单明细!$E:$E,$A52,订单明细!$O:$O,L$9,订单明细!$N:$N,$B$3)</f>
        <v>0</v>
      </c>
      <c r="M52" s="22">
        <f>SUMIFS(订单明细!$K:$K,订单明细!$E:$E,$A52,订单明细!$O:$O,M$9,订单明细!$N:$N,$B$3)</f>
        <v>0</v>
      </c>
      <c r="N52" s="22">
        <f>SUMIFS(订单明细!$K:$K,订单明细!$E:$E,$A52,订单明细!$O:$O,N$9,订单明细!$N:$N,$B$3)</f>
        <v>0</v>
      </c>
      <c r="O52" s="22">
        <f>SUMIFS(订单明细!$K:$K,订单明细!$E:$E,$A52,订单明细!$O:$O,O$9,订单明细!$N:$N,$B$3)</f>
        <v>0</v>
      </c>
    </row>
    <row r="53" spans="1:15">
      <c r="A53" s="23" t="str">
        <f>IF(商品信息!B47="","",商品信息!B47)</f>
        <v/>
      </c>
      <c r="B53" s="23" t="str">
        <f>IF(商品信息!C47="","",商品信息!C47)</f>
        <v/>
      </c>
      <c r="C53" s="23" t="str">
        <f>IF(商品信息!D47="","",商品信息!D47)</f>
        <v/>
      </c>
      <c r="D53" s="24">
        <f>SUMIFS(订单明细!$K:$K,订单明细!$E:$E,$A53,订单明细!$O:$O,D$9,订单明细!$N:$N,$B$3)</f>
        <v>0</v>
      </c>
      <c r="E53" s="24">
        <f>SUMIFS(订单明细!$K:$K,订单明细!$E:$E,$A53,订单明细!$O:$O,E$9,订单明细!$N:$N,$B$3)</f>
        <v>0</v>
      </c>
      <c r="F53" s="24">
        <f>SUMIFS(订单明细!$K:$K,订单明细!$E:$E,$A53,订单明细!$O:$O,F$9,订单明细!$N:$N,$B$3)</f>
        <v>0</v>
      </c>
      <c r="G53" s="24">
        <f>SUMIFS(订单明细!$K:$K,订单明细!$E:$E,$A53,订单明细!$O:$O,G$9,订单明细!$N:$N,$B$3)</f>
        <v>0</v>
      </c>
      <c r="H53" s="24">
        <f>SUMIFS(订单明细!$K:$K,订单明细!$E:$E,$A53,订单明细!$O:$O,H$9,订单明细!$N:$N,$B$3)</f>
        <v>0</v>
      </c>
      <c r="I53" s="24">
        <f>SUMIFS(订单明细!$K:$K,订单明细!$E:$E,$A53,订单明细!$O:$O,I$9,订单明细!$N:$N,$B$3)</f>
        <v>0</v>
      </c>
      <c r="J53" s="24">
        <f>SUMIFS(订单明细!$K:$K,订单明细!$E:$E,$A53,订单明细!$O:$O,J$9,订单明细!$N:$N,$B$3)</f>
        <v>0</v>
      </c>
      <c r="K53" s="24">
        <f>SUMIFS(订单明细!$K:$K,订单明细!$E:$E,$A53,订单明细!$O:$O,K$9,订单明细!$N:$N,$B$3)</f>
        <v>0</v>
      </c>
      <c r="L53" s="24">
        <f>SUMIFS(订单明细!$K:$K,订单明细!$E:$E,$A53,订单明细!$O:$O,L$9,订单明细!$N:$N,$B$3)</f>
        <v>0</v>
      </c>
      <c r="M53" s="24">
        <f>SUMIFS(订单明细!$K:$K,订单明细!$E:$E,$A53,订单明细!$O:$O,M$9,订单明细!$N:$N,$B$3)</f>
        <v>0</v>
      </c>
      <c r="N53" s="24">
        <f>SUMIFS(订单明细!$K:$K,订单明细!$E:$E,$A53,订单明细!$O:$O,N$9,订单明细!$N:$N,$B$3)</f>
        <v>0</v>
      </c>
      <c r="O53" s="24">
        <f>SUMIFS(订单明细!$K:$K,订单明细!$E:$E,$A53,订单明细!$O:$O,O$9,订单明细!$N:$N,$B$3)</f>
        <v>0</v>
      </c>
    </row>
    <row r="54" spans="1:15">
      <c r="A54" s="21" t="str">
        <f>IF(商品信息!B48="","",商品信息!B48)</f>
        <v/>
      </c>
      <c r="B54" s="21" t="str">
        <f>IF(商品信息!C48="","",商品信息!C48)</f>
        <v/>
      </c>
      <c r="C54" s="21" t="str">
        <f>IF(商品信息!D48="","",商品信息!D48)</f>
        <v/>
      </c>
      <c r="D54" s="22">
        <f>SUMIFS(订单明细!$K:$K,订单明细!$E:$E,$A54,订单明细!$O:$O,D$9,订单明细!$N:$N,$B$3)</f>
        <v>0</v>
      </c>
      <c r="E54" s="22">
        <f>SUMIFS(订单明细!$K:$K,订单明细!$E:$E,$A54,订单明细!$O:$O,E$9,订单明细!$N:$N,$B$3)</f>
        <v>0</v>
      </c>
      <c r="F54" s="22">
        <f>SUMIFS(订单明细!$K:$K,订单明细!$E:$E,$A54,订单明细!$O:$O,F$9,订单明细!$N:$N,$B$3)</f>
        <v>0</v>
      </c>
      <c r="G54" s="22">
        <f>SUMIFS(订单明细!$K:$K,订单明细!$E:$E,$A54,订单明细!$O:$O,G$9,订单明细!$N:$N,$B$3)</f>
        <v>0</v>
      </c>
      <c r="H54" s="22">
        <f>SUMIFS(订单明细!$K:$K,订单明细!$E:$E,$A54,订单明细!$O:$O,H$9,订单明细!$N:$N,$B$3)</f>
        <v>0</v>
      </c>
      <c r="I54" s="22">
        <f>SUMIFS(订单明细!$K:$K,订单明细!$E:$E,$A54,订单明细!$O:$O,I$9,订单明细!$N:$N,$B$3)</f>
        <v>0</v>
      </c>
      <c r="J54" s="22">
        <f>SUMIFS(订单明细!$K:$K,订单明细!$E:$E,$A54,订单明细!$O:$O,J$9,订单明细!$N:$N,$B$3)</f>
        <v>0</v>
      </c>
      <c r="K54" s="22">
        <f>SUMIFS(订单明细!$K:$K,订单明细!$E:$E,$A54,订单明细!$O:$O,K$9,订单明细!$N:$N,$B$3)</f>
        <v>0</v>
      </c>
      <c r="L54" s="22">
        <f>SUMIFS(订单明细!$K:$K,订单明细!$E:$E,$A54,订单明细!$O:$O,L$9,订单明细!$N:$N,$B$3)</f>
        <v>0</v>
      </c>
      <c r="M54" s="22">
        <f>SUMIFS(订单明细!$K:$K,订单明细!$E:$E,$A54,订单明细!$O:$O,M$9,订单明细!$N:$N,$B$3)</f>
        <v>0</v>
      </c>
      <c r="N54" s="22">
        <f>SUMIFS(订单明细!$K:$K,订单明细!$E:$E,$A54,订单明细!$O:$O,N$9,订单明细!$N:$N,$B$3)</f>
        <v>0</v>
      </c>
      <c r="O54" s="22">
        <f>SUMIFS(订单明细!$K:$K,订单明细!$E:$E,$A54,订单明细!$O:$O,O$9,订单明细!$N:$N,$B$3)</f>
        <v>0</v>
      </c>
    </row>
    <row r="55" spans="1:15">
      <c r="A55" s="23" t="str">
        <f>IF(商品信息!B49="","",商品信息!B49)</f>
        <v/>
      </c>
      <c r="B55" s="23" t="str">
        <f>IF(商品信息!C49="","",商品信息!C49)</f>
        <v/>
      </c>
      <c r="C55" s="23" t="str">
        <f>IF(商品信息!D49="","",商品信息!D49)</f>
        <v/>
      </c>
      <c r="D55" s="24">
        <f>SUMIFS(订单明细!$K:$K,订单明细!$E:$E,$A55,订单明细!$O:$O,D$9,订单明细!$N:$N,$B$3)</f>
        <v>0</v>
      </c>
      <c r="E55" s="24">
        <f>SUMIFS(订单明细!$K:$K,订单明细!$E:$E,$A55,订单明细!$O:$O,E$9,订单明细!$N:$N,$B$3)</f>
        <v>0</v>
      </c>
      <c r="F55" s="24">
        <f>SUMIFS(订单明细!$K:$K,订单明细!$E:$E,$A55,订单明细!$O:$O,F$9,订单明细!$N:$N,$B$3)</f>
        <v>0</v>
      </c>
      <c r="G55" s="24">
        <f>SUMIFS(订单明细!$K:$K,订单明细!$E:$E,$A55,订单明细!$O:$O,G$9,订单明细!$N:$N,$B$3)</f>
        <v>0</v>
      </c>
      <c r="H55" s="24">
        <f>SUMIFS(订单明细!$K:$K,订单明细!$E:$E,$A55,订单明细!$O:$O,H$9,订单明细!$N:$N,$B$3)</f>
        <v>0</v>
      </c>
      <c r="I55" s="24">
        <f>SUMIFS(订单明细!$K:$K,订单明细!$E:$E,$A55,订单明细!$O:$O,I$9,订单明细!$N:$N,$B$3)</f>
        <v>0</v>
      </c>
      <c r="J55" s="24">
        <f>SUMIFS(订单明细!$K:$K,订单明细!$E:$E,$A55,订单明细!$O:$O,J$9,订单明细!$N:$N,$B$3)</f>
        <v>0</v>
      </c>
      <c r="K55" s="24">
        <f>SUMIFS(订单明细!$K:$K,订单明细!$E:$E,$A55,订单明细!$O:$O,K$9,订单明细!$N:$N,$B$3)</f>
        <v>0</v>
      </c>
      <c r="L55" s="24">
        <f>SUMIFS(订单明细!$K:$K,订单明细!$E:$E,$A55,订单明细!$O:$O,L$9,订单明细!$N:$N,$B$3)</f>
        <v>0</v>
      </c>
      <c r="M55" s="24">
        <f>SUMIFS(订单明细!$K:$K,订单明细!$E:$E,$A55,订单明细!$O:$O,M$9,订单明细!$N:$N,$B$3)</f>
        <v>0</v>
      </c>
      <c r="N55" s="24">
        <f>SUMIFS(订单明细!$K:$K,订单明细!$E:$E,$A55,订单明细!$O:$O,N$9,订单明细!$N:$N,$B$3)</f>
        <v>0</v>
      </c>
      <c r="O55" s="24">
        <f>SUMIFS(订单明细!$K:$K,订单明细!$E:$E,$A55,订单明细!$O:$O,O$9,订单明细!$N:$N,$B$3)</f>
        <v>0</v>
      </c>
    </row>
    <row r="56" spans="1:15">
      <c r="A56" s="21" t="str">
        <f>IF(商品信息!B50="","",商品信息!B50)</f>
        <v/>
      </c>
      <c r="B56" s="21" t="str">
        <f>IF(商品信息!C50="","",商品信息!C50)</f>
        <v/>
      </c>
      <c r="C56" s="21" t="str">
        <f>IF(商品信息!D50="","",商品信息!D50)</f>
        <v/>
      </c>
      <c r="D56" s="22">
        <f>SUMIFS(订单明细!$K:$K,订单明细!$E:$E,$A56,订单明细!$O:$O,D$9,订单明细!$N:$N,$B$3)</f>
        <v>0</v>
      </c>
      <c r="E56" s="22">
        <f>SUMIFS(订单明细!$K:$K,订单明细!$E:$E,$A56,订单明细!$O:$O,E$9,订单明细!$N:$N,$B$3)</f>
        <v>0</v>
      </c>
      <c r="F56" s="22">
        <f>SUMIFS(订单明细!$K:$K,订单明细!$E:$E,$A56,订单明细!$O:$O,F$9,订单明细!$N:$N,$B$3)</f>
        <v>0</v>
      </c>
      <c r="G56" s="22">
        <f>SUMIFS(订单明细!$K:$K,订单明细!$E:$E,$A56,订单明细!$O:$O,G$9,订单明细!$N:$N,$B$3)</f>
        <v>0</v>
      </c>
      <c r="H56" s="22">
        <f>SUMIFS(订单明细!$K:$K,订单明细!$E:$E,$A56,订单明细!$O:$O,H$9,订单明细!$N:$N,$B$3)</f>
        <v>0</v>
      </c>
      <c r="I56" s="22">
        <f>SUMIFS(订单明细!$K:$K,订单明细!$E:$E,$A56,订单明细!$O:$O,I$9,订单明细!$N:$N,$B$3)</f>
        <v>0</v>
      </c>
      <c r="J56" s="22">
        <f>SUMIFS(订单明细!$K:$K,订单明细!$E:$E,$A56,订单明细!$O:$O,J$9,订单明细!$N:$N,$B$3)</f>
        <v>0</v>
      </c>
      <c r="K56" s="22">
        <f>SUMIFS(订单明细!$K:$K,订单明细!$E:$E,$A56,订单明细!$O:$O,K$9,订单明细!$N:$N,$B$3)</f>
        <v>0</v>
      </c>
      <c r="L56" s="22">
        <f>SUMIFS(订单明细!$K:$K,订单明细!$E:$E,$A56,订单明细!$O:$O,L$9,订单明细!$N:$N,$B$3)</f>
        <v>0</v>
      </c>
      <c r="M56" s="22">
        <f>SUMIFS(订单明细!$K:$K,订单明细!$E:$E,$A56,订单明细!$O:$O,M$9,订单明细!$N:$N,$B$3)</f>
        <v>0</v>
      </c>
      <c r="N56" s="22">
        <f>SUMIFS(订单明细!$K:$K,订单明细!$E:$E,$A56,订单明细!$O:$O,N$9,订单明细!$N:$N,$B$3)</f>
        <v>0</v>
      </c>
      <c r="O56" s="22">
        <f>SUMIFS(订单明细!$K:$K,订单明细!$E:$E,$A56,订单明细!$O:$O,O$9,订单明细!$N:$N,$B$3)</f>
        <v>0</v>
      </c>
    </row>
    <row r="57" spans="1:15">
      <c r="A57" s="23" t="str">
        <f>IF(商品信息!B51="","",商品信息!B51)</f>
        <v/>
      </c>
      <c r="B57" s="23" t="str">
        <f>IF(商品信息!C51="","",商品信息!C51)</f>
        <v/>
      </c>
      <c r="C57" s="23" t="str">
        <f>IF(商品信息!D51="","",商品信息!D51)</f>
        <v/>
      </c>
      <c r="D57" s="24">
        <f>SUMIFS(订单明细!$K:$K,订单明细!$E:$E,$A57,订单明细!$O:$O,D$9,订单明细!$N:$N,$B$3)</f>
        <v>0</v>
      </c>
      <c r="E57" s="24">
        <f>SUMIFS(订单明细!$K:$K,订单明细!$E:$E,$A57,订单明细!$O:$O,E$9,订单明细!$N:$N,$B$3)</f>
        <v>0</v>
      </c>
      <c r="F57" s="24">
        <f>SUMIFS(订单明细!$K:$K,订单明细!$E:$E,$A57,订单明细!$O:$O,F$9,订单明细!$N:$N,$B$3)</f>
        <v>0</v>
      </c>
      <c r="G57" s="24">
        <f>SUMIFS(订单明细!$K:$K,订单明细!$E:$E,$A57,订单明细!$O:$O,G$9,订单明细!$N:$N,$B$3)</f>
        <v>0</v>
      </c>
      <c r="H57" s="24">
        <f>SUMIFS(订单明细!$K:$K,订单明细!$E:$E,$A57,订单明细!$O:$O,H$9,订单明细!$N:$N,$B$3)</f>
        <v>0</v>
      </c>
      <c r="I57" s="24">
        <f>SUMIFS(订单明细!$K:$K,订单明细!$E:$E,$A57,订单明细!$O:$O,I$9,订单明细!$N:$N,$B$3)</f>
        <v>0</v>
      </c>
      <c r="J57" s="24">
        <f>SUMIFS(订单明细!$K:$K,订单明细!$E:$E,$A57,订单明细!$O:$O,J$9,订单明细!$N:$N,$B$3)</f>
        <v>0</v>
      </c>
      <c r="K57" s="24">
        <f>SUMIFS(订单明细!$K:$K,订单明细!$E:$E,$A57,订单明细!$O:$O,K$9,订单明细!$N:$N,$B$3)</f>
        <v>0</v>
      </c>
      <c r="L57" s="24">
        <f>SUMIFS(订单明细!$K:$K,订单明细!$E:$E,$A57,订单明细!$O:$O,L$9,订单明细!$N:$N,$B$3)</f>
        <v>0</v>
      </c>
      <c r="M57" s="24">
        <f>SUMIFS(订单明细!$K:$K,订单明细!$E:$E,$A57,订单明细!$O:$O,M$9,订单明细!$N:$N,$B$3)</f>
        <v>0</v>
      </c>
      <c r="N57" s="24">
        <f>SUMIFS(订单明细!$K:$K,订单明细!$E:$E,$A57,订单明细!$O:$O,N$9,订单明细!$N:$N,$B$3)</f>
        <v>0</v>
      </c>
      <c r="O57" s="24">
        <f>SUMIFS(订单明细!$K:$K,订单明细!$E:$E,$A57,订单明细!$O:$O,O$9,订单明细!$N:$N,$B$3)</f>
        <v>0</v>
      </c>
    </row>
    <row r="58" spans="1:15">
      <c r="A58" s="21" t="str">
        <f>IF(商品信息!B52="","",商品信息!B52)</f>
        <v/>
      </c>
      <c r="B58" s="21" t="str">
        <f>IF(商品信息!C52="","",商品信息!C52)</f>
        <v/>
      </c>
      <c r="C58" s="21" t="str">
        <f>IF(商品信息!D52="","",商品信息!D52)</f>
        <v/>
      </c>
      <c r="D58" s="22">
        <f>SUMIFS(订单明细!$K:$K,订单明细!$E:$E,$A58,订单明细!$O:$O,D$9,订单明细!$N:$N,$B$3)</f>
        <v>0</v>
      </c>
      <c r="E58" s="22">
        <f>SUMIFS(订单明细!$K:$K,订单明细!$E:$E,$A58,订单明细!$O:$O,E$9,订单明细!$N:$N,$B$3)</f>
        <v>0</v>
      </c>
      <c r="F58" s="22">
        <f>SUMIFS(订单明细!$K:$K,订单明细!$E:$E,$A58,订单明细!$O:$O,F$9,订单明细!$N:$N,$B$3)</f>
        <v>0</v>
      </c>
      <c r="G58" s="22">
        <f>SUMIFS(订单明细!$K:$K,订单明细!$E:$E,$A58,订单明细!$O:$O,G$9,订单明细!$N:$N,$B$3)</f>
        <v>0</v>
      </c>
      <c r="H58" s="22">
        <f>SUMIFS(订单明细!$K:$K,订单明细!$E:$E,$A58,订单明细!$O:$O,H$9,订单明细!$N:$N,$B$3)</f>
        <v>0</v>
      </c>
      <c r="I58" s="22">
        <f>SUMIFS(订单明细!$K:$K,订单明细!$E:$E,$A58,订单明细!$O:$O,I$9,订单明细!$N:$N,$B$3)</f>
        <v>0</v>
      </c>
      <c r="J58" s="22">
        <f>SUMIFS(订单明细!$K:$K,订单明细!$E:$E,$A58,订单明细!$O:$O,J$9,订单明细!$N:$N,$B$3)</f>
        <v>0</v>
      </c>
      <c r="K58" s="22">
        <f>SUMIFS(订单明细!$K:$K,订单明细!$E:$E,$A58,订单明细!$O:$O,K$9,订单明细!$N:$N,$B$3)</f>
        <v>0</v>
      </c>
      <c r="L58" s="22">
        <f>SUMIFS(订单明细!$K:$K,订单明细!$E:$E,$A58,订单明细!$O:$O,L$9,订单明细!$N:$N,$B$3)</f>
        <v>0</v>
      </c>
      <c r="M58" s="22">
        <f>SUMIFS(订单明细!$K:$K,订单明细!$E:$E,$A58,订单明细!$O:$O,M$9,订单明细!$N:$N,$B$3)</f>
        <v>0</v>
      </c>
      <c r="N58" s="22">
        <f>SUMIFS(订单明细!$K:$K,订单明细!$E:$E,$A58,订单明细!$O:$O,N$9,订单明细!$N:$N,$B$3)</f>
        <v>0</v>
      </c>
      <c r="O58" s="22">
        <f>SUMIFS(订单明细!$K:$K,订单明细!$E:$E,$A58,订单明细!$O:$O,O$9,订单明细!$N:$N,$B$3)</f>
        <v>0</v>
      </c>
    </row>
    <row r="59" spans="1:15">
      <c r="A59" s="23" t="str">
        <f>IF(商品信息!B53="","",商品信息!B53)</f>
        <v/>
      </c>
      <c r="B59" s="23" t="str">
        <f>IF(商品信息!C53="","",商品信息!C53)</f>
        <v/>
      </c>
      <c r="C59" s="23" t="str">
        <f>IF(商品信息!D53="","",商品信息!D53)</f>
        <v/>
      </c>
      <c r="D59" s="24">
        <f>SUMIFS(订单明细!$K:$K,订单明细!$E:$E,$A59,订单明细!$O:$O,D$9,订单明细!$N:$N,$B$3)</f>
        <v>0</v>
      </c>
      <c r="E59" s="24">
        <f>SUMIFS(订单明细!$K:$K,订单明细!$E:$E,$A59,订单明细!$O:$O,E$9,订单明细!$N:$N,$B$3)</f>
        <v>0</v>
      </c>
      <c r="F59" s="24">
        <f>SUMIFS(订单明细!$K:$K,订单明细!$E:$E,$A59,订单明细!$O:$O,F$9,订单明细!$N:$N,$B$3)</f>
        <v>0</v>
      </c>
      <c r="G59" s="24">
        <f>SUMIFS(订单明细!$K:$K,订单明细!$E:$E,$A59,订单明细!$O:$O,G$9,订单明细!$N:$N,$B$3)</f>
        <v>0</v>
      </c>
      <c r="H59" s="24">
        <f>SUMIFS(订单明细!$K:$K,订单明细!$E:$E,$A59,订单明细!$O:$O,H$9,订单明细!$N:$N,$B$3)</f>
        <v>0</v>
      </c>
      <c r="I59" s="24">
        <f>SUMIFS(订单明细!$K:$K,订单明细!$E:$E,$A59,订单明细!$O:$O,I$9,订单明细!$N:$N,$B$3)</f>
        <v>0</v>
      </c>
      <c r="J59" s="24">
        <f>SUMIFS(订单明细!$K:$K,订单明细!$E:$E,$A59,订单明细!$O:$O,J$9,订单明细!$N:$N,$B$3)</f>
        <v>0</v>
      </c>
      <c r="K59" s="24">
        <f>SUMIFS(订单明细!$K:$K,订单明细!$E:$E,$A59,订单明细!$O:$O,K$9,订单明细!$N:$N,$B$3)</f>
        <v>0</v>
      </c>
      <c r="L59" s="24">
        <f>SUMIFS(订单明细!$K:$K,订单明细!$E:$E,$A59,订单明细!$O:$O,L$9,订单明细!$N:$N,$B$3)</f>
        <v>0</v>
      </c>
      <c r="M59" s="24">
        <f>SUMIFS(订单明细!$K:$K,订单明细!$E:$E,$A59,订单明细!$O:$O,M$9,订单明细!$N:$N,$B$3)</f>
        <v>0</v>
      </c>
      <c r="N59" s="24">
        <f>SUMIFS(订单明细!$K:$K,订单明细!$E:$E,$A59,订单明细!$O:$O,N$9,订单明细!$N:$N,$B$3)</f>
        <v>0</v>
      </c>
      <c r="O59" s="24">
        <f>SUMIFS(订单明细!$K:$K,订单明细!$E:$E,$A59,订单明细!$O:$O,O$9,订单明细!$N:$N,$B$3)</f>
        <v>0</v>
      </c>
    </row>
    <row r="60" spans="1:15">
      <c r="A60" s="21" t="str">
        <f>IF(商品信息!B54="","",商品信息!B54)</f>
        <v/>
      </c>
      <c r="B60" s="21" t="str">
        <f>IF(商品信息!C54="","",商品信息!C54)</f>
        <v/>
      </c>
      <c r="C60" s="21" t="str">
        <f>IF(商品信息!D54="","",商品信息!D54)</f>
        <v/>
      </c>
      <c r="D60" s="22">
        <f>SUMIFS(订单明细!$K:$K,订单明细!$E:$E,$A60,订单明细!$O:$O,D$9,订单明细!$N:$N,$B$3)</f>
        <v>0</v>
      </c>
      <c r="E60" s="22">
        <f>SUMIFS(订单明细!$K:$K,订单明细!$E:$E,$A60,订单明细!$O:$O,E$9,订单明细!$N:$N,$B$3)</f>
        <v>0</v>
      </c>
      <c r="F60" s="22">
        <f>SUMIFS(订单明细!$K:$K,订单明细!$E:$E,$A60,订单明细!$O:$O,F$9,订单明细!$N:$N,$B$3)</f>
        <v>0</v>
      </c>
      <c r="G60" s="22">
        <f>SUMIFS(订单明细!$K:$K,订单明细!$E:$E,$A60,订单明细!$O:$O,G$9,订单明细!$N:$N,$B$3)</f>
        <v>0</v>
      </c>
      <c r="H60" s="22">
        <f>SUMIFS(订单明细!$K:$K,订单明细!$E:$E,$A60,订单明细!$O:$O,H$9,订单明细!$N:$N,$B$3)</f>
        <v>0</v>
      </c>
      <c r="I60" s="22">
        <f>SUMIFS(订单明细!$K:$K,订单明细!$E:$E,$A60,订单明细!$O:$O,I$9,订单明细!$N:$N,$B$3)</f>
        <v>0</v>
      </c>
      <c r="J60" s="22">
        <f>SUMIFS(订单明细!$K:$K,订单明细!$E:$E,$A60,订单明细!$O:$O,J$9,订单明细!$N:$N,$B$3)</f>
        <v>0</v>
      </c>
      <c r="K60" s="22">
        <f>SUMIFS(订单明细!$K:$K,订单明细!$E:$E,$A60,订单明细!$O:$O,K$9,订单明细!$N:$N,$B$3)</f>
        <v>0</v>
      </c>
      <c r="L60" s="22">
        <f>SUMIFS(订单明细!$K:$K,订单明细!$E:$E,$A60,订单明细!$O:$O,L$9,订单明细!$N:$N,$B$3)</f>
        <v>0</v>
      </c>
      <c r="M60" s="22">
        <f>SUMIFS(订单明细!$K:$K,订单明细!$E:$E,$A60,订单明细!$O:$O,M$9,订单明细!$N:$N,$B$3)</f>
        <v>0</v>
      </c>
      <c r="N60" s="22">
        <f>SUMIFS(订单明细!$K:$K,订单明细!$E:$E,$A60,订单明细!$O:$O,N$9,订单明细!$N:$N,$B$3)</f>
        <v>0</v>
      </c>
      <c r="O60" s="22">
        <f>SUMIFS(订单明细!$K:$K,订单明细!$E:$E,$A60,订单明细!$O:$O,O$9,订单明细!$N:$N,$B$3)</f>
        <v>0</v>
      </c>
    </row>
    <row r="61" spans="1:15">
      <c r="A61" s="23" t="str">
        <f>IF(商品信息!B55="","",商品信息!B55)</f>
        <v/>
      </c>
      <c r="B61" s="23" t="str">
        <f>IF(商品信息!C55="","",商品信息!C55)</f>
        <v/>
      </c>
      <c r="C61" s="23" t="str">
        <f>IF(商品信息!D55="","",商品信息!D55)</f>
        <v/>
      </c>
      <c r="D61" s="24">
        <f>SUMIFS(订单明细!$K:$K,订单明细!$E:$E,$A61,订单明细!$O:$O,D$9,订单明细!$N:$N,$B$3)</f>
        <v>0</v>
      </c>
      <c r="E61" s="24">
        <f>SUMIFS(订单明细!$K:$K,订单明细!$E:$E,$A61,订单明细!$O:$O,E$9,订单明细!$N:$N,$B$3)</f>
        <v>0</v>
      </c>
      <c r="F61" s="24">
        <f>SUMIFS(订单明细!$K:$K,订单明细!$E:$E,$A61,订单明细!$O:$O,F$9,订单明细!$N:$N,$B$3)</f>
        <v>0</v>
      </c>
      <c r="G61" s="24">
        <f>SUMIFS(订单明细!$K:$K,订单明细!$E:$E,$A61,订单明细!$O:$O,G$9,订单明细!$N:$N,$B$3)</f>
        <v>0</v>
      </c>
      <c r="H61" s="24">
        <f>SUMIFS(订单明细!$K:$K,订单明细!$E:$E,$A61,订单明细!$O:$O,H$9,订单明细!$N:$N,$B$3)</f>
        <v>0</v>
      </c>
      <c r="I61" s="24">
        <f>SUMIFS(订单明细!$K:$K,订单明细!$E:$E,$A61,订单明细!$O:$O,I$9,订单明细!$N:$N,$B$3)</f>
        <v>0</v>
      </c>
      <c r="J61" s="24">
        <f>SUMIFS(订单明细!$K:$K,订单明细!$E:$E,$A61,订单明细!$O:$O,J$9,订单明细!$N:$N,$B$3)</f>
        <v>0</v>
      </c>
      <c r="K61" s="24">
        <f>SUMIFS(订单明细!$K:$K,订单明细!$E:$E,$A61,订单明细!$O:$O,K$9,订单明细!$N:$N,$B$3)</f>
        <v>0</v>
      </c>
      <c r="L61" s="24">
        <f>SUMIFS(订单明细!$K:$K,订单明细!$E:$E,$A61,订单明细!$O:$O,L$9,订单明细!$N:$N,$B$3)</f>
        <v>0</v>
      </c>
      <c r="M61" s="24">
        <f>SUMIFS(订单明细!$K:$K,订单明细!$E:$E,$A61,订单明细!$O:$O,M$9,订单明细!$N:$N,$B$3)</f>
        <v>0</v>
      </c>
      <c r="N61" s="24">
        <f>SUMIFS(订单明细!$K:$K,订单明细!$E:$E,$A61,订单明细!$O:$O,N$9,订单明细!$N:$N,$B$3)</f>
        <v>0</v>
      </c>
      <c r="O61" s="24">
        <f>SUMIFS(订单明细!$K:$K,订单明细!$E:$E,$A61,订单明细!$O:$O,O$9,订单明细!$N:$N,$B$3)</f>
        <v>0</v>
      </c>
    </row>
    <row r="62" spans="1:15">
      <c r="A62" s="21" t="str">
        <f>IF(商品信息!B56="","",商品信息!B56)</f>
        <v/>
      </c>
      <c r="B62" s="21" t="str">
        <f>IF(商品信息!C56="","",商品信息!C56)</f>
        <v/>
      </c>
      <c r="C62" s="21" t="str">
        <f>IF(商品信息!D56="","",商品信息!D56)</f>
        <v/>
      </c>
      <c r="D62" s="22">
        <f>SUMIFS(订单明细!$K:$K,订单明细!$E:$E,$A62,订单明细!$O:$O,D$9,订单明细!$N:$N,$B$3)</f>
        <v>0</v>
      </c>
      <c r="E62" s="22">
        <f>SUMIFS(订单明细!$K:$K,订单明细!$E:$E,$A62,订单明细!$O:$O,E$9,订单明细!$N:$N,$B$3)</f>
        <v>0</v>
      </c>
      <c r="F62" s="22">
        <f>SUMIFS(订单明细!$K:$K,订单明细!$E:$E,$A62,订单明细!$O:$O,F$9,订单明细!$N:$N,$B$3)</f>
        <v>0</v>
      </c>
      <c r="G62" s="22">
        <f>SUMIFS(订单明细!$K:$K,订单明细!$E:$E,$A62,订单明细!$O:$O,G$9,订单明细!$N:$N,$B$3)</f>
        <v>0</v>
      </c>
      <c r="H62" s="22">
        <f>SUMIFS(订单明细!$K:$K,订单明细!$E:$E,$A62,订单明细!$O:$O,H$9,订单明细!$N:$N,$B$3)</f>
        <v>0</v>
      </c>
      <c r="I62" s="22">
        <f>SUMIFS(订单明细!$K:$K,订单明细!$E:$E,$A62,订单明细!$O:$O,I$9,订单明细!$N:$N,$B$3)</f>
        <v>0</v>
      </c>
      <c r="J62" s="22">
        <f>SUMIFS(订单明细!$K:$K,订单明细!$E:$E,$A62,订单明细!$O:$O,J$9,订单明细!$N:$N,$B$3)</f>
        <v>0</v>
      </c>
      <c r="K62" s="22">
        <f>SUMIFS(订单明细!$K:$K,订单明细!$E:$E,$A62,订单明细!$O:$O,K$9,订单明细!$N:$N,$B$3)</f>
        <v>0</v>
      </c>
      <c r="L62" s="22">
        <f>SUMIFS(订单明细!$K:$K,订单明细!$E:$E,$A62,订单明细!$O:$O,L$9,订单明细!$N:$N,$B$3)</f>
        <v>0</v>
      </c>
      <c r="M62" s="22">
        <f>SUMIFS(订单明细!$K:$K,订单明细!$E:$E,$A62,订单明细!$O:$O,M$9,订单明细!$N:$N,$B$3)</f>
        <v>0</v>
      </c>
      <c r="N62" s="22">
        <f>SUMIFS(订单明细!$K:$K,订单明细!$E:$E,$A62,订单明细!$O:$O,N$9,订单明细!$N:$N,$B$3)</f>
        <v>0</v>
      </c>
      <c r="O62" s="22">
        <f>SUMIFS(订单明细!$K:$K,订单明细!$E:$E,$A62,订单明细!$O:$O,O$9,订单明细!$N:$N,$B$3)</f>
        <v>0</v>
      </c>
    </row>
    <row r="63" spans="1:15">
      <c r="A63" s="23" t="str">
        <f>IF(商品信息!B57="","",商品信息!B57)</f>
        <v/>
      </c>
      <c r="B63" s="23" t="str">
        <f>IF(商品信息!C57="","",商品信息!C57)</f>
        <v/>
      </c>
      <c r="C63" s="23" t="str">
        <f>IF(商品信息!D57="","",商品信息!D57)</f>
        <v/>
      </c>
      <c r="D63" s="24">
        <f>SUMIFS(订单明细!$K:$K,订单明细!$E:$E,$A63,订单明细!$O:$O,D$9,订单明细!$N:$N,$B$3)</f>
        <v>0</v>
      </c>
      <c r="E63" s="24">
        <f>SUMIFS(订单明细!$K:$K,订单明细!$E:$E,$A63,订单明细!$O:$O,E$9,订单明细!$N:$N,$B$3)</f>
        <v>0</v>
      </c>
      <c r="F63" s="24">
        <f>SUMIFS(订单明细!$K:$K,订单明细!$E:$E,$A63,订单明细!$O:$O,F$9,订单明细!$N:$N,$B$3)</f>
        <v>0</v>
      </c>
      <c r="G63" s="24">
        <f>SUMIFS(订单明细!$K:$K,订单明细!$E:$E,$A63,订单明细!$O:$O,G$9,订单明细!$N:$N,$B$3)</f>
        <v>0</v>
      </c>
      <c r="H63" s="24">
        <f>SUMIFS(订单明细!$K:$K,订单明细!$E:$E,$A63,订单明细!$O:$O,H$9,订单明细!$N:$N,$B$3)</f>
        <v>0</v>
      </c>
      <c r="I63" s="24">
        <f>SUMIFS(订单明细!$K:$K,订单明细!$E:$E,$A63,订单明细!$O:$O,I$9,订单明细!$N:$N,$B$3)</f>
        <v>0</v>
      </c>
      <c r="J63" s="24">
        <f>SUMIFS(订单明细!$K:$K,订单明细!$E:$E,$A63,订单明细!$O:$O,J$9,订单明细!$N:$N,$B$3)</f>
        <v>0</v>
      </c>
      <c r="K63" s="24">
        <f>SUMIFS(订单明细!$K:$K,订单明细!$E:$E,$A63,订单明细!$O:$O,K$9,订单明细!$N:$N,$B$3)</f>
        <v>0</v>
      </c>
      <c r="L63" s="24">
        <f>SUMIFS(订单明细!$K:$K,订单明细!$E:$E,$A63,订单明细!$O:$O,L$9,订单明细!$N:$N,$B$3)</f>
        <v>0</v>
      </c>
      <c r="M63" s="24">
        <f>SUMIFS(订单明细!$K:$K,订单明细!$E:$E,$A63,订单明细!$O:$O,M$9,订单明细!$N:$N,$B$3)</f>
        <v>0</v>
      </c>
      <c r="N63" s="24">
        <f>SUMIFS(订单明细!$K:$K,订单明细!$E:$E,$A63,订单明细!$O:$O,N$9,订单明细!$N:$N,$B$3)</f>
        <v>0</v>
      </c>
      <c r="O63" s="24">
        <f>SUMIFS(订单明细!$K:$K,订单明细!$E:$E,$A63,订单明细!$O:$O,O$9,订单明细!$N:$N,$B$3)</f>
        <v>0</v>
      </c>
    </row>
    <row r="64" spans="1:15">
      <c r="A64" s="21" t="str">
        <f>IF(商品信息!B58="","",商品信息!B58)</f>
        <v/>
      </c>
      <c r="B64" s="21" t="str">
        <f>IF(商品信息!C58="","",商品信息!C58)</f>
        <v/>
      </c>
      <c r="C64" s="21" t="str">
        <f>IF(商品信息!D58="","",商品信息!D58)</f>
        <v/>
      </c>
      <c r="D64" s="22">
        <f>SUMIFS(订单明细!$K:$K,订单明细!$E:$E,$A64,订单明细!$O:$O,D$9,订单明细!$N:$N,$B$3)</f>
        <v>0</v>
      </c>
      <c r="E64" s="22">
        <f>SUMIFS(订单明细!$K:$K,订单明细!$E:$E,$A64,订单明细!$O:$O,E$9,订单明细!$N:$N,$B$3)</f>
        <v>0</v>
      </c>
      <c r="F64" s="22">
        <f>SUMIFS(订单明细!$K:$K,订单明细!$E:$E,$A64,订单明细!$O:$O,F$9,订单明细!$N:$N,$B$3)</f>
        <v>0</v>
      </c>
      <c r="G64" s="22">
        <f>SUMIFS(订单明细!$K:$K,订单明细!$E:$E,$A64,订单明细!$O:$O,G$9,订单明细!$N:$N,$B$3)</f>
        <v>0</v>
      </c>
      <c r="H64" s="22">
        <f>SUMIFS(订单明细!$K:$K,订单明细!$E:$E,$A64,订单明细!$O:$O,H$9,订单明细!$N:$N,$B$3)</f>
        <v>0</v>
      </c>
      <c r="I64" s="22">
        <f>SUMIFS(订单明细!$K:$K,订单明细!$E:$E,$A64,订单明细!$O:$O,I$9,订单明细!$N:$N,$B$3)</f>
        <v>0</v>
      </c>
      <c r="J64" s="22">
        <f>SUMIFS(订单明细!$K:$K,订单明细!$E:$E,$A64,订单明细!$O:$O,J$9,订单明细!$N:$N,$B$3)</f>
        <v>0</v>
      </c>
      <c r="K64" s="22">
        <f>SUMIFS(订单明细!$K:$K,订单明细!$E:$E,$A64,订单明细!$O:$O,K$9,订单明细!$N:$N,$B$3)</f>
        <v>0</v>
      </c>
      <c r="L64" s="22">
        <f>SUMIFS(订单明细!$K:$K,订单明细!$E:$E,$A64,订单明细!$O:$O,L$9,订单明细!$N:$N,$B$3)</f>
        <v>0</v>
      </c>
      <c r="M64" s="22">
        <f>SUMIFS(订单明细!$K:$K,订单明细!$E:$E,$A64,订单明细!$O:$O,M$9,订单明细!$N:$N,$B$3)</f>
        <v>0</v>
      </c>
      <c r="N64" s="22">
        <f>SUMIFS(订单明细!$K:$K,订单明细!$E:$E,$A64,订单明细!$O:$O,N$9,订单明细!$N:$N,$B$3)</f>
        <v>0</v>
      </c>
      <c r="O64" s="22">
        <f>SUMIFS(订单明细!$K:$K,订单明细!$E:$E,$A64,订单明细!$O:$O,O$9,订单明细!$N:$N,$B$3)</f>
        <v>0</v>
      </c>
    </row>
    <row r="65" spans="1:15">
      <c r="A65" s="23" t="str">
        <f>IF(商品信息!B59="","",商品信息!B59)</f>
        <v/>
      </c>
      <c r="B65" s="23" t="str">
        <f>IF(商品信息!C59="","",商品信息!C59)</f>
        <v/>
      </c>
      <c r="C65" s="23" t="str">
        <f>IF(商品信息!D59="","",商品信息!D59)</f>
        <v/>
      </c>
      <c r="D65" s="24">
        <f>SUMIFS(订单明细!$K:$K,订单明细!$E:$E,$A65,订单明细!$O:$O,D$9,订单明细!$N:$N,$B$3)</f>
        <v>0</v>
      </c>
      <c r="E65" s="24">
        <f>SUMIFS(订单明细!$K:$K,订单明细!$E:$E,$A65,订单明细!$O:$O,E$9,订单明细!$N:$N,$B$3)</f>
        <v>0</v>
      </c>
      <c r="F65" s="24">
        <f>SUMIFS(订单明细!$K:$K,订单明细!$E:$E,$A65,订单明细!$O:$O,F$9,订单明细!$N:$N,$B$3)</f>
        <v>0</v>
      </c>
      <c r="G65" s="24">
        <f>SUMIFS(订单明细!$K:$K,订单明细!$E:$E,$A65,订单明细!$O:$O,G$9,订单明细!$N:$N,$B$3)</f>
        <v>0</v>
      </c>
      <c r="H65" s="24">
        <f>SUMIFS(订单明细!$K:$K,订单明细!$E:$E,$A65,订单明细!$O:$O,H$9,订单明细!$N:$N,$B$3)</f>
        <v>0</v>
      </c>
      <c r="I65" s="24">
        <f>SUMIFS(订单明细!$K:$K,订单明细!$E:$E,$A65,订单明细!$O:$O,I$9,订单明细!$N:$N,$B$3)</f>
        <v>0</v>
      </c>
      <c r="J65" s="24">
        <f>SUMIFS(订单明细!$K:$K,订单明细!$E:$E,$A65,订单明细!$O:$O,J$9,订单明细!$N:$N,$B$3)</f>
        <v>0</v>
      </c>
      <c r="K65" s="24">
        <f>SUMIFS(订单明细!$K:$K,订单明细!$E:$E,$A65,订单明细!$O:$O,K$9,订单明细!$N:$N,$B$3)</f>
        <v>0</v>
      </c>
      <c r="L65" s="24">
        <f>SUMIFS(订单明细!$K:$K,订单明细!$E:$E,$A65,订单明细!$O:$O,L$9,订单明细!$N:$N,$B$3)</f>
        <v>0</v>
      </c>
      <c r="M65" s="24">
        <f>SUMIFS(订单明细!$K:$K,订单明细!$E:$E,$A65,订单明细!$O:$O,M$9,订单明细!$N:$N,$B$3)</f>
        <v>0</v>
      </c>
      <c r="N65" s="24">
        <f>SUMIFS(订单明细!$K:$K,订单明细!$E:$E,$A65,订单明细!$O:$O,N$9,订单明细!$N:$N,$B$3)</f>
        <v>0</v>
      </c>
      <c r="O65" s="24">
        <f>SUMIFS(订单明细!$K:$K,订单明细!$E:$E,$A65,订单明细!$O:$O,O$9,订单明细!$N:$N,$B$3)</f>
        <v>0</v>
      </c>
    </row>
    <row r="66" spans="1:15">
      <c r="A66" s="21" t="str">
        <f>IF(商品信息!B60="","",商品信息!B60)</f>
        <v/>
      </c>
      <c r="B66" s="21" t="str">
        <f>IF(商品信息!C60="","",商品信息!C60)</f>
        <v/>
      </c>
      <c r="C66" s="21" t="str">
        <f>IF(商品信息!D60="","",商品信息!D60)</f>
        <v/>
      </c>
      <c r="D66" s="22">
        <f>SUMIFS(订单明细!$K:$K,订单明细!$E:$E,$A66,订单明细!$O:$O,D$9,订单明细!$N:$N,$B$3)</f>
        <v>0</v>
      </c>
      <c r="E66" s="22">
        <f>SUMIFS(订单明细!$K:$K,订单明细!$E:$E,$A66,订单明细!$O:$O,E$9,订单明细!$N:$N,$B$3)</f>
        <v>0</v>
      </c>
      <c r="F66" s="22">
        <f>SUMIFS(订单明细!$K:$K,订单明细!$E:$E,$A66,订单明细!$O:$O,F$9,订单明细!$N:$N,$B$3)</f>
        <v>0</v>
      </c>
      <c r="G66" s="22">
        <f>SUMIFS(订单明细!$K:$K,订单明细!$E:$E,$A66,订单明细!$O:$O,G$9,订单明细!$N:$N,$B$3)</f>
        <v>0</v>
      </c>
      <c r="H66" s="22">
        <f>SUMIFS(订单明细!$K:$K,订单明细!$E:$E,$A66,订单明细!$O:$O,H$9,订单明细!$N:$N,$B$3)</f>
        <v>0</v>
      </c>
      <c r="I66" s="22">
        <f>SUMIFS(订单明细!$K:$K,订单明细!$E:$E,$A66,订单明细!$O:$O,I$9,订单明细!$N:$N,$B$3)</f>
        <v>0</v>
      </c>
      <c r="J66" s="22">
        <f>SUMIFS(订单明细!$K:$K,订单明细!$E:$E,$A66,订单明细!$O:$O,J$9,订单明细!$N:$N,$B$3)</f>
        <v>0</v>
      </c>
      <c r="K66" s="22">
        <f>SUMIFS(订单明细!$K:$K,订单明细!$E:$E,$A66,订单明细!$O:$O,K$9,订单明细!$N:$N,$B$3)</f>
        <v>0</v>
      </c>
      <c r="L66" s="22">
        <f>SUMIFS(订单明细!$K:$K,订单明细!$E:$E,$A66,订单明细!$O:$O,L$9,订单明细!$N:$N,$B$3)</f>
        <v>0</v>
      </c>
      <c r="M66" s="22">
        <f>SUMIFS(订单明细!$K:$K,订单明细!$E:$E,$A66,订单明细!$O:$O,M$9,订单明细!$N:$N,$B$3)</f>
        <v>0</v>
      </c>
      <c r="N66" s="22">
        <f>SUMIFS(订单明细!$K:$K,订单明细!$E:$E,$A66,订单明细!$O:$O,N$9,订单明细!$N:$N,$B$3)</f>
        <v>0</v>
      </c>
      <c r="O66" s="22">
        <f>SUMIFS(订单明细!$K:$K,订单明细!$E:$E,$A66,订单明细!$O:$O,O$9,订单明细!$N:$N,$B$3)</f>
        <v>0</v>
      </c>
    </row>
    <row r="67" spans="1:15">
      <c r="A67" s="23" t="str">
        <f>IF(商品信息!B61="","",商品信息!B61)</f>
        <v/>
      </c>
      <c r="B67" s="23" t="str">
        <f>IF(商品信息!C61="","",商品信息!C61)</f>
        <v/>
      </c>
      <c r="C67" s="23" t="str">
        <f>IF(商品信息!D61="","",商品信息!D61)</f>
        <v/>
      </c>
      <c r="D67" s="24">
        <f>SUMIFS(订单明细!$K:$K,订单明细!$E:$E,$A67,订单明细!$O:$O,D$9,订单明细!$N:$N,$B$3)</f>
        <v>0</v>
      </c>
      <c r="E67" s="24">
        <f>SUMIFS(订单明细!$K:$K,订单明细!$E:$E,$A67,订单明细!$O:$O,E$9,订单明细!$N:$N,$B$3)</f>
        <v>0</v>
      </c>
      <c r="F67" s="24">
        <f>SUMIFS(订单明细!$K:$K,订单明细!$E:$E,$A67,订单明细!$O:$O,F$9,订单明细!$N:$N,$B$3)</f>
        <v>0</v>
      </c>
      <c r="G67" s="24">
        <f>SUMIFS(订单明细!$K:$K,订单明细!$E:$E,$A67,订单明细!$O:$O,G$9,订单明细!$N:$N,$B$3)</f>
        <v>0</v>
      </c>
      <c r="H67" s="24">
        <f>SUMIFS(订单明细!$K:$K,订单明细!$E:$E,$A67,订单明细!$O:$O,H$9,订单明细!$N:$N,$B$3)</f>
        <v>0</v>
      </c>
      <c r="I67" s="24">
        <f>SUMIFS(订单明细!$K:$K,订单明细!$E:$E,$A67,订单明细!$O:$O,I$9,订单明细!$N:$N,$B$3)</f>
        <v>0</v>
      </c>
      <c r="J67" s="24">
        <f>SUMIFS(订单明细!$K:$K,订单明细!$E:$E,$A67,订单明细!$O:$O,J$9,订单明细!$N:$N,$B$3)</f>
        <v>0</v>
      </c>
      <c r="K67" s="24">
        <f>SUMIFS(订单明细!$K:$K,订单明细!$E:$E,$A67,订单明细!$O:$O,K$9,订单明细!$N:$N,$B$3)</f>
        <v>0</v>
      </c>
      <c r="L67" s="24">
        <f>SUMIFS(订单明细!$K:$K,订单明细!$E:$E,$A67,订单明细!$O:$O,L$9,订单明细!$N:$N,$B$3)</f>
        <v>0</v>
      </c>
      <c r="M67" s="24">
        <f>SUMIFS(订单明细!$K:$K,订单明细!$E:$E,$A67,订单明细!$O:$O,M$9,订单明细!$N:$N,$B$3)</f>
        <v>0</v>
      </c>
      <c r="N67" s="24">
        <f>SUMIFS(订单明细!$K:$K,订单明细!$E:$E,$A67,订单明细!$O:$O,N$9,订单明细!$N:$N,$B$3)</f>
        <v>0</v>
      </c>
      <c r="O67" s="24">
        <f>SUMIFS(订单明细!$K:$K,订单明细!$E:$E,$A67,订单明细!$O:$O,O$9,订单明细!$N:$N,$B$3)</f>
        <v>0</v>
      </c>
    </row>
    <row r="68" spans="1:15">
      <c r="A68" s="21" t="str">
        <f>IF(商品信息!B62="","",商品信息!B62)</f>
        <v/>
      </c>
      <c r="B68" s="21" t="str">
        <f>IF(商品信息!C62="","",商品信息!C62)</f>
        <v/>
      </c>
      <c r="C68" s="21" t="str">
        <f>IF(商品信息!D62="","",商品信息!D62)</f>
        <v/>
      </c>
      <c r="D68" s="22">
        <f>SUMIFS(订单明细!$K:$K,订单明细!$E:$E,$A68,订单明细!$O:$O,D$9,订单明细!$N:$N,$B$3)</f>
        <v>0</v>
      </c>
      <c r="E68" s="22">
        <f>SUMIFS(订单明细!$K:$K,订单明细!$E:$E,$A68,订单明细!$O:$O,E$9,订单明细!$N:$N,$B$3)</f>
        <v>0</v>
      </c>
      <c r="F68" s="22">
        <f>SUMIFS(订单明细!$K:$K,订单明细!$E:$E,$A68,订单明细!$O:$O,F$9,订单明细!$N:$N,$B$3)</f>
        <v>0</v>
      </c>
      <c r="G68" s="22">
        <f>SUMIFS(订单明细!$K:$K,订单明细!$E:$E,$A68,订单明细!$O:$O,G$9,订单明细!$N:$N,$B$3)</f>
        <v>0</v>
      </c>
      <c r="H68" s="22">
        <f>SUMIFS(订单明细!$K:$K,订单明细!$E:$E,$A68,订单明细!$O:$O,H$9,订单明细!$N:$N,$B$3)</f>
        <v>0</v>
      </c>
      <c r="I68" s="22">
        <f>SUMIFS(订单明细!$K:$K,订单明细!$E:$E,$A68,订单明细!$O:$O,I$9,订单明细!$N:$N,$B$3)</f>
        <v>0</v>
      </c>
      <c r="J68" s="22">
        <f>SUMIFS(订单明细!$K:$K,订单明细!$E:$E,$A68,订单明细!$O:$O,J$9,订单明细!$N:$N,$B$3)</f>
        <v>0</v>
      </c>
      <c r="K68" s="22">
        <f>SUMIFS(订单明细!$K:$K,订单明细!$E:$E,$A68,订单明细!$O:$O,K$9,订单明细!$N:$N,$B$3)</f>
        <v>0</v>
      </c>
      <c r="L68" s="22">
        <f>SUMIFS(订单明细!$K:$K,订单明细!$E:$E,$A68,订单明细!$O:$O,L$9,订单明细!$N:$N,$B$3)</f>
        <v>0</v>
      </c>
      <c r="M68" s="22">
        <f>SUMIFS(订单明细!$K:$K,订单明细!$E:$E,$A68,订单明细!$O:$O,M$9,订单明细!$N:$N,$B$3)</f>
        <v>0</v>
      </c>
      <c r="N68" s="22">
        <f>SUMIFS(订单明细!$K:$K,订单明细!$E:$E,$A68,订单明细!$O:$O,N$9,订单明细!$N:$N,$B$3)</f>
        <v>0</v>
      </c>
      <c r="O68" s="22">
        <f>SUMIFS(订单明细!$K:$K,订单明细!$E:$E,$A68,订单明细!$O:$O,O$9,订单明细!$N:$N,$B$3)</f>
        <v>0</v>
      </c>
    </row>
    <row r="69" spans="1:15">
      <c r="A69" s="23" t="str">
        <f>IF(商品信息!B63="","",商品信息!B63)</f>
        <v/>
      </c>
      <c r="B69" s="23" t="str">
        <f>IF(商品信息!C63="","",商品信息!C63)</f>
        <v/>
      </c>
      <c r="C69" s="23" t="str">
        <f>IF(商品信息!D63="","",商品信息!D63)</f>
        <v/>
      </c>
      <c r="D69" s="24">
        <f>SUMIFS(订单明细!$K:$K,订单明细!$E:$E,$A69,订单明细!$O:$O,D$9,订单明细!$N:$N,$B$3)</f>
        <v>0</v>
      </c>
      <c r="E69" s="24">
        <f>SUMIFS(订单明细!$K:$K,订单明细!$E:$E,$A69,订单明细!$O:$O,E$9,订单明细!$N:$N,$B$3)</f>
        <v>0</v>
      </c>
      <c r="F69" s="24">
        <f>SUMIFS(订单明细!$K:$K,订单明细!$E:$E,$A69,订单明细!$O:$O,F$9,订单明细!$N:$N,$B$3)</f>
        <v>0</v>
      </c>
      <c r="G69" s="24">
        <f>SUMIFS(订单明细!$K:$K,订单明细!$E:$E,$A69,订单明细!$O:$O,G$9,订单明细!$N:$N,$B$3)</f>
        <v>0</v>
      </c>
      <c r="H69" s="24">
        <f>SUMIFS(订单明细!$K:$K,订单明细!$E:$E,$A69,订单明细!$O:$O,H$9,订单明细!$N:$N,$B$3)</f>
        <v>0</v>
      </c>
      <c r="I69" s="24">
        <f>SUMIFS(订单明细!$K:$K,订单明细!$E:$E,$A69,订单明细!$O:$O,I$9,订单明细!$N:$N,$B$3)</f>
        <v>0</v>
      </c>
      <c r="J69" s="24">
        <f>SUMIFS(订单明细!$K:$K,订单明细!$E:$E,$A69,订单明细!$O:$O,J$9,订单明细!$N:$N,$B$3)</f>
        <v>0</v>
      </c>
      <c r="K69" s="24">
        <f>SUMIFS(订单明细!$K:$K,订单明细!$E:$E,$A69,订单明细!$O:$O,K$9,订单明细!$N:$N,$B$3)</f>
        <v>0</v>
      </c>
      <c r="L69" s="24">
        <f>SUMIFS(订单明细!$K:$K,订单明细!$E:$E,$A69,订单明细!$O:$O,L$9,订单明细!$N:$N,$B$3)</f>
        <v>0</v>
      </c>
      <c r="M69" s="24">
        <f>SUMIFS(订单明细!$K:$K,订单明细!$E:$E,$A69,订单明细!$O:$O,M$9,订单明细!$N:$N,$B$3)</f>
        <v>0</v>
      </c>
      <c r="N69" s="24">
        <f>SUMIFS(订单明细!$K:$K,订单明细!$E:$E,$A69,订单明细!$O:$O,N$9,订单明细!$N:$N,$B$3)</f>
        <v>0</v>
      </c>
      <c r="O69" s="24">
        <f>SUMIFS(订单明细!$K:$K,订单明细!$E:$E,$A69,订单明细!$O:$O,O$9,订单明细!$N:$N,$B$3)</f>
        <v>0</v>
      </c>
    </row>
    <row r="70" spans="1:15">
      <c r="A70" s="21" t="str">
        <f>IF(商品信息!B64="","",商品信息!B64)</f>
        <v/>
      </c>
      <c r="B70" s="21" t="str">
        <f>IF(商品信息!C64="","",商品信息!C64)</f>
        <v/>
      </c>
      <c r="C70" s="21" t="str">
        <f>IF(商品信息!D64="","",商品信息!D64)</f>
        <v/>
      </c>
      <c r="D70" s="22">
        <f>SUMIFS(订单明细!$K:$K,订单明细!$E:$E,$A70,订单明细!$O:$O,D$9,订单明细!$N:$N,$B$3)</f>
        <v>0</v>
      </c>
      <c r="E70" s="22">
        <f>SUMIFS(订单明细!$K:$K,订单明细!$E:$E,$A70,订单明细!$O:$O,E$9,订单明细!$N:$N,$B$3)</f>
        <v>0</v>
      </c>
      <c r="F70" s="22">
        <f>SUMIFS(订单明细!$K:$K,订单明细!$E:$E,$A70,订单明细!$O:$O,F$9,订单明细!$N:$N,$B$3)</f>
        <v>0</v>
      </c>
      <c r="G70" s="22">
        <f>SUMIFS(订单明细!$K:$K,订单明细!$E:$E,$A70,订单明细!$O:$O,G$9,订单明细!$N:$N,$B$3)</f>
        <v>0</v>
      </c>
      <c r="H70" s="22">
        <f>SUMIFS(订单明细!$K:$K,订单明细!$E:$E,$A70,订单明细!$O:$O,H$9,订单明细!$N:$N,$B$3)</f>
        <v>0</v>
      </c>
      <c r="I70" s="22">
        <f>SUMIFS(订单明细!$K:$K,订单明细!$E:$E,$A70,订单明细!$O:$O,I$9,订单明细!$N:$N,$B$3)</f>
        <v>0</v>
      </c>
      <c r="J70" s="22">
        <f>SUMIFS(订单明细!$K:$K,订单明细!$E:$E,$A70,订单明细!$O:$O,J$9,订单明细!$N:$N,$B$3)</f>
        <v>0</v>
      </c>
      <c r="K70" s="22">
        <f>SUMIFS(订单明细!$K:$K,订单明细!$E:$E,$A70,订单明细!$O:$O,K$9,订单明细!$N:$N,$B$3)</f>
        <v>0</v>
      </c>
      <c r="L70" s="22">
        <f>SUMIFS(订单明细!$K:$K,订单明细!$E:$E,$A70,订单明细!$O:$O,L$9,订单明细!$N:$N,$B$3)</f>
        <v>0</v>
      </c>
      <c r="M70" s="22">
        <f>SUMIFS(订单明细!$K:$K,订单明细!$E:$E,$A70,订单明细!$O:$O,M$9,订单明细!$N:$N,$B$3)</f>
        <v>0</v>
      </c>
      <c r="N70" s="22">
        <f>SUMIFS(订单明细!$K:$K,订单明细!$E:$E,$A70,订单明细!$O:$O,N$9,订单明细!$N:$N,$B$3)</f>
        <v>0</v>
      </c>
      <c r="O70" s="22">
        <f>SUMIFS(订单明细!$K:$K,订单明细!$E:$E,$A70,订单明细!$O:$O,O$9,订单明细!$N:$N,$B$3)</f>
        <v>0</v>
      </c>
    </row>
    <row r="71" spans="1:15">
      <c r="A71" s="23" t="str">
        <f>IF(商品信息!B65="","",商品信息!B65)</f>
        <v/>
      </c>
      <c r="B71" s="23" t="str">
        <f>IF(商品信息!C65="","",商品信息!C65)</f>
        <v/>
      </c>
      <c r="C71" s="23" t="str">
        <f>IF(商品信息!D65="","",商品信息!D65)</f>
        <v/>
      </c>
      <c r="D71" s="24">
        <f>SUMIFS(订单明细!$K:$K,订单明细!$E:$E,$A71,订单明细!$O:$O,D$9,订单明细!$N:$N,$B$3)</f>
        <v>0</v>
      </c>
      <c r="E71" s="24">
        <f>SUMIFS(订单明细!$K:$K,订单明细!$E:$E,$A71,订单明细!$O:$O,E$9,订单明细!$N:$N,$B$3)</f>
        <v>0</v>
      </c>
      <c r="F71" s="24">
        <f>SUMIFS(订单明细!$K:$K,订单明细!$E:$E,$A71,订单明细!$O:$O,F$9,订单明细!$N:$N,$B$3)</f>
        <v>0</v>
      </c>
      <c r="G71" s="24">
        <f>SUMIFS(订单明细!$K:$K,订单明细!$E:$E,$A71,订单明细!$O:$O,G$9,订单明细!$N:$N,$B$3)</f>
        <v>0</v>
      </c>
      <c r="H71" s="24">
        <f>SUMIFS(订单明细!$K:$K,订单明细!$E:$E,$A71,订单明细!$O:$O,H$9,订单明细!$N:$N,$B$3)</f>
        <v>0</v>
      </c>
      <c r="I71" s="24">
        <f>SUMIFS(订单明细!$K:$K,订单明细!$E:$E,$A71,订单明细!$O:$O,I$9,订单明细!$N:$N,$B$3)</f>
        <v>0</v>
      </c>
      <c r="J71" s="24">
        <f>SUMIFS(订单明细!$K:$K,订单明细!$E:$E,$A71,订单明细!$O:$O,J$9,订单明细!$N:$N,$B$3)</f>
        <v>0</v>
      </c>
      <c r="K71" s="24">
        <f>SUMIFS(订单明细!$K:$K,订单明细!$E:$E,$A71,订单明细!$O:$O,K$9,订单明细!$N:$N,$B$3)</f>
        <v>0</v>
      </c>
      <c r="L71" s="24">
        <f>SUMIFS(订单明细!$K:$K,订单明细!$E:$E,$A71,订单明细!$O:$O,L$9,订单明细!$N:$N,$B$3)</f>
        <v>0</v>
      </c>
      <c r="M71" s="24">
        <f>SUMIFS(订单明细!$K:$K,订单明细!$E:$E,$A71,订单明细!$O:$O,M$9,订单明细!$N:$N,$B$3)</f>
        <v>0</v>
      </c>
      <c r="N71" s="24">
        <f>SUMIFS(订单明细!$K:$K,订单明细!$E:$E,$A71,订单明细!$O:$O,N$9,订单明细!$N:$N,$B$3)</f>
        <v>0</v>
      </c>
      <c r="O71" s="24">
        <f>SUMIFS(订单明细!$K:$K,订单明细!$E:$E,$A71,订单明细!$O:$O,O$9,订单明细!$N:$N,$B$3)</f>
        <v>0</v>
      </c>
    </row>
    <row r="72" spans="1:15">
      <c r="A72" s="21" t="str">
        <f>IF(商品信息!B66="","",商品信息!B66)</f>
        <v/>
      </c>
      <c r="B72" s="21" t="str">
        <f>IF(商品信息!C66="","",商品信息!C66)</f>
        <v/>
      </c>
      <c r="C72" s="21" t="str">
        <f>IF(商品信息!D66="","",商品信息!D66)</f>
        <v/>
      </c>
      <c r="D72" s="22">
        <f>SUMIFS(订单明细!$K:$K,订单明细!$E:$E,$A72,订单明细!$O:$O,D$9,订单明细!$N:$N,$B$3)</f>
        <v>0</v>
      </c>
      <c r="E72" s="22">
        <f>SUMIFS(订单明细!$K:$K,订单明细!$E:$E,$A72,订单明细!$O:$O,E$9,订单明细!$N:$N,$B$3)</f>
        <v>0</v>
      </c>
      <c r="F72" s="22">
        <f>SUMIFS(订单明细!$K:$K,订单明细!$E:$E,$A72,订单明细!$O:$O,F$9,订单明细!$N:$N,$B$3)</f>
        <v>0</v>
      </c>
      <c r="G72" s="22">
        <f>SUMIFS(订单明细!$K:$K,订单明细!$E:$E,$A72,订单明细!$O:$O,G$9,订单明细!$N:$N,$B$3)</f>
        <v>0</v>
      </c>
      <c r="H72" s="22">
        <f>SUMIFS(订单明细!$K:$K,订单明细!$E:$E,$A72,订单明细!$O:$O,H$9,订单明细!$N:$N,$B$3)</f>
        <v>0</v>
      </c>
      <c r="I72" s="22">
        <f>SUMIFS(订单明细!$K:$K,订单明细!$E:$E,$A72,订单明细!$O:$O,I$9,订单明细!$N:$N,$B$3)</f>
        <v>0</v>
      </c>
      <c r="J72" s="22">
        <f>SUMIFS(订单明细!$K:$K,订单明细!$E:$E,$A72,订单明细!$O:$O,J$9,订单明细!$N:$N,$B$3)</f>
        <v>0</v>
      </c>
      <c r="K72" s="22">
        <f>SUMIFS(订单明细!$K:$K,订单明细!$E:$E,$A72,订单明细!$O:$O,K$9,订单明细!$N:$N,$B$3)</f>
        <v>0</v>
      </c>
      <c r="L72" s="22">
        <f>SUMIFS(订单明细!$K:$K,订单明细!$E:$E,$A72,订单明细!$O:$O,L$9,订单明细!$N:$N,$B$3)</f>
        <v>0</v>
      </c>
      <c r="M72" s="22">
        <f>SUMIFS(订单明细!$K:$K,订单明细!$E:$E,$A72,订单明细!$O:$O,M$9,订单明细!$N:$N,$B$3)</f>
        <v>0</v>
      </c>
      <c r="N72" s="22">
        <f>SUMIFS(订单明细!$K:$K,订单明细!$E:$E,$A72,订单明细!$O:$O,N$9,订单明细!$N:$N,$B$3)</f>
        <v>0</v>
      </c>
      <c r="O72" s="22">
        <f>SUMIFS(订单明细!$K:$K,订单明细!$E:$E,$A72,订单明细!$O:$O,O$9,订单明细!$N:$N,$B$3)</f>
        <v>0</v>
      </c>
    </row>
    <row r="73" spans="1:15">
      <c r="A73" s="23" t="str">
        <f>IF(商品信息!B67="","",商品信息!B67)</f>
        <v/>
      </c>
      <c r="B73" s="23" t="str">
        <f>IF(商品信息!C67="","",商品信息!C67)</f>
        <v/>
      </c>
      <c r="C73" s="23" t="str">
        <f>IF(商品信息!D67="","",商品信息!D67)</f>
        <v/>
      </c>
      <c r="D73" s="24">
        <f>SUMIFS(订单明细!$K:$K,订单明细!$E:$E,$A73,订单明细!$O:$O,D$9,订单明细!$N:$N,$B$3)</f>
        <v>0</v>
      </c>
      <c r="E73" s="24">
        <f>SUMIFS(订单明细!$K:$K,订单明细!$E:$E,$A73,订单明细!$O:$O,E$9,订单明细!$N:$N,$B$3)</f>
        <v>0</v>
      </c>
      <c r="F73" s="24">
        <f>SUMIFS(订单明细!$K:$K,订单明细!$E:$E,$A73,订单明细!$O:$O,F$9,订单明细!$N:$N,$B$3)</f>
        <v>0</v>
      </c>
      <c r="G73" s="24">
        <f>SUMIFS(订单明细!$K:$K,订单明细!$E:$E,$A73,订单明细!$O:$O,G$9,订单明细!$N:$N,$B$3)</f>
        <v>0</v>
      </c>
      <c r="H73" s="24">
        <f>SUMIFS(订单明细!$K:$K,订单明细!$E:$E,$A73,订单明细!$O:$O,H$9,订单明细!$N:$N,$B$3)</f>
        <v>0</v>
      </c>
      <c r="I73" s="24">
        <f>SUMIFS(订单明细!$K:$K,订单明细!$E:$E,$A73,订单明细!$O:$O,I$9,订单明细!$N:$N,$B$3)</f>
        <v>0</v>
      </c>
      <c r="J73" s="24">
        <f>SUMIFS(订单明细!$K:$K,订单明细!$E:$E,$A73,订单明细!$O:$O,J$9,订单明细!$N:$N,$B$3)</f>
        <v>0</v>
      </c>
      <c r="K73" s="24">
        <f>SUMIFS(订单明细!$K:$K,订单明细!$E:$E,$A73,订单明细!$O:$O,K$9,订单明细!$N:$N,$B$3)</f>
        <v>0</v>
      </c>
      <c r="L73" s="24">
        <f>SUMIFS(订单明细!$K:$K,订单明细!$E:$E,$A73,订单明细!$O:$O,L$9,订单明细!$N:$N,$B$3)</f>
        <v>0</v>
      </c>
      <c r="M73" s="24">
        <f>SUMIFS(订单明细!$K:$K,订单明细!$E:$E,$A73,订单明细!$O:$O,M$9,订单明细!$N:$N,$B$3)</f>
        <v>0</v>
      </c>
      <c r="N73" s="24">
        <f>SUMIFS(订单明细!$K:$K,订单明细!$E:$E,$A73,订单明细!$O:$O,N$9,订单明细!$N:$N,$B$3)</f>
        <v>0</v>
      </c>
      <c r="O73" s="24">
        <f>SUMIFS(订单明细!$K:$K,订单明细!$E:$E,$A73,订单明细!$O:$O,O$9,订单明细!$N:$N,$B$3)</f>
        <v>0</v>
      </c>
    </row>
    <row r="74" spans="1:15">
      <c r="A74" s="21" t="str">
        <f>IF(商品信息!B68="","",商品信息!B68)</f>
        <v/>
      </c>
      <c r="B74" s="21" t="str">
        <f>IF(商品信息!C68="","",商品信息!C68)</f>
        <v/>
      </c>
      <c r="C74" s="21" t="str">
        <f>IF(商品信息!D68="","",商品信息!D68)</f>
        <v/>
      </c>
      <c r="D74" s="22">
        <f>SUMIFS(订单明细!$K:$K,订单明细!$E:$E,$A74,订单明细!$O:$O,D$9,订单明细!$N:$N,$B$3)</f>
        <v>0</v>
      </c>
      <c r="E74" s="22">
        <f>SUMIFS(订单明细!$K:$K,订单明细!$E:$E,$A74,订单明细!$O:$O,E$9,订单明细!$N:$N,$B$3)</f>
        <v>0</v>
      </c>
      <c r="F74" s="22">
        <f>SUMIFS(订单明细!$K:$K,订单明细!$E:$E,$A74,订单明细!$O:$O,F$9,订单明细!$N:$N,$B$3)</f>
        <v>0</v>
      </c>
      <c r="G74" s="22">
        <f>SUMIFS(订单明细!$K:$K,订单明细!$E:$E,$A74,订单明细!$O:$O,G$9,订单明细!$N:$N,$B$3)</f>
        <v>0</v>
      </c>
      <c r="H74" s="22">
        <f>SUMIFS(订单明细!$K:$K,订单明细!$E:$E,$A74,订单明细!$O:$O,H$9,订单明细!$N:$N,$B$3)</f>
        <v>0</v>
      </c>
      <c r="I74" s="22">
        <f>SUMIFS(订单明细!$K:$K,订单明细!$E:$E,$A74,订单明细!$O:$O,I$9,订单明细!$N:$N,$B$3)</f>
        <v>0</v>
      </c>
      <c r="J74" s="22">
        <f>SUMIFS(订单明细!$K:$K,订单明细!$E:$E,$A74,订单明细!$O:$O,J$9,订单明细!$N:$N,$B$3)</f>
        <v>0</v>
      </c>
      <c r="K74" s="22">
        <f>SUMIFS(订单明细!$K:$K,订单明细!$E:$E,$A74,订单明细!$O:$O,K$9,订单明细!$N:$N,$B$3)</f>
        <v>0</v>
      </c>
      <c r="L74" s="22">
        <f>SUMIFS(订单明细!$K:$K,订单明细!$E:$E,$A74,订单明细!$O:$O,L$9,订单明细!$N:$N,$B$3)</f>
        <v>0</v>
      </c>
      <c r="M74" s="22">
        <f>SUMIFS(订单明细!$K:$K,订单明细!$E:$E,$A74,订单明细!$O:$O,M$9,订单明细!$N:$N,$B$3)</f>
        <v>0</v>
      </c>
      <c r="N74" s="22">
        <f>SUMIFS(订单明细!$K:$K,订单明细!$E:$E,$A74,订单明细!$O:$O,N$9,订单明细!$N:$N,$B$3)</f>
        <v>0</v>
      </c>
      <c r="O74" s="22">
        <f>SUMIFS(订单明细!$K:$K,订单明细!$E:$E,$A74,订单明细!$O:$O,O$9,订单明细!$N:$N,$B$3)</f>
        <v>0</v>
      </c>
    </row>
    <row r="75" spans="1:15">
      <c r="A75" s="23" t="str">
        <f>IF(商品信息!B69="","",商品信息!B69)</f>
        <v/>
      </c>
      <c r="B75" s="23" t="str">
        <f>IF(商品信息!C69="","",商品信息!C69)</f>
        <v/>
      </c>
      <c r="C75" s="23" t="str">
        <f>IF(商品信息!D69="","",商品信息!D69)</f>
        <v/>
      </c>
      <c r="D75" s="24">
        <f>SUMIFS(订单明细!$K:$K,订单明细!$E:$E,$A75,订单明细!$O:$O,D$9,订单明细!$N:$N,$B$3)</f>
        <v>0</v>
      </c>
      <c r="E75" s="24">
        <f>SUMIFS(订单明细!$K:$K,订单明细!$E:$E,$A75,订单明细!$O:$O,E$9,订单明细!$N:$N,$B$3)</f>
        <v>0</v>
      </c>
      <c r="F75" s="24">
        <f>SUMIFS(订单明细!$K:$K,订单明细!$E:$E,$A75,订单明细!$O:$O,F$9,订单明细!$N:$N,$B$3)</f>
        <v>0</v>
      </c>
      <c r="G75" s="24">
        <f>SUMIFS(订单明细!$K:$K,订单明细!$E:$E,$A75,订单明细!$O:$O,G$9,订单明细!$N:$N,$B$3)</f>
        <v>0</v>
      </c>
      <c r="H75" s="24">
        <f>SUMIFS(订单明细!$K:$K,订单明细!$E:$E,$A75,订单明细!$O:$O,H$9,订单明细!$N:$N,$B$3)</f>
        <v>0</v>
      </c>
      <c r="I75" s="24">
        <f>SUMIFS(订单明细!$K:$K,订单明细!$E:$E,$A75,订单明细!$O:$O,I$9,订单明细!$N:$N,$B$3)</f>
        <v>0</v>
      </c>
      <c r="J75" s="24">
        <f>SUMIFS(订单明细!$K:$K,订单明细!$E:$E,$A75,订单明细!$O:$O,J$9,订单明细!$N:$N,$B$3)</f>
        <v>0</v>
      </c>
      <c r="K75" s="24">
        <f>SUMIFS(订单明细!$K:$K,订单明细!$E:$E,$A75,订单明细!$O:$O,K$9,订单明细!$N:$N,$B$3)</f>
        <v>0</v>
      </c>
      <c r="L75" s="24">
        <f>SUMIFS(订单明细!$K:$K,订单明细!$E:$E,$A75,订单明细!$O:$O,L$9,订单明细!$N:$N,$B$3)</f>
        <v>0</v>
      </c>
      <c r="M75" s="24">
        <f>SUMIFS(订单明细!$K:$K,订单明细!$E:$E,$A75,订单明细!$O:$O,M$9,订单明细!$N:$N,$B$3)</f>
        <v>0</v>
      </c>
      <c r="N75" s="24">
        <f>SUMIFS(订单明细!$K:$K,订单明细!$E:$E,$A75,订单明细!$O:$O,N$9,订单明细!$N:$N,$B$3)</f>
        <v>0</v>
      </c>
      <c r="O75" s="24">
        <f>SUMIFS(订单明细!$K:$K,订单明细!$E:$E,$A75,订单明细!$O:$O,O$9,订单明细!$N:$N,$B$3)</f>
        <v>0</v>
      </c>
    </row>
    <row r="76" spans="1:15">
      <c r="A76" s="21" t="str">
        <f>IF(商品信息!B70="","",商品信息!B70)</f>
        <v/>
      </c>
      <c r="B76" s="21" t="str">
        <f>IF(商品信息!C70="","",商品信息!C70)</f>
        <v/>
      </c>
      <c r="C76" s="21" t="str">
        <f>IF(商品信息!D70="","",商品信息!D70)</f>
        <v/>
      </c>
      <c r="D76" s="22">
        <f>SUMIFS(订单明细!$K:$K,订单明细!$E:$E,$A76,订单明细!$O:$O,D$9,订单明细!$N:$N,$B$3)</f>
        <v>0</v>
      </c>
      <c r="E76" s="22">
        <f>SUMIFS(订单明细!$K:$K,订单明细!$E:$E,$A76,订单明细!$O:$O,E$9,订单明细!$N:$N,$B$3)</f>
        <v>0</v>
      </c>
      <c r="F76" s="22">
        <f>SUMIFS(订单明细!$K:$K,订单明细!$E:$E,$A76,订单明细!$O:$O,F$9,订单明细!$N:$N,$B$3)</f>
        <v>0</v>
      </c>
      <c r="G76" s="22">
        <f>SUMIFS(订单明细!$K:$K,订单明细!$E:$E,$A76,订单明细!$O:$O,G$9,订单明细!$N:$N,$B$3)</f>
        <v>0</v>
      </c>
      <c r="H76" s="22">
        <f>SUMIFS(订单明细!$K:$K,订单明细!$E:$E,$A76,订单明细!$O:$O,H$9,订单明细!$N:$N,$B$3)</f>
        <v>0</v>
      </c>
      <c r="I76" s="22">
        <f>SUMIFS(订单明细!$K:$K,订单明细!$E:$E,$A76,订单明细!$O:$O,I$9,订单明细!$N:$N,$B$3)</f>
        <v>0</v>
      </c>
      <c r="J76" s="22">
        <f>SUMIFS(订单明细!$K:$K,订单明细!$E:$E,$A76,订单明细!$O:$O,J$9,订单明细!$N:$N,$B$3)</f>
        <v>0</v>
      </c>
      <c r="K76" s="22">
        <f>SUMIFS(订单明细!$K:$K,订单明细!$E:$E,$A76,订单明细!$O:$O,K$9,订单明细!$N:$N,$B$3)</f>
        <v>0</v>
      </c>
      <c r="L76" s="22">
        <f>SUMIFS(订单明细!$K:$K,订单明细!$E:$E,$A76,订单明细!$O:$O,L$9,订单明细!$N:$N,$B$3)</f>
        <v>0</v>
      </c>
      <c r="M76" s="22">
        <f>SUMIFS(订单明细!$K:$K,订单明细!$E:$E,$A76,订单明细!$O:$O,M$9,订单明细!$N:$N,$B$3)</f>
        <v>0</v>
      </c>
      <c r="N76" s="22">
        <f>SUMIFS(订单明细!$K:$K,订单明细!$E:$E,$A76,订单明细!$O:$O,N$9,订单明细!$N:$N,$B$3)</f>
        <v>0</v>
      </c>
      <c r="O76" s="22">
        <f>SUMIFS(订单明细!$K:$K,订单明细!$E:$E,$A76,订单明细!$O:$O,O$9,订单明细!$N:$N,$B$3)</f>
        <v>0</v>
      </c>
    </row>
    <row r="77" spans="1:15">
      <c r="A77" s="23" t="str">
        <f>IF(商品信息!B71="","",商品信息!B71)</f>
        <v/>
      </c>
      <c r="B77" s="23" t="str">
        <f>IF(商品信息!C71="","",商品信息!C71)</f>
        <v/>
      </c>
      <c r="C77" s="23" t="str">
        <f>IF(商品信息!D71="","",商品信息!D71)</f>
        <v/>
      </c>
      <c r="D77" s="24">
        <f>SUMIFS(订单明细!$K:$K,订单明细!$E:$E,$A77,订单明细!$O:$O,D$9,订单明细!$N:$N,$B$3)</f>
        <v>0</v>
      </c>
      <c r="E77" s="24">
        <f>SUMIFS(订单明细!$K:$K,订单明细!$E:$E,$A77,订单明细!$O:$O,E$9,订单明细!$N:$N,$B$3)</f>
        <v>0</v>
      </c>
      <c r="F77" s="24">
        <f>SUMIFS(订单明细!$K:$K,订单明细!$E:$E,$A77,订单明细!$O:$O,F$9,订单明细!$N:$N,$B$3)</f>
        <v>0</v>
      </c>
      <c r="G77" s="24">
        <f>SUMIFS(订单明细!$K:$K,订单明细!$E:$E,$A77,订单明细!$O:$O,G$9,订单明细!$N:$N,$B$3)</f>
        <v>0</v>
      </c>
      <c r="H77" s="24">
        <f>SUMIFS(订单明细!$K:$K,订单明细!$E:$E,$A77,订单明细!$O:$O,H$9,订单明细!$N:$N,$B$3)</f>
        <v>0</v>
      </c>
      <c r="I77" s="24">
        <f>SUMIFS(订单明细!$K:$K,订单明细!$E:$E,$A77,订单明细!$O:$O,I$9,订单明细!$N:$N,$B$3)</f>
        <v>0</v>
      </c>
      <c r="J77" s="24">
        <f>SUMIFS(订单明细!$K:$K,订单明细!$E:$E,$A77,订单明细!$O:$O,J$9,订单明细!$N:$N,$B$3)</f>
        <v>0</v>
      </c>
      <c r="K77" s="24">
        <f>SUMIFS(订单明细!$K:$K,订单明细!$E:$E,$A77,订单明细!$O:$O,K$9,订单明细!$N:$N,$B$3)</f>
        <v>0</v>
      </c>
      <c r="L77" s="24">
        <f>SUMIFS(订单明细!$K:$K,订单明细!$E:$E,$A77,订单明细!$O:$O,L$9,订单明细!$N:$N,$B$3)</f>
        <v>0</v>
      </c>
      <c r="M77" s="24">
        <f>SUMIFS(订单明细!$K:$K,订单明细!$E:$E,$A77,订单明细!$O:$O,M$9,订单明细!$N:$N,$B$3)</f>
        <v>0</v>
      </c>
      <c r="N77" s="24">
        <f>SUMIFS(订单明细!$K:$K,订单明细!$E:$E,$A77,订单明细!$O:$O,N$9,订单明细!$N:$N,$B$3)</f>
        <v>0</v>
      </c>
      <c r="O77" s="24">
        <f>SUMIFS(订单明细!$K:$K,订单明细!$E:$E,$A77,订单明细!$O:$O,O$9,订单明细!$N:$N,$B$3)</f>
        <v>0</v>
      </c>
    </row>
    <row r="78" spans="1:15">
      <c r="A78" s="21" t="str">
        <f>IF(商品信息!B72="","",商品信息!B72)</f>
        <v/>
      </c>
      <c r="B78" s="21" t="str">
        <f>IF(商品信息!C72="","",商品信息!C72)</f>
        <v/>
      </c>
      <c r="C78" s="21" t="str">
        <f>IF(商品信息!D72="","",商品信息!D72)</f>
        <v/>
      </c>
      <c r="D78" s="22">
        <f>SUMIFS(订单明细!$K:$K,订单明细!$E:$E,$A78,订单明细!$O:$O,D$9,订单明细!$N:$N,$B$3)</f>
        <v>0</v>
      </c>
      <c r="E78" s="22">
        <f>SUMIFS(订单明细!$K:$K,订单明细!$E:$E,$A78,订单明细!$O:$O,E$9,订单明细!$N:$N,$B$3)</f>
        <v>0</v>
      </c>
      <c r="F78" s="22">
        <f>SUMIFS(订单明细!$K:$K,订单明细!$E:$E,$A78,订单明细!$O:$O,F$9,订单明细!$N:$N,$B$3)</f>
        <v>0</v>
      </c>
      <c r="G78" s="22">
        <f>SUMIFS(订单明细!$K:$K,订单明细!$E:$E,$A78,订单明细!$O:$O,G$9,订单明细!$N:$N,$B$3)</f>
        <v>0</v>
      </c>
      <c r="H78" s="22">
        <f>SUMIFS(订单明细!$K:$K,订单明细!$E:$E,$A78,订单明细!$O:$O,H$9,订单明细!$N:$N,$B$3)</f>
        <v>0</v>
      </c>
      <c r="I78" s="22">
        <f>SUMIFS(订单明细!$K:$K,订单明细!$E:$E,$A78,订单明细!$O:$O,I$9,订单明细!$N:$N,$B$3)</f>
        <v>0</v>
      </c>
      <c r="J78" s="22">
        <f>SUMIFS(订单明细!$K:$K,订单明细!$E:$E,$A78,订单明细!$O:$O,J$9,订单明细!$N:$N,$B$3)</f>
        <v>0</v>
      </c>
      <c r="K78" s="22">
        <f>SUMIFS(订单明细!$K:$K,订单明细!$E:$E,$A78,订单明细!$O:$O,K$9,订单明细!$N:$N,$B$3)</f>
        <v>0</v>
      </c>
      <c r="L78" s="22">
        <f>SUMIFS(订单明细!$K:$K,订单明细!$E:$E,$A78,订单明细!$O:$O,L$9,订单明细!$N:$N,$B$3)</f>
        <v>0</v>
      </c>
      <c r="M78" s="22">
        <f>SUMIFS(订单明细!$K:$K,订单明细!$E:$E,$A78,订单明细!$O:$O,M$9,订单明细!$N:$N,$B$3)</f>
        <v>0</v>
      </c>
      <c r="N78" s="22">
        <f>SUMIFS(订单明细!$K:$K,订单明细!$E:$E,$A78,订单明细!$O:$O,N$9,订单明细!$N:$N,$B$3)</f>
        <v>0</v>
      </c>
      <c r="O78" s="22">
        <f>SUMIFS(订单明细!$K:$K,订单明细!$E:$E,$A78,订单明细!$O:$O,O$9,订单明细!$N:$N,$B$3)</f>
        <v>0</v>
      </c>
    </row>
    <row r="79" spans="1:15">
      <c r="A79" s="23" t="str">
        <f>IF(商品信息!B73="","",商品信息!B73)</f>
        <v/>
      </c>
      <c r="B79" s="23" t="str">
        <f>IF(商品信息!C73="","",商品信息!C73)</f>
        <v/>
      </c>
      <c r="C79" s="23" t="str">
        <f>IF(商品信息!D73="","",商品信息!D73)</f>
        <v/>
      </c>
      <c r="D79" s="24">
        <f>SUMIFS(订单明细!$K:$K,订单明细!$E:$E,$A79,订单明细!$O:$O,D$9,订单明细!$N:$N,$B$3)</f>
        <v>0</v>
      </c>
      <c r="E79" s="24">
        <f>SUMIFS(订单明细!$K:$K,订单明细!$E:$E,$A79,订单明细!$O:$O,E$9,订单明细!$N:$N,$B$3)</f>
        <v>0</v>
      </c>
      <c r="F79" s="24">
        <f>SUMIFS(订单明细!$K:$K,订单明细!$E:$E,$A79,订单明细!$O:$O,F$9,订单明细!$N:$N,$B$3)</f>
        <v>0</v>
      </c>
      <c r="G79" s="24">
        <f>SUMIFS(订单明细!$K:$K,订单明细!$E:$E,$A79,订单明细!$O:$O,G$9,订单明细!$N:$N,$B$3)</f>
        <v>0</v>
      </c>
      <c r="H79" s="24">
        <f>SUMIFS(订单明细!$K:$K,订单明细!$E:$E,$A79,订单明细!$O:$O,H$9,订单明细!$N:$N,$B$3)</f>
        <v>0</v>
      </c>
      <c r="I79" s="24">
        <f>SUMIFS(订单明细!$K:$K,订单明细!$E:$E,$A79,订单明细!$O:$O,I$9,订单明细!$N:$N,$B$3)</f>
        <v>0</v>
      </c>
      <c r="J79" s="24">
        <f>SUMIFS(订单明细!$K:$K,订单明细!$E:$E,$A79,订单明细!$O:$O,J$9,订单明细!$N:$N,$B$3)</f>
        <v>0</v>
      </c>
      <c r="K79" s="24">
        <f>SUMIFS(订单明细!$K:$K,订单明细!$E:$E,$A79,订单明细!$O:$O,K$9,订单明细!$N:$N,$B$3)</f>
        <v>0</v>
      </c>
      <c r="L79" s="24">
        <f>SUMIFS(订单明细!$K:$K,订单明细!$E:$E,$A79,订单明细!$O:$O,L$9,订单明细!$N:$N,$B$3)</f>
        <v>0</v>
      </c>
      <c r="M79" s="24">
        <f>SUMIFS(订单明细!$K:$K,订单明细!$E:$E,$A79,订单明细!$O:$O,M$9,订单明细!$N:$N,$B$3)</f>
        <v>0</v>
      </c>
      <c r="N79" s="24">
        <f>SUMIFS(订单明细!$K:$K,订单明细!$E:$E,$A79,订单明细!$O:$O,N$9,订单明细!$N:$N,$B$3)</f>
        <v>0</v>
      </c>
      <c r="O79" s="24">
        <f>SUMIFS(订单明细!$K:$K,订单明细!$E:$E,$A79,订单明细!$O:$O,O$9,订单明细!$N:$N,$B$3)</f>
        <v>0</v>
      </c>
    </row>
    <row r="80" spans="1:15">
      <c r="A80" s="21" t="str">
        <f>IF(商品信息!B74="","",商品信息!B74)</f>
        <v/>
      </c>
      <c r="B80" s="21" t="str">
        <f>IF(商品信息!C74="","",商品信息!C74)</f>
        <v/>
      </c>
      <c r="C80" s="21" t="str">
        <f>IF(商品信息!D74="","",商品信息!D74)</f>
        <v/>
      </c>
      <c r="D80" s="22">
        <f>SUMIFS(订单明细!$K:$K,订单明细!$E:$E,$A80,订单明细!$O:$O,D$9,订单明细!$N:$N,$B$3)</f>
        <v>0</v>
      </c>
      <c r="E80" s="22">
        <f>SUMIFS(订单明细!$K:$K,订单明细!$E:$E,$A80,订单明细!$O:$O,E$9,订单明细!$N:$N,$B$3)</f>
        <v>0</v>
      </c>
      <c r="F80" s="22">
        <f>SUMIFS(订单明细!$K:$K,订单明细!$E:$E,$A80,订单明细!$O:$O,F$9,订单明细!$N:$N,$B$3)</f>
        <v>0</v>
      </c>
      <c r="G80" s="22">
        <f>SUMIFS(订单明细!$K:$K,订单明细!$E:$E,$A80,订单明细!$O:$O,G$9,订单明细!$N:$N,$B$3)</f>
        <v>0</v>
      </c>
      <c r="H80" s="22">
        <f>SUMIFS(订单明细!$K:$K,订单明细!$E:$E,$A80,订单明细!$O:$O,H$9,订单明细!$N:$N,$B$3)</f>
        <v>0</v>
      </c>
      <c r="I80" s="22">
        <f>SUMIFS(订单明细!$K:$K,订单明细!$E:$E,$A80,订单明细!$O:$O,I$9,订单明细!$N:$N,$B$3)</f>
        <v>0</v>
      </c>
      <c r="J80" s="22">
        <f>SUMIFS(订单明细!$K:$K,订单明细!$E:$E,$A80,订单明细!$O:$O,J$9,订单明细!$N:$N,$B$3)</f>
        <v>0</v>
      </c>
      <c r="K80" s="22">
        <f>SUMIFS(订单明细!$K:$K,订单明细!$E:$E,$A80,订单明细!$O:$O,K$9,订单明细!$N:$N,$B$3)</f>
        <v>0</v>
      </c>
      <c r="L80" s="22">
        <f>SUMIFS(订单明细!$K:$K,订单明细!$E:$E,$A80,订单明细!$O:$O,L$9,订单明细!$N:$N,$B$3)</f>
        <v>0</v>
      </c>
      <c r="M80" s="22">
        <f>SUMIFS(订单明细!$K:$K,订单明细!$E:$E,$A80,订单明细!$O:$O,M$9,订单明细!$N:$N,$B$3)</f>
        <v>0</v>
      </c>
      <c r="N80" s="22">
        <f>SUMIFS(订单明细!$K:$K,订单明细!$E:$E,$A80,订单明细!$O:$O,N$9,订单明细!$N:$N,$B$3)</f>
        <v>0</v>
      </c>
      <c r="O80" s="22">
        <f>SUMIFS(订单明细!$K:$K,订单明细!$E:$E,$A80,订单明细!$O:$O,O$9,订单明细!$N:$N,$B$3)</f>
        <v>0</v>
      </c>
    </row>
    <row r="81" spans="1:15">
      <c r="A81" s="23" t="str">
        <f>IF(商品信息!B75="","",商品信息!B75)</f>
        <v/>
      </c>
      <c r="B81" s="23" t="str">
        <f>IF(商品信息!C75="","",商品信息!C75)</f>
        <v/>
      </c>
      <c r="C81" s="23" t="str">
        <f>IF(商品信息!D75="","",商品信息!D75)</f>
        <v/>
      </c>
      <c r="D81" s="24">
        <f>SUMIFS(订单明细!$K:$K,订单明细!$E:$E,$A81,订单明细!$O:$O,D$9,订单明细!$N:$N,$B$3)</f>
        <v>0</v>
      </c>
      <c r="E81" s="24">
        <f>SUMIFS(订单明细!$K:$K,订单明细!$E:$E,$A81,订单明细!$O:$O,E$9,订单明细!$N:$N,$B$3)</f>
        <v>0</v>
      </c>
      <c r="F81" s="24">
        <f>SUMIFS(订单明细!$K:$K,订单明细!$E:$E,$A81,订单明细!$O:$O,F$9,订单明细!$N:$N,$B$3)</f>
        <v>0</v>
      </c>
      <c r="G81" s="24">
        <f>SUMIFS(订单明细!$K:$K,订单明细!$E:$E,$A81,订单明细!$O:$O,G$9,订单明细!$N:$N,$B$3)</f>
        <v>0</v>
      </c>
      <c r="H81" s="24">
        <f>SUMIFS(订单明细!$K:$K,订单明细!$E:$E,$A81,订单明细!$O:$O,H$9,订单明细!$N:$N,$B$3)</f>
        <v>0</v>
      </c>
      <c r="I81" s="24">
        <f>SUMIFS(订单明细!$K:$K,订单明细!$E:$E,$A81,订单明细!$O:$O,I$9,订单明细!$N:$N,$B$3)</f>
        <v>0</v>
      </c>
      <c r="J81" s="24">
        <f>SUMIFS(订单明细!$K:$K,订单明细!$E:$E,$A81,订单明细!$O:$O,J$9,订单明细!$N:$N,$B$3)</f>
        <v>0</v>
      </c>
      <c r="K81" s="24">
        <f>SUMIFS(订单明细!$K:$K,订单明细!$E:$E,$A81,订单明细!$O:$O,K$9,订单明细!$N:$N,$B$3)</f>
        <v>0</v>
      </c>
      <c r="L81" s="24">
        <f>SUMIFS(订单明细!$K:$K,订单明细!$E:$E,$A81,订单明细!$O:$O,L$9,订单明细!$N:$N,$B$3)</f>
        <v>0</v>
      </c>
      <c r="M81" s="24">
        <f>SUMIFS(订单明细!$K:$K,订单明细!$E:$E,$A81,订单明细!$O:$O,M$9,订单明细!$N:$N,$B$3)</f>
        <v>0</v>
      </c>
      <c r="N81" s="24">
        <f>SUMIFS(订单明细!$K:$K,订单明细!$E:$E,$A81,订单明细!$O:$O,N$9,订单明细!$N:$N,$B$3)</f>
        <v>0</v>
      </c>
      <c r="O81" s="24">
        <f>SUMIFS(订单明细!$K:$K,订单明细!$E:$E,$A81,订单明细!$O:$O,O$9,订单明细!$N:$N,$B$3)</f>
        <v>0</v>
      </c>
    </row>
    <row r="82" spans="1:15">
      <c r="A82" s="21" t="str">
        <f>IF(商品信息!B76="","",商品信息!B76)</f>
        <v/>
      </c>
      <c r="B82" s="21" t="str">
        <f>IF(商品信息!C76="","",商品信息!C76)</f>
        <v/>
      </c>
      <c r="C82" s="21" t="str">
        <f>IF(商品信息!D76="","",商品信息!D76)</f>
        <v/>
      </c>
      <c r="D82" s="22">
        <f>SUMIFS(订单明细!$K:$K,订单明细!$E:$E,$A82,订单明细!$O:$O,D$9,订单明细!$N:$N,$B$3)</f>
        <v>0</v>
      </c>
      <c r="E82" s="22">
        <f>SUMIFS(订单明细!$K:$K,订单明细!$E:$E,$A82,订单明细!$O:$O,E$9,订单明细!$N:$N,$B$3)</f>
        <v>0</v>
      </c>
      <c r="F82" s="22">
        <f>SUMIFS(订单明细!$K:$K,订单明细!$E:$E,$A82,订单明细!$O:$O,F$9,订单明细!$N:$N,$B$3)</f>
        <v>0</v>
      </c>
      <c r="G82" s="22">
        <f>SUMIFS(订单明细!$K:$K,订单明细!$E:$E,$A82,订单明细!$O:$O,G$9,订单明细!$N:$N,$B$3)</f>
        <v>0</v>
      </c>
      <c r="H82" s="22">
        <f>SUMIFS(订单明细!$K:$K,订单明细!$E:$E,$A82,订单明细!$O:$O,H$9,订单明细!$N:$N,$B$3)</f>
        <v>0</v>
      </c>
      <c r="I82" s="22">
        <f>SUMIFS(订单明细!$K:$K,订单明细!$E:$E,$A82,订单明细!$O:$O,I$9,订单明细!$N:$N,$B$3)</f>
        <v>0</v>
      </c>
      <c r="J82" s="22">
        <f>SUMIFS(订单明细!$K:$K,订单明细!$E:$E,$A82,订单明细!$O:$O,J$9,订单明细!$N:$N,$B$3)</f>
        <v>0</v>
      </c>
      <c r="K82" s="22">
        <f>SUMIFS(订单明细!$K:$K,订单明细!$E:$E,$A82,订单明细!$O:$O,K$9,订单明细!$N:$N,$B$3)</f>
        <v>0</v>
      </c>
      <c r="L82" s="22">
        <f>SUMIFS(订单明细!$K:$K,订单明细!$E:$E,$A82,订单明细!$O:$O,L$9,订单明细!$N:$N,$B$3)</f>
        <v>0</v>
      </c>
      <c r="M82" s="22">
        <f>SUMIFS(订单明细!$K:$K,订单明细!$E:$E,$A82,订单明细!$O:$O,M$9,订单明细!$N:$N,$B$3)</f>
        <v>0</v>
      </c>
      <c r="N82" s="22">
        <f>SUMIFS(订单明细!$K:$K,订单明细!$E:$E,$A82,订单明细!$O:$O,N$9,订单明细!$N:$N,$B$3)</f>
        <v>0</v>
      </c>
      <c r="O82" s="22">
        <f>SUMIFS(订单明细!$K:$K,订单明细!$E:$E,$A82,订单明细!$O:$O,O$9,订单明细!$N:$N,$B$3)</f>
        <v>0</v>
      </c>
    </row>
    <row r="83" spans="1:15">
      <c r="A83" s="23" t="str">
        <f>IF(商品信息!B77="","",商品信息!B77)</f>
        <v/>
      </c>
      <c r="B83" s="23" t="str">
        <f>IF(商品信息!C77="","",商品信息!C77)</f>
        <v/>
      </c>
      <c r="C83" s="23" t="str">
        <f>IF(商品信息!D77="","",商品信息!D77)</f>
        <v/>
      </c>
      <c r="D83" s="24">
        <f>SUMIFS(订单明细!$K:$K,订单明细!$E:$E,$A83,订单明细!$O:$O,D$9,订单明细!$N:$N,$B$3)</f>
        <v>0</v>
      </c>
      <c r="E83" s="24">
        <f>SUMIFS(订单明细!$K:$K,订单明细!$E:$E,$A83,订单明细!$O:$O,E$9,订单明细!$N:$N,$B$3)</f>
        <v>0</v>
      </c>
      <c r="F83" s="24">
        <f>SUMIFS(订单明细!$K:$K,订单明细!$E:$E,$A83,订单明细!$O:$O,F$9,订单明细!$N:$N,$B$3)</f>
        <v>0</v>
      </c>
      <c r="G83" s="24">
        <f>SUMIFS(订单明细!$K:$K,订单明细!$E:$E,$A83,订单明细!$O:$O,G$9,订单明细!$N:$N,$B$3)</f>
        <v>0</v>
      </c>
      <c r="H83" s="24">
        <f>SUMIFS(订单明细!$K:$K,订单明细!$E:$E,$A83,订单明细!$O:$O,H$9,订单明细!$N:$N,$B$3)</f>
        <v>0</v>
      </c>
      <c r="I83" s="24">
        <f>SUMIFS(订单明细!$K:$K,订单明细!$E:$E,$A83,订单明细!$O:$O,I$9,订单明细!$N:$N,$B$3)</f>
        <v>0</v>
      </c>
      <c r="J83" s="24">
        <f>SUMIFS(订单明细!$K:$K,订单明细!$E:$E,$A83,订单明细!$O:$O,J$9,订单明细!$N:$N,$B$3)</f>
        <v>0</v>
      </c>
      <c r="K83" s="24">
        <f>SUMIFS(订单明细!$K:$K,订单明细!$E:$E,$A83,订单明细!$O:$O,K$9,订单明细!$N:$N,$B$3)</f>
        <v>0</v>
      </c>
      <c r="L83" s="24">
        <f>SUMIFS(订单明细!$K:$K,订单明细!$E:$E,$A83,订单明细!$O:$O,L$9,订单明细!$N:$N,$B$3)</f>
        <v>0</v>
      </c>
      <c r="M83" s="24">
        <f>SUMIFS(订单明细!$K:$K,订单明细!$E:$E,$A83,订单明细!$O:$O,M$9,订单明细!$N:$N,$B$3)</f>
        <v>0</v>
      </c>
      <c r="N83" s="24">
        <f>SUMIFS(订单明细!$K:$K,订单明细!$E:$E,$A83,订单明细!$O:$O,N$9,订单明细!$N:$N,$B$3)</f>
        <v>0</v>
      </c>
      <c r="O83" s="24">
        <f>SUMIFS(订单明细!$K:$K,订单明细!$E:$E,$A83,订单明细!$O:$O,O$9,订单明细!$N:$N,$B$3)</f>
        <v>0</v>
      </c>
    </row>
    <row r="84" spans="1:15">
      <c r="A84" s="21" t="str">
        <f>IF(商品信息!B78="","",商品信息!B78)</f>
        <v/>
      </c>
      <c r="B84" s="21" t="str">
        <f>IF(商品信息!C78="","",商品信息!C78)</f>
        <v/>
      </c>
      <c r="C84" s="21" t="str">
        <f>IF(商品信息!D78="","",商品信息!D78)</f>
        <v/>
      </c>
      <c r="D84" s="22">
        <f>SUMIFS(订单明细!$K:$K,订单明细!$E:$E,$A84,订单明细!$O:$O,D$9,订单明细!$N:$N,$B$3)</f>
        <v>0</v>
      </c>
      <c r="E84" s="22">
        <f>SUMIFS(订单明细!$K:$K,订单明细!$E:$E,$A84,订单明细!$O:$O,E$9,订单明细!$N:$N,$B$3)</f>
        <v>0</v>
      </c>
      <c r="F84" s="22">
        <f>SUMIFS(订单明细!$K:$K,订单明细!$E:$E,$A84,订单明细!$O:$O,F$9,订单明细!$N:$N,$B$3)</f>
        <v>0</v>
      </c>
      <c r="G84" s="22">
        <f>SUMIFS(订单明细!$K:$K,订单明细!$E:$E,$A84,订单明细!$O:$O,G$9,订单明细!$N:$N,$B$3)</f>
        <v>0</v>
      </c>
      <c r="H84" s="22">
        <f>SUMIFS(订单明细!$K:$K,订单明细!$E:$E,$A84,订单明细!$O:$O,H$9,订单明细!$N:$N,$B$3)</f>
        <v>0</v>
      </c>
      <c r="I84" s="22">
        <f>SUMIFS(订单明细!$K:$K,订单明细!$E:$E,$A84,订单明细!$O:$O,I$9,订单明细!$N:$N,$B$3)</f>
        <v>0</v>
      </c>
      <c r="J84" s="22">
        <f>SUMIFS(订单明细!$K:$K,订单明细!$E:$E,$A84,订单明细!$O:$O,J$9,订单明细!$N:$N,$B$3)</f>
        <v>0</v>
      </c>
      <c r="K84" s="22">
        <f>SUMIFS(订单明细!$K:$K,订单明细!$E:$E,$A84,订单明细!$O:$O,K$9,订单明细!$N:$N,$B$3)</f>
        <v>0</v>
      </c>
      <c r="L84" s="22">
        <f>SUMIFS(订单明细!$K:$K,订单明细!$E:$E,$A84,订单明细!$O:$O,L$9,订单明细!$N:$N,$B$3)</f>
        <v>0</v>
      </c>
      <c r="M84" s="22">
        <f>SUMIFS(订单明细!$K:$K,订单明细!$E:$E,$A84,订单明细!$O:$O,M$9,订单明细!$N:$N,$B$3)</f>
        <v>0</v>
      </c>
      <c r="N84" s="22">
        <f>SUMIFS(订单明细!$K:$K,订单明细!$E:$E,$A84,订单明细!$O:$O,N$9,订单明细!$N:$N,$B$3)</f>
        <v>0</v>
      </c>
      <c r="O84" s="22">
        <f>SUMIFS(订单明细!$K:$K,订单明细!$E:$E,$A84,订单明细!$O:$O,O$9,订单明细!$N:$N,$B$3)</f>
        <v>0</v>
      </c>
    </row>
    <row r="85" spans="1:15">
      <c r="A85" s="23" t="str">
        <f>IF(商品信息!B79="","",商品信息!B79)</f>
        <v/>
      </c>
      <c r="B85" s="23" t="str">
        <f>IF(商品信息!C79="","",商品信息!C79)</f>
        <v/>
      </c>
      <c r="C85" s="23" t="str">
        <f>IF(商品信息!D79="","",商品信息!D79)</f>
        <v/>
      </c>
      <c r="D85" s="24">
        <f>SUMIFS(订单明细!$K:$K,订单明细!$E:$E,$A85,订单明细!$O:$O,D$9,订单明细!$N:$N,$B$3)</f>
        <v>0</v>
      </c>
      <c r="E85" s="24">
        <f>SUMIFS(订单明细!$K:$K,订单明细!$E:$E,$A85,订单明细!$O:$O,E$9,订单明细!$N:$N,$B$3)</f>
        <v>0</v>
      </c>
      <c r="F85" s="24">
        <f>SUMIFS(订单明细!$K:$K,订单明细!$E:$E,$A85,订单明细!$O:$O,F$9,订单明细!$N:$N,$B$3)</f>
        <v>0</v>
      </c>
      <c r="G85" s="24">
        <f>SUMIFS(订单明细!$K:$K,订单明细!$E:$E,$A85,订单明细!$O:$O,G$9,订单明细!$N:$N,$B$3)</f>
        <v>0</v>
      </c>
      <c r="H85" s="24">
        <f>SUMIFS(订单明细!$K:$K,订单明细!$E:$E,$A85,订单明细!$O:$O,H$9,订单明细!$N:$N,$B$3)</f>
        <v>0</v>
      </c>
      <c r="I85" s="24">
        <f>SUMIFS(订单明细!$K:$K,订单明细!$E:$E,$A85,订单明细!$O:$O,I$9,订单明细!$N:$N,$B$3)</f>
        <v>0</v>
      </c>
      <c r="J85" s="24">
        <f>SUMIFS(订单明细!$K:$K,订单明细!$E:$E,$A85,订单明细!$O:$O,J$9,订单明细!$N:$N,$B$3)</f>
        <v>0</v>
      </c>
      <c r="K85" s="24">
        <f>SUMIFS(订单明细!$K:$K,订单明细!$E:$E,$A85,订单明细!$O:$O,K$9,订单明细!$N:$N,$B$3)</f>
        <v>0</v>
      </c>
      <c r="L85" s="24">
        <f>SUMIFS(订单明细!$K:$K,订单明细!$E:$E,$A85,订单明细!$O:$O,L$9,订单明细!$N:$N,$B$3)</f>
        <v>0</v>
      </c>
      <c r="M85" s="24">
        <f>SUMIFS(订单明细!$K:$K,订单明细!$E:$E,$A85,订单明细!$O:$O,M$9,订单明细!$N:$N,$B$3)</f>
        <v>0</v>
      </c>
      <c r="N85" s="24">
        <f>SUMIFS(订单明细!$K:$K,订单明细!$E:$E,$A85,订单明细!$O:$O,N$9,订单明细!$N:$N,$B$3)</f>
        <v>0</v>
      </c>
      <c r="O85" s="24">
        <f>SUMIFS(订单明细!$K:$K,订单明细!$E:$E,$A85,订单明细!$O:$O,O$9,订单明细!$N:$N,$B$3)</f>
        <v>0</v>
      </c>
    </row>
    <row r="86" spans="1:15">
      <c r="A86" s="21" t="str">
        <f>IF(商品信息!B80="","",商品信息!B80)</f>
        <v/>
      </c>
      <c r="B86" s="21" t="str">
        <f>IF(商品信息!C80="","",商品信息!C80)</f>
        <v/>
      </c>
      <c r="C86" s="21" t="str">
        <f>IF(商品信息!D80="","",商品信息!D80)</f>
        <v/>
      </c>
      <c r="D86" s="22">
        <f>SUMIFS(订单明细!$K:$K,订单明细!$E:$E,$A86,订单明细!$O:$O,D$9,订单明细!$N:$N,$B$3)</f>
        <v>0</v>
      </c>
      <c r="E86" s="22">
        <f>SUMIFS(订单明细!$K:$K,订单明细!$E:$E,$A86,订单明细!$O:$O,E$9,订单明细!$N:$N,$B$3)</f>
        <v>0</v>
      </c>
      <c r="F86" s="22">
        <f>SUMIFS(订单明细!$K:$K,订单明细!$E:$E,$A86,订单明细!$O:$O,F$9,订单明细!$N:$N,$B$3)</f>
        <v>0</v>
      </c>
      <c r="G86" s="22">
        <f>SUMIFS(订单明细!$K:$K,订单明细!$E:$E,$A86,订单明细!$O:$O,G$9,订单明细!$N:$N,$B$3)</f>
        <v>0</v>
      </c>
      <c r="H86" s="22">
        <f>SUMIFS(订单明细!$K:$K,订单明细!$E:$E,$A86,订单明细!$O:$O,H$9,订单明细!$N:$N,$B$3)</f>
        <v>0</v>
      </c>
      <c r="I86" s="22">
        <f>SUMIFS(订单明细!$K:$K,订单明细!$E:$E,$A86,订单明细!$O:$O,I$9,订单明细!$N:$N,$B$3)</f>
        <v>0</v>
      </c>
      <c r="J86" s="22">
        <f>SUMIFS(订单明细!$K:$K,订单明细!$E:$E,$A86,订单明细!$O:$O,J$9,订单明细!$N:$N,$B$3)</f>
        <v>0</v>
      </c>
      <c r="K86" s="22">
        <f>SUMIFS(订单明细!$K:$K,订单明细!$E:$E,$A86,订单明细!$O:$O,K$9,订单明细!$N:$N,$B$3)</f>
        <v>0</v>
      </c>
      <c r="L86" s="22">
        <f>SUMIFS(订单明细!$K:$K,订单明细!$E:$E,$A86,订单明细!$O:$O,L$9,订单明细!$N:$N,$B$3)</f>
        <v>0</v>
      </c>
      <c r="M86" s="22">
        <f>SUMIFS(订单明细!$K:$K,订单明细!$E:$E,$A86,订单明细!$O:$O,M$9,订单明细!$N:$N,$B$3)</f>
        <v>0</v>
      </c>
      <c r="N86" s="22">
        <f>SUMIFS(订单明细!$K:$K,订单明细!$E:$E,$A86,订单明细!$O:$O,N$9,订单明细!$N:$N,$B$3)</f>
        <v>0</v>
      </c>
      <c r="O86" s="22">
        <f>SUMIFS(订单明细!$K:$K,订单明细!$E:$E,$A86,订单明细!$O:$O,O$9,订单明细!$N:$N,$B$3)</f>
        <v>0</v>
      </c>
    </row>
    <row r="87" spans="1:15">
      <c r="A87" s="23" t="str">
        <f>IF(商品信息!B81="","",商品信息!B81)</f>
        <v/>
      </c>
      <c r="B87" s="23" t="str">
        <f>IF(商品信息!C81="","",商品信息!C81)</f>
        <v/>
      </c>
      <c r="C87" s="23" t="str">
        <f>IF(商品信息!D81="","",商品信息!D81)</f>
        <v/>
      </c>
      <c r="D87" s="24">
        <f>SUMIFS(订单明细!$K:$K,订单明细!$E:$E,$A87,订单明细!$O:$O,D$9,订单明细!$N:$N,$B$3)</f>
        <v>0</v>
      </c>
      <c r="E87" s="24">
        <f>SUMIFS(订单明细!$K:$K,订单明细!$E:$E,$A87,订单明细!$O:$O,E$9,订单明细!$N:$N,$B$3)</f>
        <v>0</v>
      </c>
      <c r="F87" s="24">
        <f>SUMIFS(订单明细!$K:$K,订单明细!$E:$E,$A87,订单明细!$O:$O,F$9,订单明细!$N:$N,$B$3)</f>
        <v>0</v>
      </c>
      <c r="G87" s="24">
        <f>SUMIFS(订单明细!$K:$K,订单明细!$E:$E,$A87,订单明细!$O:$O,G$9,订单明细!$N:$N,$B$3)</f>
        <v>0</v>
      </c>
      <c r="H87" s="24">
        <f>SUMIFS(订单明细!$K:$K,订单明细!$E:$E,$A87,订单明细!$O:$O,H$9,订单明细!$N:$N,$B$3)</f>
        <v>0</v>
      </c>
      <c r="I87" s="24">
        <f>SUMIFS(订单明细!$K:$K,订单明细!$E:$E,$A87,订单明细!$O:$O,I$9,订单明细!$N:$N,$B$3)</f>
        <v>0</v>
      </c>
      <c r="J87" s="24">
        <f>SUMIFS(订单明细!$K:$K,订单明细!$E:$E,$A87,订单明细!$O:$O,J$9,订单明细!$N:$N,$B$3)</f>
        <v>0</v>
      </c>
      <c r="K87" s="24">
        <f>SUMIFS(订单明细!$K:$K,订单明细!$E:$E,$A87,订单明细!$O:$O,K$9,订单明细!$N:$N,$B$3)</f>
        <v>0</v>
      </c>
      <c r="L87" s="24">
        <f>SUMIFS(订单明细!$K:$K,订单明细!$E:$E,$A87,订单明细!$O:$O,L$9,订单明细!$N:$N,$B$3)</f>
        <v>0</v>
      </c>
      <c r="M87" s="24">
        <f>SUMIFS(订单明细!$K:$K,订单明细!$E:$E,$A87,订单明细!$O:$O,M$9,订单明细!$N:$N,$B$3)</f>
        <v>0</v>
      </c>
      <c r="N87" s="24">
        <f>SUMIFS(订单明细!$K:$K,订单明细!$E:$E,$A87,订单明细!$O:$O,N$9,订单明细!$N:$N,$B$3)</f>
        <v>0</v>
      </c>
      <c r="O87" s="24">
        <f>SUMIFS(订单明细!$K:$K,订单明细!$E:$E,$A87,订单明细!$O:$O,O$9,订单明细!$N:$N,$B$3)</f>
        <v>0</v>
      </c>
    </row>
    <row r="88" spans="1:15">
      <c r="A88" s="21" t="str">
        <f>IF(商品信息!B82="","",商品信息!B82)</f>
        <v/>
      </c>
      <c r="B88" s="21" t="str">
        <f>IF(商品信息!C82="","",商品信息!C82)</f>
        <v/>
      </c>
      <c r="C88" s="21" t="str">
        <f>IF(商品信息!D82="","",商品信息!D82)</f>
        <v/>
      </c>
      <c r="D88" s="22">
        <f>SUMIFS(订单明细!$K:$K,订单明细!$E:$E,$A88,订单明细!$O:$O,D$9,订单明细!$N:$N,$B$3)</f>
        <v>0</v>
      </c>
      <c r="E88" s="22">
        <f>SUMIFS(订单明细!$K:$K,订单明细!$E:$E,$A88,订单明细!$O:$O,E$9,订单明细!$N:$N,$B$3)</f>
        <v>0</v>
      </c>
      <c r="F88" s="22">
        <f>SUMIFS(订单明细!$K:$K,订单明细!$E:$E,$A88,订单明细!$O:$O,F$9,订单明细!$N:$N,$B$3)</f>
        <v>0</v>
      </c>
      <c r="G88" s="22">
        <f>SUMIFS(订单明细!$K:$K,订单明细!$E:$E,$A88,订单明细!$O:$O,G$9,订单明细!$N:$N,$B$3)</f>
        <v>0</v>
      </c>
      <c r="H88" s="22">
        <f>SUMIFS(订单明细!$K:$K,订单明细!$E:$E,$A88,订单明细!$O:$O,H$9,订单明细!$N:$N,$B$3)</f>
        <v>0</v>
      </c>
      <c r="I88" s="22">
        <f>SUMIFS(订单明细!$K:$K,订单明细!$E:$E,$A88,订单明细!$O:$O,I$9,订单明细!$N:$N,$B$3)</f>
        <v>0</v>
      </c>
      <c r="J88" s="22">
        <f>SUMIFS(订单明细!$K:$K,订单明细!$E:$E,$A88,订单明细!$O:$O,J$9,订单明细!$N:$N,$B$3)</f>
        <v>0</v>
      </c>
      <c r="K88" s="22">
        <f>SUMIFS(订单明细!$K:$K,订单明细!$E:$E,$A88,订单明细!$O:$O,K$9,订单明细!$N:$N,$B$3)</f>
        <v>0</v>
      </c>
      <c r="L88" s="22">
        <f>SUMIFS(订单明细!$K:$K,订单明细!$E:$E,$A88,订单明细!$O:$O,L$9,订单明细!$N:$N,$B$3)</f>
        <v>0</v>
      </c>
      <c r="M88" s="22">
        <f>SUMIFS(订单明细!$K:$K,订单明细!$E:$E,$A88,订单明细!$O:$O,M$9,订单明细!$N:$N,$B$3)</f>
        <v>0</v>
      </c>
      <c r="N88" s="22">
        <f>SUMIFS(订单明细!$K:$K,订单明细!$E:$E,$A88,订单明细!$O:$O,N$9,订单明细!$N:$N,$B$3)</f>
        <v>0</v>
      </c>
      <c r="O88" s="22">
        <f>SUMIFS(订单明细!$K:$K,订单明细!$E:$E,$A88,订单明细!$O:$O,O$9,订单明细!$N:$N,$B$3)</f>
        <v>0</v>
      </c>
    </row>
    <row r="89" spans="1:15">
      <c r="A89" s="23" t="str">
        <f>IF(商品信息!B83="","",商品信息!B83)</f>
        <v/>
      </c>
      <c r="B89" s="23" t="str">
        <f>IF(商品信息!C83="","",商品信息!C83)</f>
        <v/>
      </c>
      <c r="C89" s="23" t="str">
        <f>IF(商品信息!D83="","",商品信息!D83)</f>
        <v/>
      </c>
      <c r="D89" s="24">
        <f>SUMIFS(订单明细!$K:$K,订单明细!$E:$E,$A89,订单明细!$O:$O,D$9,订单明细!$N:$N,$B$3)</f>
        <v>0</v>
      </c>
      <c r="E89" s="24">
        <f>SUMIFS(订单明细!$K:$K,订单明细!$E:$E,$A89,订单明细!$O:$O,E$9,订单明细!$N:$N,$B$3)</f>
        <v>0</v>
      </c>
      <c r="F89" s="24">
        <f>SUMIFS(订单明细!$K:$K,订单明细!$E:$E,$A89,订单明细!$O:$O,F$9,订单明细!$N:$N,$B$3)</f>
        <v>0</v>
      </c>
      <c r="G89" s="24">
        <f>SUMIFS(订单明细!$K:$K,订单明细!$E:$E,$A89,订单明细!$O:$O,G$9,订单明细!$N:$N,$B$3)</f>
        <v>0</v>
      </c>
      <c r="H89" s="24">
        <f>SUMIFS(订单明细!$K:$K,订单明细!$E:$E,$A89,订单明细!$O:$O,H$9,订单明细!$N:$N,$B$3)</f>
        <v>0</v>
      </c>
      <c r="I89" s="24">
        <f>SUMIFS(订单明细!$K:$K,订单明细!$E:$E,$A89,订单明细!$O:$O,I$9,订单明细!$N:$N,$B$3)</f>
        <v>0</v>
      </c>
      <c r="J89" s="24">
        <f>SUMIFS(订单明细!$K:$K,订单明细!$E:$E,$A89,订单明细!$O:$O,J$9,订单明细!$N:$N,$B$3)</f>
        <v>0</v>
      </c>
      <c r="K89" s="24">
        <f>SUMIFS(订单明细!$K:$K,订单明细!$E:$E,$A89,订单明细!$O:$O,K$9,订单明细!$N:$N,$B$3)</f>
        <v>0</v>
      </c>
      <c r="L89" s="24">
        <f>SUMIFS(订单明细!$K:$K,订单明细!$E:$E,$A89,订单明细!$O:$O,L$9,订单明细!$N:$N,$B$3)</f>
        <v>0</v>
      </c>
      <c r="M89" s="24">
        <f>SUMIFS(订单明细!$K:$K,订单明细!$E:$E,$A89,订单明细!$O:$O,M$9,订单明细!$N:$N,$B$3)</f>
        <v>0</v>
      </c>
      <c r="N89" s="24">
        <f>SUMIFS(订单明细!$K:$K,订单明细!$E:$E,$A89,订单明细!$O:$O,N$9,订单明细!$N:$N,$B$3)</f>
        <v>0</v>
      </c>
      <c r="O89" s="24">
        <f>SUMIFS(订单明细!$K:$K,订单明细!$E:$E,$A89,订单明细!$O:$O,O$9,订单明细!$N:$N,$B$3)</f>
        <v>0</v>
      </c>
    </row>
    <row r="90" spans="1:15">
      <c r="A90" s="21" t="str">
        <f>IF(商品信息!B84="","",商品信息!B84)</f>
        <v/>
      </c>
      <c r="B90" s="21" t="str">
        <f>IF(商品信息!C84="","",商品信息!C84)</f>
        <v/>
      </c>
      <c r="C90" s="21" t="str">
        <f>IF(商品信息!D84="","",商品信息!D84)</f>
        <v/>
      </c>
      <c r="D90" s="22">
        <f>SUMIFS(订单明细!$K:$K,订单明细!$E:$E,$A90,订单明细!$O:$O,D$9,订单明细!$N:$N,$B$3)</f>
        <v>0</v>
      </c>
      <c r="E90" s="22">
        <f>SUMIFS(订单明细!$K:$K,订单明细!$E:$E,$A90,订单明细!$O:$O,E$9,订单明细!$N:$N,$B$3)</f>
        <v>0</v>
      </c>
      <c r="F90" s="22">
        <f>SUMIFS(订单明细!$K:$K,订单明细!$E:$E,$A90,订单明细!$O:$O,F$9,订单明细!$N:$N,$B$3)</f>
        <v>0</v>
      </c>
      <c r="G90" s="22">
        <f>SUMIFS(订单明细!$K:$K,订单明细!$E:$E,$A90,订单明细!$O:$O,G$9,订单明细!$N:$N,$B$3)</f>
        <v>0</v>
      </c>
      <c r="H90" s="22">
        <f>SUMIFS(订单明细!$K:$K,订单明细!$E:$E,$A90,订单明细!$O:$O,H$9,订单明细!$N:$N,$B$3)</f>
        <v>0</v>
      </c>
      <c r="I90" s="22">
        <f>SUMIFS(订单明细!$K:$K,订单明细!$E:$E,$A90,订单明细!$O:$O,I$9,订单明细!$N:$N,$B$3)</f>
        <v>0</v>
      </c>
      <c r="J90" s="22">
        <f>SUMIFS(订单明细!$K:$K,订单明细!$E:$E,$A90,订单明细!$O:$O,J$9,订单明细!$N:$N,$B$3)</f>
        <v>0</v>
      </c>
      <c r="K90" s="22">
        <f>SUMIFS(订单明细!$K:$K,订单明细!$E:$E,$A90,订单明细!$O:$O,K$9,订单明细!$N:$N,$B$3)</f>
        <v>0</v>
      </c>
      <c r="L90" s="22">
        <f>SUMIFS(订单明细!$K:$K,订单明细!$E:$E,$A90,订单明细!$O:$O,L$9,订单明细!$N:$N,$B$3)</f>
        <v>0</v>
      </c>
      <c r="M90" s="22">
        <f>SUMIFS(订单明细!$K:$K,订单明细!$E:$E,$A90,订单明细!$O:$O,M$9,订单明细!$N:$N,$B$3)</f>
        <v>0</v>
      </c>
      <c r="N90" s="22">
        <f>SUMIFS(订单明细!$K:$K,订单明细!$E:$E,$A90,订单明细!$O:$O,N$9,订单明细!$N:$N,$B$3)</f>
        <v>0</v>
      </c>
      <c r="O90" s="22">
        <f>SUMIFS(订单明细!$K:$K,订单明细!$E:$E,$A90,订单明细!$O:$O,O$9,订单明细!$N:$N,$B$3)</f>
        <v>0</v>
      </c>
    </row>
    <row r="91" spans="1:15">
      <c r="A91" s="23" t="str">
        <f>IF(商品信息!B85="","",商品信息!B85)</f>
        <v/>
      </c>
      <c r="B91" s="23" t="str">
        <f>IF(商品信息!C85="","",商品信息!C85)</f>
        <v/>
      </c>
      <c r="C91" s="23" t="str">
        <f>IF(商品信息!D85="","",商品信息!D85)</f>
        <v/>
      </c>
      <c r="D91" s="24">
        <f>SUMIFS(订单明细!$K:$K,订单明细!$E:$E,$A91,订单明细!$O:$O,D$9,订单明细!$N:$N,$B$3)</f>
        <v>0</v>
      </c>
      <c r="E91" s="24">
        <f>SUMIFS(订单明细!$K:$K,订单明细!$E:$E,$A91,订单明细!$O:$O,E$9,订单明细!$N:$N,$B$3)</f>
        <v>0</v>
      </c>
      <c r="F91" s="24">
        <f>SUMIFS(订单明细!$K:$K,订单明细!$E:$E,$A91,订单明细!$O:$O,F$9,订单明细!$N:$N,$B$3)</f>
        <v>0</v>
      </c>
      <c r="G91" s="24">
        <f>SUMIFS(订单明细!$K:$K,订单明细!$E:$E,$A91,订单明细!$O:$O,G$9,订单明细!$N:$N,$B$3)</f>
        <v>0</v>
      </c>
      <c r="H91" s="24">
        <f>SUMIFS(订单明细!$K:$K,订单明细!$E:$E,$A91,订单明细!$O:$O,H$9,订单明细!$N:$N,$B$3)</f>
        <v>0</v>
      </c>
      <c r="I91" s="24">
        <f>SUMIFS(订单明细!$K:$K,订单明细!$E:$E,$A91,订单明细!$O:$O,I$9,订单明细!$N:$N,$B$3)</f>
        <v>0</v>
      </c>
      <c r="J91" s="24">
        <f>SUMIFS(订单明细!$K:$K,订单明细!$E:$E,$A91,订单明细!$O:$O,J$9,订单明细!$N:$N,$B$3)</f>
        <v>0</v>
      </c>
      <c r="K91" s="24">
        <f>SUMIFS(订单明细!$K:$K,订单明细!$E:$E,$A91,订单明细!$O:$O,K$9,订单明细!$N:$N,$B$3)</f>
        <v>0</v>
      </c>
      <c r="L91" s="24">
        <f>SUMIFS(订单明细!$K:$K,订单明细!$E:$E,$A91,订单明细!$O:$O,L$9,订单明细!$N:$N,$B$3)</f>
        <v>0</v>
      </c>
      <c r="M91" s="24">
        <f>SUMIFS(订单明细!$K:$K,订单明细!$E:$E,$A91,订单明细!$O:$O,M$9,订单明细!$N:$N,$B$3)</f>
        <v>0</v>
      </c>
      <c r="N91" s="24">
        <f>SUMIFS(订单明细!$K:$K,订单明细!$E:$E,$A91,订单明细!$O:$O,N$9,订单明细!$N:$N,$B$3)</f>
        <v>0</v>
      </c>
      <c r="O91" s="24">
        <f>SUMIFS(订单明细!$K:$K,订单明细!$E:$E,$A91,订单明细!$O:$O,O$9,订单明细!$N:$N,$B$3)</f>
        <v>0</v>
      </c>
    </row>
    <row r="92" spans="1:15">
      <c r="A92" s="21" t="str">
        <f>IF(商品信息!B86="","",商品信息!B86)</f>
        <v/>
      </c>
      <c r="B92" s="21" t="str">
        <f>IF(商品信息!C86="","",商品信息!C86)</f>
        <v/>
      </c>
      <c r="C92" s="21" t="str">
        <f>IF(商品信息!D86="","",商品信息!D86)</f>
        <v/>
      </c>
      <c r="D92" s="22">
        <f>SUMIFS(订单明细!$K:$K,订单明细!$E:$E,$A92,订单明细!$O:$O,D$9,订单明细!$N:$N,$B$3)</f>
        <v>0</v>
      </c>
      <c r="E92" s="22">
        <f>SUMIFS(订单明细!$K:$K,订单明细!$E:$E,$A92,订单明细!$O:$O,E$9,订单明细!$N:$N,$B$3)</f>
        <v>0</v>
      </c>
      <c r="F92" s="22">
        <f>SUMIFS(订单明细!$K:$K,订单明细!$E:$E,$A92,订单明细!$O:$O,F$9,订单明细!$N:$N,$B$3)</f>
        <v>0</v>
      </c>
      <c r="G92" s="22">
        <f>SUMIFS(订单明细!$K:$K,订单明细!$E:$E,$A92,订单明细!$O:$O,G$9,订单明细!$N:$N,$B$3)</f>
        <v>0</v>
      </c>
      <c r="H92" s="22">
        <f>SUMIFS(订单明细!$K:$K,订单明细!$E:$E,$A92,订单明细!$O:$O,H$9,订单明细!$N:$N,$B$3)</f>
        <v>0</v>
      </c>
      <c r="I92" s="22">
        <f>SUMIFS(订单明细!$K:$K,订单明细!$E:$E,$A92,订单明细!$O:$O,I$9,订单明细!$N:$N,$B$3)</f>
        <v>0</v>
      </c>
      <c r="J92" s="22">
        <f>SUMIFS(订单明细!$K:$K,订单明细!$E:$E,$A92,订单明细!$O:$O,J$9,订单明细!$N:$N,$B$3)</f>
        <v>0</v>
      </c>
      <c r="K92" s="22">
        <f>SUMIFS(订单明细!$K:$K,订单明细!$E:$E,$A92,订单明细!$O:$O,K$9,订单明细!$N:$N,$B$3)</f>
        <v>0</v>
      </c>
      <c r="L92" s="22">
        <f>SUMIFS(订单明细!$K:$K,订单明细!$E:$E,$A92,订单明细!$O:$O,L$9,订单明细!$N:$N,$B$3)</f>
        <v>0</v>
      </c>
      <c r="M92" s="22">
        <f>SUMIFS(订单明细!$K:$K,订单明细!$E:$E,$A92,订单明细!$O:$O,M$9,订单明细!$N:$N,$B$3)</f>
        <v>0</v>
      </c>
      <c r="N92" s="22">
        <f>SUMIFS(订单明细!$K:$K,订单明细!$E:$E,$A92,订单明细!$O:$O,N$9,订单明细!$N:$N,$B$3)</f>
        <v>0</v>
      </c>
      <c r="O92" s="22">
        <f>SUMIFS(订单明细!$K:$K,订单明细!$E:$E,$A92,订单明细!$O:$O,O$9,订单明细!$N:$N,$B$3)</f>
        <v>0</v>
      </c>
    </row>
    <row r="93" spans="1:15">
      <c r="A93" s="23" t="str">
        <f>IF(商品信息!B87="","",商品信息!B87)</f>
        <v/>
      </c>
      <c r="B93" s="23" t="str">
        <f>IF(商品信息!C87="","",商品信息!C87)</f>
        <v/>
      </c>
      <c r="C93" s="23" t="str">
        <f>IF(商品信息!D87="","",商品信息!D87)</f>
        <v/>
      </c>
      <c r="D93" s="24">
        <f>SUMIFS(订单明细!$K:$K,订单明细!$E:$E,$A93,订单明细!$O:$O,D$9,订单明细!$N:$N,$B$3)</f>
        <v>0</v>
      </c>
      <c r="E93" s="24">
        <f>SUMIFS(订单明细!$K:$K,订单明细!$E:$E,$A93,订单明细!$O:$O,E$9,订单明细!$N:$N,$B$3)</f>
        <v>0</v>
      </c>
      <c r="F93" s="24">
        <f>SUMIFS(订单明细!$K:$K,订单明细!$E:$E,$A93,订单明细!$O:$O,F$9,订单明细!$N:$N,$B$3)</f>
        <v>0</v>
      </c>
      <c r="G93" s="24">
        <f>SUMIFS(订单明细!$K:$K,订单明细!$E:$E,$A93,订单明细!$O:$O,G$9,订单明细!$N:$N,$B$3)</f>
        <v>0</v>
      </c>
      <c r="H93" s="24">
        <f>SUMIFS(订单明细!$K:$K,订单明细!$E:$E,$A93,订单明细!$O:$O,H$9,订单明细!$N:$N,$B$3)</f>
        <v>0</v>
      </c>
      <c r="I93" s="24">
        <f>SUMIFS(订单明细!$K:$K,订单明细!$E:$E,$A93,订单明细!$O:$O,I$9,订单明细!$N:$N,$B$3)</f>
        <v>0</v>
      </c>
      <c r="J93" s="24">
        <f>SUMIFS(订单明细!$K:$K,订单明细!$E:$E,$A93,订单明细!$O:$O,J$9,订单明细!$N:$N,$B$3)</f>
        <v>0</v>
      </c>
      <c r="K93" s="24">
        <f>SUMIFS(订单明细!$K:$K,订单明细!$E:$E,$A93,订单明细!$O:$O,K$9,订单明细!$N:$N,$B$3)</f>
        <v>0</v>
      </c>
      <c r="L93" s="24">
        <f>SUMIFS(订单明细!$K:$K,订单明细!$E:$E,$A93,订单明细!$O:$O,L$9,订单明细!$N:$N,$B$3)</f>
        <v>0</v>
      </c>
      <c r="M93" s="24">
        <f>SUMIFS(订单明细!$K:$K,订单明细!$E:$E,$A93,订单明细!$O:$O,M$9,订单明细!$N:$N,$B$3)</f>
        <v>0</v>
      </c>
      <c r="N93" s="24">
        <f>SUMIFS(订单明细!$K:$K,订单明细!$E:$E,$A93,订单明细!$O:$O,N$9,订单明细!$N:$N,$B$3)</f>
        <v>0</v>
      </c>
      <c r="O93" s="24">
        <f>SUMIFS(订单明细!$K:$K,订单明细!$E:$E,$A93,订单明细!$O:$O,O$9,订单明细!$N:$N,$B$3)</f>
        <v>0</v>
      </c>
    </row>
    <row r="94" spans="1:15">
      <c r="A94" s="21" t="str">
        <f>IF(商品信息!B88="","",商品信息!B88)</f>
        <v/>
      </c>
      <c r="B94" s="21" t="str">
        <f>IF(商品信息!C88="","",商品信息!C88)</f>
        <v/>
      </c>
      <c r="C94" s="21" t="str">
        <f>IF(商品信息!D88="","",商品信息!D88)</f>
        <v/>
      </c>
      <c r="D94" s="22">
        <f>SUMIFS(订单明细!$K:$K,订单明细!$E:$E,$A94,订单明细!$O:$O,D$9,订单明细!$N:$N,$B$3)</f>
        <v>0</v>
      </c>
      <c r="E94" s="22">
        <f>SUMIFS(订单明细!$K:$K,订单明细!$E:$E,$A94,订单明细!$O:$O,E$9,订单明细!$N:$N,$B$3)</f>
        <v>0</v>
      </c>
      <c r="F94" s="22">
        <f>SUMIFS(订单明细!$K:$K,订单明细!$E:$E,$A94,订单明细!$O:$O,F$9,订单明细!$N:$N,$B$3)</f>
        <v>0</v>
      </c>
      <c r="G94" s="22">
        <f>SUMIFS(订单明细!$K:$K,订单明细!$E:$E,$A94,订单明细!$O:$O,G$9,订单明细!$N:$N,$B$3)</f>
        <v>0</v>
      </c>
      <c r="H94" s="22">
        <f>SUMIFS(订单明细!$K:$K,订单明细!$E:$E,$A94,订单明细!$O:$O,H$9,订单明细!$N:$N,$B$3)</f>
        <v>0</v>
      </c>
      <c r="I94" s="22">
        <f>SUMIFS(订单明细!$K:$K,订单明细!$E:$E,$A94,订单明细!$O:$O,I$9,订单明细!$N:$N,$B$3)</f>
        <v>0</v>
      </c>
      <c r="J94" s="22">
        <f>SUMIFS(订单明细!$K:$K,订单明细!$E:$E,$A94,订单明细!$O:$O,J$9,订单明细!$N:$N,$B$3)</f>
        <v>0</v>
      </c>
      <c r="K94" s="22">
        <f>SUMIFS(订单明细!$K:$K,订单明细!$E:$E,$A94,订单明细!$O:$O,K$9,订单明细!$N:$N,$B$3)</f>
        <v>0</v>
      </c>
      <c r="L94" s="22">
        <f>SUMIFS(订单明细!$K:$K,订单明细!$E:$E,$A94,订单明细!$O:$O,L$9,订单明细!$N:$N,$B$3)</f>
        <v>0</v>
      </c>
      <c r="M94" s="22">
        <f>SUMIFS(订单明细!$K:$K,订单明细!$E:$E,$A94,订单明细!$O:$O,M$9,订单明细!$N:$N,$B$3)</f>
        <v>0</v>
      </c>
      <c r="N94" s="22">
        <f>SUMIFS(订单明细!$K:$K,订单明细!$E:$E,$A94,订单明细!$O:$O,N$9,订单明细!$N:$N,$B$3)</f>
        <v>0</v>
      </c>
      <c r="O94" s="22">
        <f>SUMIFS(订单明细!$K:$K,订单明细!$E:$E,$A94,订单明细!$O:$O,O$9,订单明细!$N:$N,$B$3)</f>
        <v>0</v>
      </c>
    </row>
    <row r="95" spans="1:15">
      <c r="A95" s="23" t="str">
        <f>IF(商品信息!B89="","",商品信息!B89)</f>
        <v/>
      </c>
      <c r="B95" s="23" t="str">
        <f>IF(商品信息!C89="","",商品信息!C89)</f>
        <v/>
      </c>
      <c r="C95" s="23" t="str">
        <f>IF(商品信息!D89="","",商品信息!D89)</f>
        <v/>
      </c>
      <c r="D95" s="24">
        <f>SUMIFS(订单明细!$K:$K,订单明细!$E:$E,$A95,订单明细!$O:$O,D$9,订单明细!$N:$N,$B$3)</f>
        <v>0</v>
      </c>
      <c r="E95" s="24">
        <f>SUMIFS(订单明细!$K:$K,订单明细!$E:$E,$A95,订单明细!$O:$O,E$9,订单明细!$N:$N,$B$3)</f>
        <v>0</v>
      </c>
      <c r="F95" s="24">
        <f>SUMIFS(订单明细!$K:$K,订单明细!$E:$E,$A95,订单明细!$O:$O,F$9,订单明细!$N:$N,$B$3)</f>
        <v>0</v>
      </c>
      <c r="G95" s="24">
        <f>SUMIFS(订单明细!$K:$K,订单明细!$E:$E,$A95,订单明细!$O:$O,G$9,订单明细!$N:$N,$B$3)</f>
        <v>0</v>
      </c>
      <c r="H95" s="24">
        <f>SUMIFS(订单明细!$K:$K,订单明细!$E:$E,$A95,订单明细!$O:$O,H$9,订单明细!$N:$N,$B$3)</f>
        <v>0</v>
      </c>
      <c r="I95" s="24">
        <f>SUMIFS(订单明细!$K:$K,订单明细!$E:$E,$A95,订单明细!$O:$O,I$9,订单明细!$N:$N,$B$3)</f>
        <v>0</v>
      </c>
      <c r="J95" s="24">
        <f>SUMIFS(订单明细!$K:$K,订单明细!$E:$E,$A95,订单明细!$O:$O,J$9,订单明细!$N:$N,$B$3)</f>
        <v>0</v>
      </c>
      <c r="K95" s="24">
        <f>SUMIFS(订单明细!$K:$K,订单明细!$E:$E,$A95,订单明细!$O:$O,K$9,订单明细!$N:$N,$B$3)</f>
        <v>0</v>
      </c>
      <c r="L95" s="24">
        <f>SUMIFS(订单明细!$K:$K,订单明细!$E:$E,$A95,订单明细!$O:$O,L$9,订单明细!$N:$N,$B$3)</f>
        <v>0</v>
      </c>
      <c r="M95" s="24">
        <f>SUMIFS(订单明细!$K:$K,订单明细!$E:$E,$A95,订单明细!$O:$O,M$9,订单明细!$N:$N,$B$3)</f>
        <v>0</v>
      </c>
      <c r="N95" s="24">
        <f>SUMIFS(订单明细!$K:$K,订单明细!$E:$E,$A95,订单明细!$O:$O,N$9,订单明细!$N:$N,$B$3)</f>
        <v>0</v>
      </c>
      <c r="O95" s="24">
        <f>SUMIFS(订单明细!$K:$K,订单明细!$E:$E,$A95,订单明细!$O:$O,O$9,订单明细!$N:$N,$B$3)</f>
        <v>0</v>
      </c>
    </row>
    <row r="96" spans="1:15">
      <c r="A96" s="21" t="str">
        <f>IF(商品信息!B90="","",商品信息!B90)</f>
        <v/>
      </c>
      <c r="B96" s="21" t="str">
        <f>IF(商品信息!C90="","",商品信息!C90)</f>
        <v/>
      </c>
      <c r="C96" s="21" t="str">
        <f>IF(商品信息!D90="","",商品信息!D90)</f>
        <v/>
      </c>
      <c r="D96" s="22">
        <f>SUMIFS(订单明细!$K:$K,订单明细!$E:$E,$A96,订单明细!$O:$O,D$9,订单明细!$N:$N,$B$3)</f>
        <v>0</v>
      </c>
      <c r="E96" s="22">
        <f>SUMIFS(订单明细!$K:$K,订单明细!$E:$E,$A96,订单明细!$O:$O,E$9,订单明细!$N:$N,$B$3)</f>
        <v>0</v>
      </c>
      <c r="F96" s="22">
        <f>SUMIFS(订单明细!$K:$K,订单明细!$E:$E,$A96,订单明细!$O:$O,F$9,订单明细!$N:$N,$B$3)</f>
        <v>0</v>
      </c>
      <c r="G96" s="22">
        <f>SUMIFS(订单明细!$K:$K,订单明细!$E:$E,$A96,订单明细!$O:$O,G$9,订单明细!$N:$N,$B$3)</f>
        <v>0</v>
      </c>
      <c r="H96" s="22">
        <f>SUMIFS(订单明细!$K:$K,订单明细!$E:$E,$A96,订单明细!$O:$O,H$9,订单明细!$N:$N,$B$3)</f>
        <v>0</v>
      </c>
      <c r="I96" s="22">
        <f>SUMIFS(订单明细!$K:$K,订单明细!$E:$E,$A96,订单明细!$O:$O,I$9,订单明细!$N:$N,$B$3)</f>
        <v>0</v>
      </c>
      <c r="J96" s="22">
        <f>SUMIFS(订单明细!$K:$K,订单明细!$E:$E,$A96,订单明细!$O:$O,J$9,订单明细!$N:$N,$B$3)</f>
        <v>0</v>
      </c>
      <c r="K96" s="22">
        <f>SUMIFS(订单明细!$K:$K,订单明细!$E:$E,$A96,订单明细!$O:$O,K$9,订单明细!$N:$N,$B$3)</f>
        <v>0</v>
      </c>
      <c r="L96" s="22">
        <f>SUMIFS(订单明细!$K:$K,订单明细!$E:$E,$A96,订单明细!$O:$O,L$9,订单明细!$N:$N,$B$3)</f>
        <v>0</v>
      </c>
      <c r="M96" s="22">
        <f>SUMIFS(订单明细!$K:$K,订单明细!$E:$E,$A96,订单明细!$O:$O,M$9,订单明细!$N:$N,$B$3)</f>
        <v>0</v>
      </c>
      <c r="N96" s="22">
        <f>SUMIFS(订单明细!$K:$K,订单明细!$E:$E,$A96,订单明细!$O:$O,N$9,订单明细!$N:$N,$B$3)</f>
        <v>0</v>
      </c>
      <c r="O96" s="22">
        <f>SUMIFS(订单明细!$K:$K,订单明细!$E:$E,$A96,订单明细!$O:$O,O$9,订单明细!$N:$N,$B$3)</f>
        <v>0</v>
      </c>
    </row>
    <row r="97" spans="1:15">
      <c r="A97" s="23" t="str">
        <f>IF(商品信息!B91="","",商品信息!B91)</f>
        <v/>
      </c>
      <c r="B97" s="23" t="str">
        <f>IF(商品信息!C91="","",商品信息!C91)</f>
        <v/>
      </c>
      <c r="C97" s="23" t="str">
        <f>IF(商品信息!D91="","",商品信息!D91)</f>
        <v/>
      </c>
      <c r="D97" s="24">
        <f>SUMIFS(订单明细!$K:$K,订单明细!$E:$E,$A97,订单明细!$O:$O,D$9,订单明细!$N:$N,$B$3)</f>
        <v>0</v>
      </c>
      <c r="E97" s="24">
        <f>SUMIFS(订单明细!$K:$K,订单明细!$E:$E,$A97,订单明细!$O:$O,E$9,订单明细!$N:$N,$B$3)</f>
        <v>0</v>
      </c>
      <c r="F97" s="24">
        <f>SUMIFS(订单明细!$K:$K,订单明细!$E:$E,$A97,订单明细!$O:$O,F$9,订单明细!$N:$N,$B$3)</f>
        <v>0</v>
      </c>
      <c r="G97" s="24">
        <f>SUMIFS(订单明细!$K:$K,订单明细!$E:$E,$A97,订单明细!$O:$O,G$9,订单明细!$N:$N,$B$3)</f>
        <v>0</v>
      </c>
      <c r="H97" s="24">
        <f>SUMIFS(订单明细!$K:$K,订单明细!$E:$E,$A97,订单明细!$O:$O,H$9,订单明细!$N:$N,$B$3)</f>
        <v>0</v>
      </c>
      <c r="I97" s="24">
        <f>SUMIFS(订单明细!$K:$K,订单明细!$E:$E,$A97,订单明细!$O:$O,I$9,订单明细!$N:$N,$B$3)</f>
        <v>0</v>
      </c>
      <c r="J97" s="24">
        <f>SUMIFS(订单明细!$K:$K,订单明细!$E:$E,$A97,订单明细!$O:$O,J$9,订单明细!$N:$N,$B$3)</f>
        <v>0</v>
      </c>
      <c r="K97" s="24">
        <f>SUMIFS(订单明细!$K:$K,订单明细!$E:$E,$A97,订单明细!$O:$O,K$9,订单明细!$N:$N,$B$3)</f>
        <v>0</v>
      </c>
      <c r="L97" s="24">
        <f>SUMIFS(订单明细!$K:$K,订单明细!$E:$E,$A97,订单明细!$O:$O,L$9,订单明细!$N:$N,$B$3)</f>
        <v>0</v>
      </c>
      <c r="M97" s="24">
        <f>SUMIFS(订单明细!$K:$K,订单明细!$E:$E,$A97,订单明细!$O:$O,M$9,订单明细!$N:$N,$B$3)</f>
        <v>0</v>
      </c>
      <c r="N97" s="24">
        <f>SUMIFS(订单明细!$K:$K,订单明细!$E:$E,$A97,订单明细!$O:$O,N$9,订单明细!$N:$N,$B$3)</f>
        <v>0</v>
      </c>
      <c r="O97" s="24">
        <f>SUMIFS(订单明细!$K:$K,订单明细!$E:$E,$A97,订单明细!$O:$O,O$9,订单明细!$N:$N,$B$3)</f>
        <v>0</v>
      </c>
    </row>
    <row r="98" spans="1:15">
      <c r="A98" s="21" t="str">
        <f>IF(商品信息!B92="","",商品信息!B92)</f>
        <v/>
      </c>
      <c r="B98" s="21" t="str">
        <f>IF(商品信息!C92="","",商品信息!C92)</f>
        <v/>
      </c>
      <c r="C98" s="21" t="str">
        <f>IF(商品信息!D92="","",商品信息!D92)</f>
        <v/>
      </c>
      <c r="D98" s="22">
        <f>SUMIFS(订单明细!$K:$K,订单明细!$E:$E,$A98,订单明细!$O:$O,D$9,订单明细!$N:$N,$B$3)</f>
        <v>0</v>
      </c>
      <c r="E98" s="22">
        <f>SUMIFS(订单明细!$K:$K,订单明细!$E:$E,$A98,订单明细!$O:$O,E$9,订单明细!$N:$N,$B$3)</f>
        <v>0</v>
      </c>
      <c r="F98" s="22">
        <f>SUMIFS(订单明细!$K:$K,订单明细!$E:$E,$A98,订单明细!$O:$O,F$9,订单明细!$N:$N,$B$3)</f>
        <v>0</v>
      </c>
      <c r="G98" s="22">
        <f>SUMIFS(订单明细!$K:$K,订单明细!$E:$E,$A98,订单明细!$O:$O,G$9,订单明细!$N:$N,$B$3)</f>
        <v>0</v>
      </c>
      <c r="H98" s="22">
        <f>SUMIFS(订单明细!$K:$K,订单明细!$E:$E,$A98,订单明细!$O:$O,H$9,订单明细!$N:$N,$B$3)</f>
        <v>0</v>
      </c>
      <c r="I98" s="22">
        <f>SUMIFS(订单明细!$K:$K,订单明细!$E:$E,$A98,订单明细!$O:$O,I$9,订单明细!$N:$N,$B$3)</f>
        <v>0</v>
      </c>
      <c r="J98" s="22">
        <f>SUMIFS(订单明细!$K:$K,订单明细!$E:$E,$A98,订单明细!$O:$O,J$9,订单明细!$N:$N,$B$3)</f>
        <v>0</v>
      </c>
      <c r="K98" s="22">
        <f>SUMIFS(订单明细!$K:$K,订单明细!$E:$E,$A98,订单明细!$O:$O,K$9,订单明细!$N:$N,$B$3)</f>
        <v>0</v>
      </c>
      <c r="L98" s="22">
        <f>SUMIFS(订单明细!$K:$K,订单明细!$E:$E,$A98,订单明细!$O:$O,L$9,订单明细!$N:$N,$B$3)</f>
        <v>0</v>
      </c>
      <c r="M98" s="22">
        <f>SUMIFS(订单明细!$K:$K,订单明细!$E:$E,$A98,订单明细!$O:$O,M$9,订单明细!$N:$N,$B$3)</f>
        <v>0</v>
      </c>
      <c r="N98" s="22">
        <f>SUMIFS(订单明细!$K:$K,订单明细!$E:$E,$A98,订单明细!$O:$O,N$9,订单明细!$N:$N,$B$3)</f>
        <v>0</v>
      </c>
      <c r="O98" s="22">
        <f>SUMIFS(订单明细!$K:$K,订单明细!$E:$E,$A98,订单明细!$O:$O,O$9,订单明细!$N:$N,$B$3)</f>
        <v>0</v>
      </c>
    </row>
    <row r="99" spans="1:15">
      <c r="A99" s="23" t="str">
        <f>IF(商品信息!B93="","",商品信息!B93)</f>
        <v/>
      </c>
      <c r="B99" s="23" t="str">
        <f>IF(商品信息!C93="","",商品信息!C93)</f>
        <v/>
      </c>
      <c r="C99" s="23" t="str">
        <f>IF(商品信息!D93="","",商品信息!D93)</f>
        <v/>
      </c>
      <c r="D99" s="24">
        <f>SUMIFS(订单明细!$K:$K,订单明细!$E:$E,$A99,订单明细!$O:$O,D$9,订单明细!$N:$N,$B$3)</f>
        <v>0</v>
      </c>
      <c r="E99" s="24">
        <f>SUMIFS(订单明细!$K:$K,订单明细!$E:$E,$A99,订单明细!$O:$O,E$9,订单明细!$N:$N,$B$3)</f>
        <v>0</v>
      </c>
      <c r="F99" s="24">
        <f>SUMIFS(订单明细!$K:$K,订单明细!$E:$E,$A99,订单明细!$O:$O,F$9,订单明细!$N:$N,$B$3)</f>
        <v>0</v>
      </c>
      <c r="G99" s="24">
        <f>SUMIFS(订单明细!$K:$K,订单明细!$E:$E,$A99,订单明细!$O:$O,G$9,订单明细!$N:$N,$B$3)</f>
        <v>0</v>
      </c>
      <c r="H99" s="24">
        <f>SUMIFS(订单明细!$K:$K,订单明细!$E:$E,$A99,订单明细!$O:$O,H$9,订单明细!$N:$N,$B$3)</f>
        <v>0</v>
      </c>
      <c r="I99" s="24">
        <f>SUMIFS(订单明细!$K:$K,订单明细!$E:$E,$A99,订单明细!$O:$O,I$9,订单明细!$N:$N,$B$3)</f>
        <v>0</v>
      </c>
      <c r="J99" s="24">
        <f>SUMIFS(订单明细!$K:$K,订单明细!$E:$E,$A99,订单明细!$O:$O,J$9,订单明细!$N:$N,$B$3)</f>
        <v>0</v>
      </c>
      <c r="K99" s="24">
        <f>SUMIFS(订单明细!$K:$K,订单明细!$E:$E,$A99,订单明细!$O:$O,K$9,订单明细!$N:$N,$B$3)</f>
        <v>0</v>
      </c>
      <c r="L99" s="24">
        <f>SUMIFS(订单明细!$K:$K,订单明细!$E:$E,$A99,订单明细!$O:$O,L$9,订单明细!$N:$N,$B$3)</f>
        <v>0</v>
      </c>
      <c r="M99" s="24">
        <f>SUMIFS(订单明细!$K:$K,订单明细!$E:$E,$A99,订单明细!$O:$O,M$9,订单明细!$N:$N,$B$3)</f>
        <v>0</v>
      </c>
      <c r="N99" s="24">
        <f>SUMIFS(订单明细!$K:$K,订单明细!$E:$E,$A99,订单明细!$O:$O,N$9,订单明细!$N:$N,$B$3)</f>
        <v>0</v>
      </c>
      <c r="O99" s="24">
        <f>SUMIFS(订单明细!$K:$K,订单明细!$E:$E,$A99,订单明细!$O:$O,O$9,订单明细!$N:$N,$B$3)</f>
        <v>0</v>
      </c>
    </row>
    <row r="100" spans="1:15">
      <c r="A100" s="21" t="str">
        <f>IF(商品信息!B94="","",商品信息!B94)</f>
        <v/>
      </c>
      <c r="B100" s="21" t="str">
        <f>IF(商品信息!C94="","",商品信息!C94)</f>
        <v/>
      </c>
      <c r="C100" s="21" t="str">
        <f>IF(商品信息!D94="","",商品信息!D94)</f>
        <v/>
      </c>
      <c r="D100" s="22">
        <f>SUMIFS(订单明细!$K:$K,订单明细!$E:$E,$A100,订单明细!$O:$O,D$9,订单明细!$N:$N,$B$3)</f>
        <v>0</v>
      </c>
      <c r="E100" s="22">
        <f>SUMIFS(订单明细!$K:$K,订单明细!$E:$E,$A100,订单明细!$O:$O,E$9,订单明细!$N:$N,$B$3)</f>
        <v>0</v>
      </c>
      <c r="F100" s="22">
        <f>SUMIFS(订单明细!$K:$K,订单明细!$E:$E,$A100,订单明细!$O:$O,F$9,订单明细!$N:$N,$B$3)</f>
        <v>0</v>
      </c>
      <c r="G100" s="22">
        <f>SUMIFS(订单明细!$K:$K,订单明细!$E:$E,$A100,订单明细!$O:$O,G$9,订单明细!$N:$N,$B$3)</f>
        <v>0</v>
      </c>
      <c r="H100" s="22">
        <f>SUMIFS(订单明细!$K:$K,订单明细!$E:$E,$A100,订单明细!$O:$O,H$9,订单明细!$N:$N,$B$3)</f>
        <v>0</v>
      </c>
      <c r="I100" s="22">
        <f>SUMIFS(订单明细!$K:$K,订单明细!$E:$E,$A100,订单明细!$O:$O,I$9,订单明细!$N:$N,$B$3)</f>
        <v>0</v>
      </c>
      <c r="J100" s="22">
        <f>SUMIFS(订单明细!$K:$K,订单明细!$E:$E,$A100,订单明细!$O:$O,J$9,订单明细!$N:$N,$B$3)</f>
        <v>0</v>
      </c>
      <c r="K100" s="22">
        <f>SUMIFS(订单明细!$K:$K,订单明细!$E:$E,$A100,订单明细!$O:$O,K$9,订单明细!$N:$N,$B$3)</f>
        <v>0</v>
      </c>
      <c r="L100" s="22">
        <f>SUMIFS(订单明细!$K:$K,订单明细!$E:$E,$A100,订单明细!$O:$O,L$9,订单明细!$N:$N,$B$3)</f>
        <v>0</v>
      </c>
      <c r="M100" s="22">
        <f>SUMIFS(订单明细!$K:$K,订单明细!$E:$E,$A100,订单明细!$O:$O,M$9,订单明细!$N:$N,$B$3)</f>
        <v>0</v>
      </c>
      <c r="N100" s="22">
        <f>SUMIFS(订单明细!$K:$K,订单明细!$E:$E,$A100,订单明细!$O:$O,N$9,订单明细!$N:$N,$B$3)</f>
        <v>0</v>
      </c>
      <c r="O100" s="22">
        <f>SUMIFS(订单明细!$K:$K,订单明细!$E:$E,$A100,订单明细!$O:$O,O$9,订单明细!$N:$N,$B$3)</f>
        <v>0</v>
      </c>
    </row>
    <row r="101" spans="1:15">
      <c r="A101" s="23" t="str">
        <f>IF(商品信息!B95="","",商品信息!B95)</f>
        <v/>
      </c>
      <c r="B101" s="23" t="str">
        <f>IF(商品信息!C95="","",商品信息!C95)</f>
        <v/>
      </c>
      <c r="C101" s="23" t="str">
        <f>IF(商品信息!D95="","",商品信息!D95)</f>
        <v/>
      </c>
      <c r="D101" s="24">
        <f>SUMIFS(订单明细!$K:$K,订单明细!$E:$E,$A101,订单明细!$O:$O,D$9,订单明细!$N:$N,$B$3)</f>
        <v>0</v>
      </c>
      <c r="E101" s="24">
        <f>SUMIFS(订单明细!$K:$K,订单明细!$E:$E,$A101,订单明细!$O:$O,E$9,订单明细!$N:$N,$B$3)</f>
        <v>0</v>
      </c>
      <c r="F101" s="24">
        <f>SUMIFS(订单明细!$K:$K,订单明细!$E:$E,$A101,订单明细!$O:$O,F$9,订单明细!$N:$N,$B$3)</f>
        <v>0</v>
      </c>
      <c r="G101" s="24">
        <f>SUMIFS(订单明细!$K:$K,订单明细!$E:$E,$A101,订单明细!$O:$O,G$9,订单明细!$N:$N,$B$3)</f>
        <v>0</v>
      </c>
      <c r="H101" s="24">
        <f>SUMIFS(订单明细!$K:$K,订单明细!$E:$E,$A101,订单明细!$O:$O,H$9,订单明细!$N:$N,$B$3)</f>
        <v>0</v>
      </c>
      <c r="I101" s="24">
        <f>SUMIFS(订单明细!$K:$K,订单明细!$E:$E,$A101,订单明细!$O:$O,I$9,订单明细!$N:$N,$B$3)</f>
        <v>0</v>
      </c>
      <c r="J101" s="24">
        <f>SUMIFS(订单明细!$K:$K,订单明细!$E:$E,$A101,订单明细!$O:$O,J$9,订单明细!$N:$N,$B$3)</f>
        <v>0</v>
      </c>
      <c r="K101" s="24">
        <f>SUMIFS(订单明细!$K:$K,订单明细!$E:$E,$A101,订单明细!$O:$O,K$9,订单明细!$N:$N,$B$3)</f>
        <v>0</v>
      </c>
      <c r="L101" s="24">
        <f>SUMIFS(订单明细!$K:$K,订单明细!$E:$E,$A101,订单明细!$O:$O,L$9,订单明细!$N:$N,$B$3)</f>
        <v>0</v>
      </c>
      <c r="M101" s="24">
        <f>SUMIFS(订单明细!$K:$K,订单明细!$E:$E,$A101,订单明细!$O:$O,M$9,订单明细!$N:$N,$B$3)</f>
        <v>0</v>
      </c>
      <c r="N101" s="24">
        <f>SUMIFS(订单明细!$K:$K,订单明细!$E:$E,$A101,订单明细!$O:$O,N$9,订单明细!$N:$N,$B$3)</f>
        <v>0</v>
      </c>
      <c r="O101" s="24">
        <f>SUMIFS(订单明细!$K:$K,订单明细!$E:$E,$A101,订单明细!$O:$O,O$9,订单明细!$N:$N,$B$3)</f>
        <v>0</v>
      </c>
    </row>
    <row r="102" spans="1:15">
      <c r="A102" s="21" t="str">
        <f>IF(商品信息!B96="","",商品信息!B96)</f>
        <v/>
      </c>
      <c r="B102" s="21" t="str">
        <f>IF(商品信息!C96="","",商品信息!C96)</f>
        <v/>
      </c>
      <c r="C102" s="21" t="str">
        <f>IF(商品信息!D96="","",商品信息!D96)</f>
        <v/>
      </c>
      <c r="D102" s="22">
        <f>SUMIFS(订单明细!$K:$K,订单明细!$E:$E,$A102,订单明细!$O:$O,D$9,订单明细!$N:$N,$B$3)</f>
        <v>0</v>
      </c>
      <c r="E102" s="22">
        <f>SUMIFS(订单明细!$K:$K,订单明细!$E:$E,$A102,订单明细!$O:$O,E$9,订单明细!$N:$N,$B$3)</f>
        <v>0</v>
      </c>
      <c r="F102" s="22">
        <f>SUMIFS(订单明细!$K:$K,订单明细!$E:$E,$A102,订单明细!$O:$O,F$9,订单明细!$N:$N,$B$3)</f>
        <v>0</v>
      </c>
      <c r="G102" s="22">
        <f>SUMIFS(订单明细!$K:$K,订单明细!$E:$E,$A102,订单明细!$O:$O,G$9,订单明细!$N:$N,$B$3)</f>
        <v>0</v>
      </c>
      <c r="H102" s="22">
        <f>SUMIFS(订单明细!$K:$K,订单明细!$E:$E,$A102,订单明细!$O:$O,H$9,订单明细!$N:$N,$B$3)</f>
        <v>0</v>
      </c>
      <c r="I102" s="22">
        <f>SUMIFS(订单明细!$K:$K,订单明细!$E:$E,$A102,订单明细!$O:$O,I$9,订单明细!$N:$N,$B$3)</f>
        <v>0</v>
      </c>
      <c r="J102" s="22">
        <f>SUMIFS(订单明细!$K:$K,订单明细!$E:$E,$A102,订单明细!$O:$O,J$9,订单明细!$N:$N,$B$3)</f>
        <v>0</v>
      </c>
      <c r="K102" s="22">
        <f>SUMIFS(订单明细!$K:$K,订单明细!$E:$E,$A102,订单明细!$O:$O,K$9,订单明细!$N:$N,$B$3)</f>
        <v>0</v>
      </c>
      <c r="L102" s="22">
        <f>SUMIFS(订单明细!$K:$K,订单明细!$E:$E,$A102,订单明细!$O:$O,L$9,订单明细!$N:$N,$B$3)</f>
        <v>0</v>
      </c>
      <c r="M102" s="22">
        <f>SUMIFS(订单明细!$K:$K,订单明细!$E:$E,$A102,订单明细!$O:$O,M$9,订单明细!$N:$N,$B$3)</f>
        <v>0</v>
      </c>
      <c r="N102" s="22">
        <f>SUMIFS(订单明细!$K:$K,订单明细!$E:$E,$A102,订单明细!$O:$O,N$9,订单明细!$N:$N,$B$3)</f>
        <v>0</v>
      </c>
      <c r="O102" s="22">
        <f>SUMIFS(订单明细!$K:$K,订单明细!$E:$E,$A102,订单明细!$O:$O,O$9,订单明细!$N:$N,$B$3)</f>
        <v>0</v>
      </c>
    </row>
    <row r="103" spans="1:15">
      <c r="A103" s="23" t="str">
        <f>IF(商品信息!B97="","",商品信息!B97)</f>
        <v/>
      </c>
      <c r="B103" s="23" t="str">
        <f>IF(商品信息!C97="","",商品信息!C97)</f>
        <v/>
      </c>
      <c r="C103" s="23" t="str">
        <f>IF(商品信息!D97="","",商品信息!D97)</f>
        <v/>
      </c>
      <c r="D103" s="24">
        <f>SUMIFS(订单明细!$K:$K,订单明细!$E:$E,$A103,订单明细!$O:$O,D$9,订单明细!$N:$N,$B$3)</f>
        <v>0</v>
      </c>
      <c r="E103" s="24">
        <f>SUMIFS(订单明细!$K:$K,订单明细!$E:$E,$A103,订单明细!$O:$O,E$9,订单明细!$N:$N,$B$3)</f>
        <v>0</v>
      </c>
      <c r="F103" s="24">
        <f>SUMIFS(订单明细!$K:$K,订单明细!$E:$E,$A103,订单明细!$O:$O,F$9,订单明细!$N:$N,$B$3)</f>
        <v>0</v>
      </c>
      <c r="G103" s="24">
        <f>SUMIFS(订单明细!$K:$K,订单明细!$E:$E,$A103,订单明细!$O:$O,G$9,订单明细!$N:$N,$B$3)</f>
        <v>0</v>
      </c>
      <c r="H103" s="24">
        <f>SUMIFS(订单明细!$K:$K,订单明细!$E:$E,$A103,订单明细!$O:$O,H$9,订单明细!$N:$N,$B$3)</f>
        <v>0</v>
      </c>
      <c r="I103" s="24">
        <f>SUMIFS(订单明细!$K:$K,订单明细!$E:$E,$A103,订单明细!$O:$O,I$9,订单明细!$N:$N,$B$3)</f>
        <v>0</v>
      </c>
      <c r="J103" s="24">
        <f>SUMIFS(订单明细!$K:$K,订单明细!$E:$E,$A103,订单明细!$O:$O,J$9,订单明细!$N:$N,$B$3)</f>
        <v>0</v>
      </c>
      <c r="K103" s="24">
        <f>SUMIFS(订单明细!$K:$K,订单明细!$E:$E,$A103,订单明细!$O:$O,K$9,订单明细!$N:$N,$B$3)</f>
        <v>0</v>
      </c>
      <c r="L103" s="24">
        <f>SUMIFS(订单明细!$K:$K,订单明细!$E:$E,$A103,订单明细!$O:$O,L$9,订单明细!$N:$N,$B$3)</f>
        <v>0</v>
      </c>
      <c r="M103" s="24">
        <f>SUMIFS(订单明细!$K:$K,订单明细!$E:$E,$A103,订单明细!$O:$O,M$9,订单明细!$N:$N,$B$3)</f>
        <v>0</v>
      </c>
      <c r="N103" s="24">
        <f>SUMIFS(订单明细!$K:$K,订单明细!$E:$E,$A103,订单明细!$O:$O,N$9,订单明细!$N:$N,$B$3)</f>
        <v>0</v>
      </c>
      <c r="O103" s="24">
        <f>SUMIFS(订单明细!$K:$K,订单明细!$E:$E,$A103,订单明细!$O:$O,O$9,订单明细!$N:$N,$B$3)</f>
        <v>0</v>
      </c>
    </row>
    <row r="104" spans="1:15">
      <c r="A104" s="21" t="str">
        <f>IF(商品信息!B98="","",商品信息!B98)</f>
        <v/>
      </c>
      <c r="B104" s="21" t="str">
        <f>IF(商品信息!C98="","",商品信息!C98)</f>
        <v/>
      </c>
      <c r="C104" s="21" t="str">
        <f>IF(商品信息!D98="","",商品信息!D98)</f>
        <v/>
      </c>
      <c r="D104" s="22">
        <f>SUMIFS(订单明细!$K:$K,订单明细!$E:$E,$A104,订单明细!$O:$O,D$9,订单明细!$N:$N,$B$3)</f>
        <v>0</v>
      </c>
      <c r="E104" s="22">
        <f>SUMIFS(订单明细!$K:$K,订单明细!$E:$E,$A104,订单明细!$O:$O,E$9,订单明细!$N:$N,$B$3)</f>
        <v>0</v>
      </c>
      <c r="F104" s="22">
        <f>SUMIFS(订单明细!$K:$K,订单明细!$E:$E,$A104,订单明细!$O:$O,F$9,订单明细!$N:$N,$B$3)</f>
        <v>0</v>
      </c>
      <c r="G104" s="22">
        <f>SUMIFS(订单明细!$K:$K,订单明细!$E:$E,$A104,订单明细!$O:$O,G$9,订单明细!$N:$N,$B$3)</f>
        <v>0</v>
      </c>
      <c r="H104" s="22">
        <f>SUMIFS(订单明细!$K:$K,订单明细!$E:$E,$A104,订单明细!$O:$O,H$9,订单明细!$N:$N,$B$3)</f>
        <v>0</v>
      </c>
      <c r="I104" s="22">
        <f>SUMIFS(订单明细!$K:$K,订单明细!$E:$E,$A104,订单明细!$O:$O,I$9,订单明细!$N:$N,$B$3)</f>
        <v>0</v>
      </c>
      <c r="J104" s="22">
        <f>SUMIFS(订单明细!$K:$K,订单明细!$E:$E,$A104,订单明细!$O:$O,J$9,订单明细!$N:$N,$B$3)</f>
        <v>0</v>
      </c>
      <c r="K104" s="22">
        <f>SUMIFS(订单明细!$K:$K,订单明细!$E:$E,$A104,订单明细!$O:$O,K$9,订单明细!$N:$N,$B$3)</f>
        <v>0</v>
      </c>
      <c r="L104" s="22">
        <f>SUMIFS(订单明细!$K:$K,订单明细!$E:$E,$A104,订单明细!$O:$O,L$9,订单明细!$N:$N,$B$3)</f>
        <v>0</v>
      </c>
      <c r="M104" s="22">
        <f>SUMIFS(订单明细!$K:$K,订单明细!$E:$E,$A104,订单明细!$O:$O,M$9,订单明细!$N:$N,$B$3)</f>
        <v>0</v>
      </c>
      <c r="N104" s="22">
        <f>SUMIFS(订单明细!$K:$K,订单明细!$E:$E,$A104,订单明细!$O:$O,N$9,订单明细!$N:$N,$B$3)</f>
        <v>0</v>
      </c>
      <c r="O104" s="22">
        <f>SUMIFS(订单明细!$K:$K,订单明细!$E:$E,$A104,订单明细!$O:$O,O$9,订单明细!$N:$N,$B$3)</f>
        <v>0</v>
      </c>
    </row>
    <row r="105" spans="1:15">
      <c r="A105" s="23" t="str">
        <f>IF(商品信息!B99="","",商品信息!B99)</f>
        <v/>
      </c>
      <c r="B105" s="23" t="str">
        <f>IF(商品信息!C99="","",商品信息!C99)</f>
        <v/>
      </c>
      <c r="C105" s="23" t="str">
        <f>IF(商品信息!D99="","",商品信息!D99)</f>
        <v/>
      </c>
      <c r="D105" s="24">
        <f>SUMIFS(订单明细!$K:$K,订单明细!$E:$E,$A105,订单明细!$O:$O,D$9,订单明细!$N:$N,$B$3)</f>
        <v>0</v>
      </c>
      <c r="E105" s="24">
        <f>SUMIFS(订单明细!$K:$K,订单明细!$E:$E,$A105,订单明细!$O:$O,E$9,订单明细!$N:$N,$B$3)</f>
        <v>0</v>
      </c>
      <c r="F105" s="24">
        <f>SUMIFS(订单明细!$K:$K,订单明细!$E:$E,$A105,订单明细!$O:$O,F$9,订单明细!$N:$N,$B$3)</f>
        <v>0</v>
      </c>
      <c r="G105" s="24">
        <f>SUMIFS(订单明细!$K:$K,订单明细!$E:$E,$A105,订单明细!$O:$O,G$9,订单明细!$N:$N,$B$3)</f>
        <v>0</v>
      </c>
      <c r="H105" s="24">
        <f>SUMIFS(订单明细!$K:$K,订单明细!$E:$E,$A105,订单明细!$O:$O,H$9,订单明细!$N:$N,$B$3)</f>
        <v>0</v>
      </c>
      <c r="I105" s="24">
        <f>SUMIFS(订单明细!$K:$K,订单明细!$E:$E,$A105,订单明细!$O:$O,I$9,订单明细!$N:$N,$B$3)</f>
        <v>0</v>
      </c>
      <c r="J105" s="24">
        <f>SUMIFS(订单明细!$K:$K,订单明细!$E:$E,$A105,订单明细!$O:$O,J$9,订单明细!$N:$N,$B$3)</f>
        <v>0</v>
      </c>
      <c r="K105" s="24">
        <f>SUMIFS(订单明细!$K:$K,订单明细!$E:$E,$A105,订单明细!$O:$O,K$9,订单明细!$N:$N,$B$3)</f>
        <v>0</v>
      </c>
      <c r="L105" s="24">
        <f>SUMIFS(订单明细!$K:$K,订单明细!$E:$E,$A105,订单明细!$O:$O,L$9,订单明细!$N:$N,$B$3)</f>
        <v>0</v>
      </c>
      <c r="M105" s="24">
        <f>SUMIFS(订单明细!$K:$K,订单明细!$E:$E,$A105,订单明细!$O:$O,M$9,订单明细!$N:$N,$B$3)</f>
        <v>0</v>
      </c>
      <c r="N105" s="24">
        <f>SUMIFS(订单明细!$K:$K,订单明细!$E:$E,$A105,订单明细!$O:$O,N$9,订单明细!$N:$N,$B$3)</f>
        <v>0</v>
      </c>
      <c r="O105" s="24">
        <f>SUMIFS(订单明细!$K:$K,订单明细!$E:$E,$A105,订单明细!$O:$O,O$9,订单明细!$N:$N,$B$3)</f>
        <v>0</v>
      </c>
    </row>
    <row r="106" spans="1:15">
      <c r="A106" s="21" t="str">
        <f>IF(商品信息!B100="","",商品信息!B100)</f>
        <v/>
      </c>
      <c r="B106" s="21" t="str">
        <f>IF(商品信息!C100="","",商品信息!C100)</f>
        <v/>
      </c>
      <c r="C106" s="21" t="str">
        <f>IF(商品信息!D100="","",商品信息!D100)</f>
        <v/>
      </c>
      <c r="D106" s="22">
        <f>SUMIFS(订单明细!$K:$K,订单明细!$E:$E,$A106,订单明细!$O:$O,D$9,订单明细!$N:$N,$B$3)</f>
        <v>0</v>
      </c>
      <c r="E106" s="22">
        <f>SUMIFS(订单明细!$K:$K,订单明细!$E:$E,$A106,订单明细!$O:$O,E$9,订单明细!$N:$N,$B$3)</f>
        <v>0</v>
      </c>
      <c r="F106" s="22">
        <f>SUMIFS(订单明细!$K:$K,订单明细!$E:$E,$A106,订单明细!$O:$O,F$9,订单明细!$N:$N,$B$3)</f>
        <v>0</v>
      </c>
      <c r="G106" s="22">
        <f>SUMIFS(订单明细!$K:$K,订单明细!$E:$E,$A106,订单明细!$O:$O,G$9,订单明细!$N:$N,$B$3)</f>
        <v>0</v>
      </c>
      <c r="H106" s="22">
        <f>SUMIFS(订单明细!$K:$K,订单明细!$E:$E,$A106,订单明细!$O:$O,H$9,订单明细!$N:$N,$B$3)</f>
        <v>0</v>
      </c>
      <c r="I106" s="22">
        <f>SUMIFS(订单明细!$K:$K,订单明细!$E:$E,$A106,订单明细!$O:$O,I$9,订单明细!$N:$N,$B$3)</f>
        <v>0</v>
      </c>
      <c r="J106" s="22">
        <f>SUMIFS(订单明细!$K:$K,订单明细!$E:$E,$A106,订单明细!$O:$O,J$9,订单明细!$N:$N,$B$3)</f>
        <v>0</v>
      </c>
      <c r="K106" s="22">
        <f>SUMIFS(订单明细!$K:$K,订单明细!$E:$E,$A106,订单明细!$O:$O,K$9,订单明细!$N:$N,$B$3)</f>
        <v>0</v>
      </c>
      <c r="L106" s="22">
        <f>SUMIFS(订单明细!$K:$K,订单明细!$E:$E,$A106,订单明细!$O:$O,L$9,订单明细!$N:$N,$B$3)</f>
        <v>0</v>
      </c>
      <c r="M106" s="22">
        <f>SUMIFS(订单明细!$K:$K,订单明细!$E:$E,$A106,订单明细!$O:$O,M$9,订单明细!$N:$N,$B$3)</f>
        <v>0</v>
      </c>
      <c r="N106" s="22">
        <f>SUMIFS(订单明细!$K:$K,订单明细!$E:$E,$A106,订单明细!$O:$O,N$9,订单明细!$N:$N,$B$3)</f>
        <v>0</v>
      </c>
      <c r="O106" s="22">
        <f>SUMIFS(订单明细!$K:$K,订单明细!$E:$E,$A106,订单明细!$O:$O,O$9,订单明细!$N:$N,$B$3)</f>
        <v>0</v>
      </c>
    </row>
    <row r="107" spans="1:15">
      <c r="A107" s="23" t="str">
        <f>IF(商品信息!B101="","",商品信息!B101)</f>
        <v/>
      </c>
      <c r="B107" s="23" t="str">
        <f>IF(商品信息!C101="","",商品信息!C101)</f>
        <v/>
      </c>
      <c r="C107" s="23" t="str">
        <f>IF(商品信息!D101="","",商品信息!D101)</f>
        <v/>
      </c>
      <c r="D107" s="24">
        <f>SUMIFS(订单明细!$K:$K,订单明细!$E:$E,$A107,订单明细!$O:$O,D$9,订单明细!$N:$N,$B$3)</f>
        <v>0</v>
      </c>
      <c r="E107" s="24">
        <f>SUMIFS(订单明细!$K:$K,订单明细!$E:$E,$A107,订单明细!$O:$O,E$9,订单明细!$N:$N,$B$3)</f>
        <v>0</v>
      </c>
      <c r="F107" s="24">
        <f>SUMIFS(订单明细!$K:$K,订单明细!$E:$E,$A107,订单明细!$O:$O,F$9,订单明细!$N:$N,$B$3)</f>
        <v>0</v>
      </c>
      <c r="G107" s="24">
        <f>SUMIFS(订单明细!$K:$K,订单明细!$E:$E,$A107,订单明细!$O:$O,G$9,订单明细!$N:$N,$B$3)</f>
        <v>0</v>
      </c>
      <c r="H107" s="24">
        <f>SUMIFS(订单明细!$K:$K,订单明细!$E:$E,$A107,订单明细!$O:$O,H$9,订单明细!$N:$N,$B$3)</f>
        <v>0</v>
      </c>
      <c r="I107" s="24">
        <f>SUMIFS(订单明细!$K:$K,订单明细!$E:$E,$A107,订单明细!$O:$O,I$9,订单明细!$N:$N,$B$3)</f>
        <v>0</v>
      </c>
      <c r="J107" s="24">
        <f>SUMIFS(订单明细!$K:$K,订单明细!$E:$E,$A107,订单明细!$O:$O,J$9,订单明细!$N:$N,$B$3)</f>
        <v>0</v>
      </c>
      <c r="K107" s="24">
        <f>SUMIFS(订单明细!$K:$K,订单明细!$E:$E,$A107,订单明细!$O:$O,K$9,订单明细!$N:$N,$B$3)</f>
        <v>0</v>
      </c>
      <c r="L107" s="24">
        <f>SUMIFS(订单明细!$K:$K,订单明细!$E:$E,$A107,订单明细!$O:$O,L$9,订单明细!$N:$N,$B$3)</f>
        <v>0</v>
      </c>
      <c r="M107" s="24">
        <f>SUMIFS(订单明细!$K:$K,订单明细!$E:$E,$A107,订单明细!$O:$O,M$9,订单明细!$N:$N,$B$3)</f>
        <v>0</v>
      </c>
      <c r="N107" s="24">
        <f>SUMIFS(订单明细!$K:$K,订单明细!$E:$E,$A107,订单明细!$O:$O,N$9,订单明细!$N:$N,$B$3)</f>
        <v>0</v>
      </c>
      <c r="O107" s="24">
        <f>SUMIFS(订单明细!$K:$K,订单明细!$E:$E,$A107,订单明细!$O:$O,O$9,订单明细!$N:$N,$B$3)</f>
        <v>0</v>
      </c>
    </row>
    <row r="108" spans="1:15">
      <c r="A108" s="21" t="str">
        <f>IF(商品信息!B102="","",商品信息!B102)</f>
        <v/>
      </c>
      <c r="B108" s="21" t="str">
        <f>IF(商品信息!C102="","",商品信息!C102)</f>
        <v/>
      </c>
      <c r="C108" s="21" t="str">
        <f>IF(商品信息!D102="","",商品信息!D102)</f>
        <v/>
      </c>
      <c r="D108" s="22">
        <f>SUMIFS(订单明细!$K:$K,订单明细!$E:$E,$A108,订单明细!$O:$O,D$9,订单明细!$N:$N,$B$3)</f>
        <v>0</v>
      </c>
      <c r="E108" s="22">
        <f>SUMIFS(订单明细!$K:$K,订单明细!$E:$E,$A108,订单明细!$O:$O,E$9,订单明细!$N:$N,$B$3)</f>
        <v>0</v>
      </c>
      <c r="F108" s="22">
        <f>SUMIFS(订单明细!$K:$K,订单明细!$E:$E,$A108,订单明细!$O:$O,F$9,订单明细!$N:$N,$B$3)</f>
        <v>0</v>
      </c>
      <c r="G108" s="22">
        <f>SUMIFS(订单明细!$K:$K,订单明细!$E:$E,$A108,订单明细!$O:$O,G$9,订单明细!$N:$N,$B$3)</f>
        <v>0</v>
      </c>
      <c r="H108" s="22">
        <f>SUMIFS(订单明细!$K:$K,订单明细!$E:$E,$A108,订单明细!$O:$O,H$9,订单明细!$N:$N,$B$3)</f>
        <v>0</v>
      </c>
      <c r="I108" s="22">
        <f>SUMIFS(订单明细!$K:$K,订单明细!$E:$E,$A108,订单明细!$O:$O,I$9,订单明细!$N:$N,$B$3)</f>
        <v>0</v>
      </c>
      <c r="J108" s="22">
        <f>SUMIFS(订单明细!$K:$K,订单明细!$E:$E,$A108,订单明细!$O:$O,J$9,订单明细!$N:$N,$B$3)</f>
        <v>0</v>
      </c>
      <c r="K108" s="22">
        <f>SUMIFS(订单明细!$K:$K,订单明细!$E:$E,$A108,订单明细!$O:$O,K$9,订单明细!$N:$N,$B$3)</f>
        <v>0</v>
      </c>
      <c r="L108" s="22">
        <f>SUMIFS(订单明细!$K:$K,订单明细!$E:$E,$A108,订单明细!$O:$O,L$9,订单明细!$N:$N,$B$3)</f>
        <v>0</v>
      </c>
      <c r="M108" s="22">
        <f>SUMIFS(订单明细!$K:$K,订单明细!$E:$E,$A108,订单明细!$O:$O,M$9,订单明细!$N:$N,$B$3)</f>
        <v>0</v>
      </c>
      <c r="N108" s="22">
        <f>SUMIFS(订单明细!$K:$K,订单明细!$E:$E,$A108,订单明细!$O:$O,N$9,订单明细!$N:$N,$B$3)</f>
        <v>0</v>
      </c>
      <c r="O108" s="22">
        <f>SUMIFS(订单明细!$K:$K,订单明细!$E:$E,$A108,订单明细!$O:$O,O$9,订单明细!$N:$N,$B$3)</f>
        <v>0</v>
      </c>
    </row>
    <row r="109" spans="1:15">
      <c r="A109" s="23" t="str">
        <f>IF(商品信息!B103="","",商品信息!B103)</f>
        <v/>
      </c>
      <c r="B109" s="23" t="str">
        <f>IF(商品信息!C103="","",商品信息!C103)</f>
        <v/>
      </c>
      <c r="C109" s="23" t="str">
        <f>IF(商品信息!D103="","",商品信息!D103)</f>
        <v/>
      </c>
      <c r="D109" s="24">
        <f>SUMIFS(订单明细!$K:$K,订单明细!$E:$E,$A109,订单明细!$O:$O,D$9,订单明细!$N:$N,$B$3)</f>
        <v>0</v>
      </c>
      <c r="E109" s="24">
        <f>SUMIFS(订单明细!$K:$K,订单明细!$E:$E,$A109,订单明细!$O:$O,E$9,订单明细!$N:$N,$B$3)</f>
        <v>0</v>
      </c>
      <c r="F109" s="24">
        <f>SUMIFS(订单明细!$K:$K,订单明细!$E:$E,$A109,订单明细!$O:$O,F$9,订单明细!$N:$N,$B$3)</f>
        <v>0</v>
      </c>
      <c r="G109" s="24">
        <f>SUMIFS(订单明细!$K:$K,订单明细!$E:$E,$A109,订单明细!$O:$O,G$9,订单明细!$N:$N,$B$3)</f>
        <v>0</v>
      </c>
      <c r="H109" s="24">
        <f>SUMIFS(订单明细!$K:$K,订单明细!$E:$E,$A109,订单明细!$O:$O,H$9,订单明细!$N:$N,$B$3)</f>
        <v>0</v>
      </c>
      <c r="I109" s="24">
        <f>SUMIFS(订单明细!$K:$K,订单明细!$E:$E,$A109,订单明细!$O:$O,I$9,订单明细!$N:$N,$B$3)</f>
        <v>0</v>
      </c>
      <c r="J109" s="24">
        <f>SUMIFS(订单明细!$K:$K,订单明细!$E:$E,$A109,订单明细!$O:$O,J$9,订单明细!$N:$N,$B$3)</f>
        <v>0</v>
      </c>
      <c r="K109" s="24">
        <f>SUMIFS(订单明细!$K:$K,订单明细!$E:$E,$A109,订单明细!$O:$O,K$9,订单明细!$N:$N,$B$3)</f>
        <v>0</v>
      </c>
      <c r="L109" s="24">
        <f>SUMIFS(订单明细!$K:$K,订单明细!$E:$E,$A109,订单明细!$O:$O,L$9,订单明细!$N:$N,$B$3)</f>
        <v>0</v>
      </c>
      <c r="M109" s="24">
        <f>SUMIFS(订单明细!$K:$K,订单明细!$E:$E,$A109,订单明细!$O:$O,M$9,订单明细!$N:$N,$B$3)</f>
        <v>0</v>
      </c>
      <c r="N109" s="24">
        <f>SUMIFS(订单明细!$K:$K,订单明细!$E:$E,$A109,订单明细!$O:$O,N$9,订单明细!$N:$N,$B$3)</f>
        <v>0</v>
      </c>
      <c r="O109" s="24">
        <f>SUMIFS(订单明细!$K:$K,订单明细!$E:$E,$A109,订单明细!$O:$O,O$9,订单明细!$N:$N,$B$3)</f>
        <v>0</v>
      </c>
    </row>
    <row r="110" spans="1:15">
      <c r="A110" s="21" t="str">
        <f>IF(商品信息!B104="","",商品信息!B104)</f>
        <v/>
      </c>
      <c r="B110" s="21" t="str">
        <f>IF(商品信息!C104="","",商品信息!C104)</f>
        <v/>
      </c>
      <c r="C110" s="21" t="str">
        <f>IF(商品信息!D104="","",商品信息!D104)</f>
        <v/>
      </c>
      <c r="D110" s="22">
        <f>SUMIFS(订单明细!$K:$K,订单明细!$E:$E,$A110,订单明细!$O:$O,D$9,订单明细!$N:$N,$B$3)</f>
        <v>0</v>
      </c>
      <c r="E110" s="22">
        <f>SUMIFS(订单明细!$K:$K,订单明细!$E:$E,$A110,订单明细!$O:$O,E$9,订单明细!$N:$N,$B$3)</f>
        <v>0</v>
      </c>
      <c r="F110" s="22">
        <f>SUMIFS(订单明细!$K:$K,订单明细!$E:$E,$A110,订单明细!$O:$O,F$9,订单明细!$N:$N,$B$3)</f>
        <v>0</v>
      </c>
      <c r="G110" s="22">
        <f>SUMIFS(订单明细!$K:$K,订单明细!$E:$E,$A110,订单明细!$O:$O,G$9,订单明细!$N:$N,$B$3)</f>
        <v>0</v>
      </c>
      <c r="H110" s="22">
        <f>SUMIFS(订单明细!$K:$K,订单明细!$E:$E,$A110,订单明细!$O:$O,H$9,订单明细!$N:$N,$B$3)</f>
        <v>0</v>
      </c>
      <c r="I110" s="22">
        <f>SUMIFS(订单明细!$K:$K,订单明细!$E:$E,$A110,订单明细!$O:$O,I$9,订单明细!$N:$N,$B$3)</f>
        <v>0</v>
      </c>
      <c r="J110" s="22">
        <f>SUMIFS(订单明细!$K:$K,订单明细!$E:$E,$A110,订单明细!$O:$O,J$9,订单明细!$N:$N,$B$3)</f>
        <v>0</v>
      </c>
      <c r="K110" s="22">
        <f>SUMIFS(订单明细!$K:$K,订单明细!$E:$E,$A110,订单明细!$O:$O,K$9,订单明细!$N:$N,$B$3)</f>
        <v>0</v>
      </c>
      <c r="L110" s="22">
        <f>SUMIFS(订单明细!$K:$K,订单明细!$E:$E,$A110,订单明细!$O:$O,L$9,订单明细!$N:$N,$B$3)</f>
        <v>0</v>
      </c>
      <c r="M110" s="22">
        <f>SUMIFS(订单明细!$K:$K,订单明细!$E:$E,$A110,订单明细!$O:$O,M$9,订单明细!$N:$N,$B$3)</f>
        <v>0</v>
      </c>
      <c r="N110" s="22">
        <f>SUMIFS(订单明细!$K:$K,订单明细!$E:$E,$A110,订单明细!$O:$O,N$9,订单明细!$N:$N,$B$3)</f>
        <v>0</v>
      </c>
      <c r="O110" s="22">
        <f>SUMIFS(订单明细!$K:$K,订单明细!$E:$E,$A110,订单明细!$O:$O,O$9,订单明细!$N:$N,$B$3)</f>
        <v>0</v>
      </c>
    </row>
    <row r="111" spans="1:15">
      <c r="A111" s="23" t="str">
        <f>IF(商品信息!B105="","",商品信息!B105)</f>
        <v/>
      </c>
      <c r="B111" s="23" t="str">
        <f>IF(商品信息!C105="","",商品信息!C105)</f>
        <v/>
      </c>
      <c r="C111" s="23" t="str">
        <f>IF(商品信息!D105="","",商品信息!D105)</f>
        <v/>
      </c>
      <c r="D111" s="24">
        <f>SUMIFS(订单明细!$K:$K,订单明细!$E:$E,$A111,订单明细!$O:$O,D$9,订单明细!$N:$N,$B$3)</f>
        <v>0</v>
      </c>
      <c r="E111" s="24">
        <f>SUMIFS(订单明细!$K:$K,订单明细!$E:$E,$A111,订单明细!$O:$O,E$9,订单明细!$N:$N,$B$3)</f>
        <v>0</v>
      </c>
      <c r="F111" s="24">
        <f>SUMIFS(订单明细!$K:$K,订单明细!$E:$E,$A111,订单明细!$O:$O,F$9,订单明细!$N:$N,$B$3)</f>
        <v>0</v>
      </c>
      <c r="G111" s="24">
        <f>SUMIFS(订单明细!$K:$K,订单明细!$E:$E,$A111,订单明细!$O:$O,G$9,订单明细!$N:$N,$B$3)</f>
        <v>0</v>
      </c>
      <c r="H111" s="24">
        <f>SUMIFS(订单明细!$K:$K,订单明细!$E:$E,$A111,订单明细!$O:$O,H$9,订单明细!$N:$N,$B$3)</f>
        <v>0</v>
      </c>
      <c r="I111" s="24">
        <f>SUMIFS(订单明细!$K:$K,订单明细!$E:$E,$A111,订单明细!$O:$O,I$9,订单明细!$N:$N,$B$3)</f>
        <v>0</v>
      </c>
      <c r="J111" s="24">
        <f>SUMIFS(订单明细!$K:$K,订单明细!$E:$E,$A111,订单明细!$O:$O,J$9,订单明细!$N:$N,$B$3)</f>
        <v>0</v>
      </c>
      <c r="K111" s="24">
        <f>SUMIFS(订单明细!$K:$K,订单明细!$E:$E,$A111,订单明细!$O:$O,K$9,订单明细!$N:$N,$B$3)</f>
        <v>0</v>
      </c>
      <c r="L111" s="24">
        <f>SUMIFS(订单明细!$K:$K,订单明细!$E:$E,$A111,订单明细!$O:$O,L$9,订单明细!$N:$N,$B$3)</f>
        <v>0</v>
      </c>
      <c r="M111" s="24">
        <f>SUMIFS(订单明细!$K:$K,订单明细!$E:$E,$A111,订单明细!$O:$O,M$9,订单明细!$N:$N,$B$3)</f>
        <v>0</v>
      </c>
      <c r="N111" s="24">
        <f>SUMIFS(订单明细!$K:$K,订单明细!$E:$E,$A111,订单明细!$O:$O,N$9,订单明细!$N:$N,$B$3)</f>
        <v>0</v>
      </c>
      <c r="O111" s="24">
        <f>SUMIFS(订单明细!$K:$K,订单明细!$E:$E,$A111,订单明细!$O:$O,O$9,订单明细!$N:$N,$B$3)</f>
        <v>0</v>
      </c>
    </row>
    <row r="112" spans="1:15">
      <c r="A112" s="21" t="str">
        <f>IF(商品信息!B106="","",商品信息!B106)</f>
        <v/>
      </c>
      <c r="B112" s="21" t="str">
        <f>IF(商品信息!C106="","",商品信息!C106)</f>
        <v/>
      </c>
      <c r="C112" s="21" t="str">
        <f>IF(商品信息!D106="","",商品信息!D106)</f>
        <v/>
      </c>
      <c r="D112" s="22">
        <f>SUMIFS(订单明细!$K:$K,订单明细!$E:$E,$A112,订单明细!$O:$O,D$9,订单明细!$N:$N,$B$3)</f>
        <v>0</v>
      </c>
      <c r="E112" s="22">
        <f>SUMIFS(订单明细!$K:$K,订单明细!$E:$E,$A112,订单明细!$O:$O,E$9,订单明细!$N:$N,$B$3)</f>
        <v>0</v>
      </c>
      <c r="F112" s="22">
        <f>SUMIFS(订单明细!$K:$K,订单明细!$E:$E,$A112,订单明细!$O:$O,F$9,订单明细!$N:$N,$B$3)</f>
        <v>0</v>
      </c>
      <c r="G112" s="22">
        <f>SUMIFS(订单明细!$K:$K,订单明细!$E:$E,$A112,订单明细!$O:$O,G$9,订单明细!$N:$N,$B$3)</f>
        <v>0</v>
      </c>
      <c r="H112" s="22">
        <f>SUMIFS(订单明细!$K:$K,订单明细!$E:$E,$A112,订单明细!$O:$O,H$9,订单明细!$N:$N,$B$3)</f>
        <v>0</v>
      </c>
      <c r="I112" s="22">
        <f>SUMIFS(订单明细!$K:$K,订单明细!$E:$E,$A112,订单明细!$O:$O,I$9,订单明细!$N:$N,$B$3)</f>
        <v>0</v>
      </c>
      <c r="J112" s="22">
        <f>SUMIFS(订单明细!$K:$K,订单明细!$E:$E,$A112,订单明细!$O:$O,J$9,订单明细!$N:$N,$B$3)</f>
        <v>0</v>
      </c>
      <c r="K112" s="22">
        <f>SUMIFS(订单明细!$K:$K,订单明细!$E:$E,$A112,订单明细!$O:$O,K$9,订单明细!$N:$N,$B$3)</f>
        <v>0</v>
      </c>
      <c r="L112" s="22">
        <f>SUMIFS(订单明细!$K:$K,订单明细!$E:$E,$A112,订单明细!$O:$O,L$9,订单明细!$N:$N,$B$3)</f>
        <v>0</v>
      </c>
      <c r="M112" s="22">
        <f>SUMIFS(订单明细!$K:$K,订单明细!$E:$E,$A112,订单明细!$O:$O,M$9,订单明细!$N:$N,$B$3)</f>
        <v>0</v>
      </c>
      <c r="N112" s="22">
        <f>SUMIFS(订单明细!$K:$K,订单明细!$E:$E,$A112,订单明细!$O:$O,N$9,订单明细!$N:$N,$B$3)</f>
        <v>0</v>
      </c>
      <c r="O112" s="22">
        <f>SUMIFS(订单明细!$K:$K,订单明细!$E:$E,$A112,订单明细!$O:$O,O$9,订单明细!$N:$N,$B$3)</f>
        <v>0</v>
      </c>
    </row>
    <row r="113" spans="1:15">
      <c r="A113" s="23" t="str">
        <f>IF(商品信息!B107="","",商品信息!B107)</f>
        <v/>
      </c>
      <c r="B113" s="23" t="str">
        <f>IF(商品信息!C107="","",商品信息!C107)</f>
        <v/>
      </c>
      <c r="C113" s="23" t="str">
        <f>IF(商品信息!D107="","",商品信息!D107)</f>
        <v/>
      </c>
      <c r="D113" s="24">
        <f>SUMIFS(订单明细!$K:$K,订单明细!$E:$E,$A113,订单明细!$O:$O,D$9,订单明细!$N:$N,$B$3)</f>
        <v>0</v>
      </c>
      <c r="E113" s="24">
        <f>SUMIFS(订单明细!$K:$K,订单明细!$E:$E,$A113,订单明细!$O:$O,E$9,订单明细!$N:$N,$B$3)</f>
        <v>0</v>
      </c>
      <c r="F113" s="24">
        <f>SUMIFS(订单明细!$K:$K,订单明细!$E:$E,$A113,订单明细!$O:$O,F$9,订单明细!$N:$N,$B$3)</f>
        <v>0</v>
      </c>
      <c r="G113" s="24">
        <f>SUMIFS(订单明细!$K:$K,订单明细!$E:$E,$A113,订单明细!$O:$O,G$9,订单明细!$N:$N,$B$3)</f>
        <v>0</v>
      </c>
      <c r="H113" s="24">
        <f>SUMIFS(订单明细!$K:$K,订单明细!$E:$E,$A113,订单明细!$O:$O,H$9,订单明细!$N:$N,$B$3)</f>
        <v>0</v>
      </c>
      <c r="I113" s="24">
        <f>SUMIFS(订单明细!$K:$K,订单明细!$E:$E,$A113,订单明细!$O:$O,I$9,订单明细!$N:$N,$B$3)</f>
        <v>0</v>
      </c>
      <c r="J113" s="24">
        <f>SUMIFS(订单明细!$K:$K,订单明细!$E:$E,$A113,订单明细!$O:$O,J$9,订单明细!$N:$N,$B$3)</f>
        <v>0</v>
      </c>
      <c r="K113" s="24">
        <f>SUMIFS(订单明细!$K:$K,订单明细!$E:$E,$A113,订单明细!$O:$O,K$9,订单明细!$N:$N,$B$3)</f>
        <v>0</v>
      </c>
      <c r="L113" s="24">
        <f>SUMIFS(订单明细!$K:$K,订单明细!$E:$E,$A113,订单明细!$O:$O,L$9,订单明细!$N:$N,$B$3)</f>
        <v>0</v>
      </c>
      <c r="M113" s="24">
        <f>SUMIFS(订单明细!$K:$K,订单明细!$E:$E,$A113,订单明细!$O:$O,M$9,订单明细!$N:$N,$B$3)</f>
        <v>0</v>
      </c>
      <c r="N113" s="24">
        <f>SUMIFS(订单明细!$K:$K,订单明细!$E:$E,$A113,订单明细!$O:$O,N$9,订单明细!$N:$N,$B$3)</f>
        <v>0</v>
      </c>
      <c r="O113" s="24">
        <f>SUMIFS(订单明细!$K:$K,订单明细!$E:$E,$A113,订单明细!$O:$O,O$9,订单明细!$N:$N,$B$3)</f>
        <v>0</v>
      </c>
    </row>
    <row r="114" spans="1:15">
      <c r="A114" s="21" t="str">
        <f>IF(商品信息!B108="","",商品信息!B108)</f>
        <v/>
      </c>
      <c r="B114" s="21" t="str">
        <f>IF(商品信息!C108="","",商品信息!C108)</f>
        <v/>
      </c>
      <c r="C114" s="21" t="str">
        <f>IF(商品信息!D108="","",商品信息!D108)</f>
        <v/>
      </c>
      <c r="D114" s="22">
        <f>SUMIFS(订单明细!$K:$K,订单明细!$E:$E,$A114,订单明细!$O:$O,D$9,订单明细!$N:$N,$B$3)</f>
        <v>0</v>
      </c>
      <c r="E114" s="22">
        <f>SUMIFS(订单明细!$K:$K,订单明细!$E:$E,$A114,订单明细!$O:$O,E$9,订单明细!$N:$N,$B$3)</f>
        <v>0</v>
      </c>
      <c r="F114" s="22">
        <f>SUMIFS(订单明细!$K:$K,订单明细!$E:$E,$A114,订单明细!$O:$O,F$9,订单明细!$N:$N,$B$3)</f>
        <v>0</v>
      </c>
      <c r="G114" s="22">
        <f>SUMIFS(订单明细!$K:$K,订单明细!$E:$E,$A114,订单明细!$O:$O,G$9,订单明细!$N:$N,$B$3)</f>
        <v>0</v>
      </c>
      <c r="H114" s="22">
        <f>SUMIFS(订单明细!$K:$K,订单明细!$E:$E,$A114,订单明细!$O:$O,H$9,订单明细!$N:$N,$B$3)</f>
        <v>0</v>
      </c>
      <c r="I114" s="22">
        <f>SUMIFS(订单明细!$K:$K,订单明细!$E:$E,$A114,订单明细!$O:$O,I$9,订单明细!$N:$N,$B$3)</f>
        <v>0</v>
      </c>
      <c r="J114" s="22">
        <f>SUMIFS(订单明细!$K:$K,订单明细!$E:$E,$A114,订单明细!$O:$O,J$9,订单明细!$N:$N,$B$3)</f>
        <v>0</v>
      </c>
      <c r="K114" s="22">
        <f>SUMIFS(订单明细!$K:$K,订单明细!$E:$E,$A114,订单明细!$O:$O,K$9,订单明细!$N:$N,$B$3)</f>
        <v>0</v>
      </c>
      <c r="L114" s="22">
        <f>SUMIFS(订单明细!$K:$K,订单明细!$E:$E,$A114,订单明细!$O:$O,L$9,订单明细!$N:$N,$B$3)</f>
        <v>0</v>
      </c>
      <c r="M114" s="22">
        <f>SUMIFS(订单明细!$K:$K,订单明细!$E:$E,$A114,订单明细!$O:$O,M$9,订单明细!$N:$N,$B$3)</f>
        <v>0</v>
      </c>
      <c r="N114" s="22">
        <f>SUMIFS(订单明细!$K:$K,订单明细!$E:$E,$A114,订单明细!$O:$O,N$9,订单明细!$N:$N,$B$3)</f>
        <v>0</v>
      </c>
      <c r="O114" s="22">
        <f>SUMIFS(订单明细!$K:$K,订单明细!$E:$E,$A114,订单明细!$O:$O,O$9,订单明细!$N:$N,$B$3)</f>
        <v>0</v>
      </c>
    </row>
    <row r="115" spans="1:15">
      <c r="A115" s="23" t="str">
        <f>IF(商品信息!B109="","",商品信息!B109)</f>
        <v/>
      </c>
      <c r="B115" s="23" t="str">
        <f>IF(商品信息!C109="","",商品信息!C109)</f>
        <v/>
      </c>
      <c r="C115" s="23" t="str">
        <f>IF(商品信息!D109="","",商品信息!D109)</f>
        <v/>
      </c>
      <c r="D115" s="24">
        <f>SUMIFS(订单明细!$K:$K,订单明细!$E:$E,$A115,订单明细!$O:$O,D$9,订单明细!$N:$N,$B$3)</f>
        <v>0</v>
      </c>
      <c r="E115" s="24">
        <f>SUMIFS(订单明细!$K:$K,订单明细!$E:$E,$A115,订单明细!$O:$O,E$9,订单明细!$N:$N,$B$3)</f>
        <v>0</v>
      </c>
      <c r="F115" s="24">
        <f>SUMIFS(订单明细!$K:$K,订单明细!$E:$E,$A115,订单明细!$O:$O,F$9,订单明细!$N:$N,$B$3)</f>
        <v>0</v>
      </c>
      <c r="G115" s="24">
        <f>SUMIFS(订单明细!$K:$K,订单明细!$E:$E,$A115,订单明细!$O:$O,G$9,订单明细!$N:$N,$B$3)</f>
        <v>0</v>
      </c>
      <c r="H115" s="24">
        <f>SUMIFS(订单明细!$K:$K,订单明细!$E:$E,$A115,订单明细!$O:$O,H$9,订单明细!$N:$N,$B$3)</f>
        <v>0</v>
      </c>
      <c r="I115" s="24">
        <f>SUMIFS(订单明细!$K:$K,订单明细!$E:$E,$A115,订单明细!$O:$O,I$9,订单明细!$N:$N,$B$3)</f>
        <v>0</v>
      </c>
      <c r="J115" s="24">
        <f>SUMIFS(订单明细!$K:$K,订单明细!$E:$E,$A115,订单明细!$O:$O,J$9,订单明细!$N:$N,$B$3)</f>
        <v>0</v>
      </c>
      <c r="K115" s="24">
        <f>SUMIFS(订单明细!$K:$K,订单明细!$E:$E,$A115,订单明细!$O:$O,K$9,订单明细!$N:$N,$B$3)</f>
        <v>0</v>
      </c>
      <c r="L115" s="24">
        <f>SUMIFS(订单明细!$K:$K,订单明细!$E:$E,$A115,订单明细!$O:$O,L$9,订单明细!$N:$N,$B$3)</f>
        <v>0</v>
      </c>
      <c r="M115" s="24">
        <f>SUMIFS(订单明细!$K:$K,订单明细!$E:$E,$A115,订单明细!$O:$O,M$9,订单明细!$N:$N,$B$3)</f>
        <v>0</v>
      </c>
      <c r="N115" s="24">
        <f>SUMIFS(订单明细!$K:$K,订单明细!$E:$E,$A115,订单明细!$O:$O,N$9,订单明细!$N:$N,$B$3)</f>
        <v>0</v>
      </c>
      <c r="O115" s="24">
        <f>SUMIFS(订单明细!$K:$K,订单明细!$E:$E,$A115,订单明细!$O:$O,O$9,订单明细!$N:$N,$B$3)</f>
        <v>0</v>
      </c>
    </row>
    <row r="116" spans="1:15">
      <c r="A116" s="21" t="str">
        <f>IF(商品信息!B110="","",商品信息!B110)</f>
        <v/>
      </c>
      <c r="B116" s="21" t="str">
        <f>IF(商品信息!C110="","",商品信息!C110)</f>
        <v/>
      </c>
      <c r="C116" s="21" t="str">
        <f>IF(商品信息!D110="","",商品信息!D110)</f>
        <v/>
      </c>
      <c r="D116" s="22">
        <f>SUMIFS(订单明细!$K:$K,订单明细!$E:$E,$A116,订单明细!$O:$O,D$9,订单明细!$N:$N,$B$3)</f>
        <v>0</v>
      </c>
      <c r="E116" s="22">
        <f>SUMIFS(订单明细!$K:$K,订单明细!$E:$E,$A116,订单明细!$O:$O,E$9,订单明细!$N:$N,$B$3)</f>
        <v>0</v>
      </c>
      <c r="F116" s="22">
        <f>SUMIFS(订单明细!$K:$K,订单明细!$E:$E,$A116,订单明细!$O:$O,F$9,订单明细!$N:$N,$B$3)</f>
        <v>0</v>
      </c>
      <c r="G116" s="22">
        <f>SUMIFS(订单明细!$K:$K,订单明细!$E:$E,$A116,订单明细!$O:$O,G$9,订单明细!$N:$N,$B$3)</f>
        <v>0</v>
      </c>
      <c r="H116" s="22">
        <f>SUMIFS(订单明细!$K:$K,订单明细!$E:$E,$A116,订单明细!$O:$O,H$9,订单明细!$N:$N,$B$3)</f>
        <v>0</v>
      </c>
      <c r="I116" s="22">
        <f>SUMIFS(订单明细!$K:$K,订单明细!$E:$E,$A116,订单明细!$O:$O,I$9,订单明细!$N:$N,$B$3)</f>
        <v>0</v>
      </c>
      <c r="J116" s="22">
        <f>SUMIFS(订单明细!$K:$K,订单明细!$E:$E,$A116,订单明细!$O:$O,J$9,订单明细!$N:$N,$B$3)</f>
        <v>0</v>
      </c>
      <c r="K116" s="22">
        <f>SUMIFS(订单明细!$K:$K,订单明细!$E:$E,$A116,订单明细!$O:$O,K$9,订单明细!$N:$N,$B$3)</f>
        <v>0</v>
      </c>
      <c r="L116" s="22">
        <f>SUMIFS(订单明细!$K:$K,订单明细!$E:$E,$A116,订单明细!$O:$O,L$9,订单明细!$N:$N,$B$3)</f>
        <v>0</v>
      </c>
      <c r="M116" s="22">
        <f>SUMIFS(订单明细!$K:$K,订单明细!$E:$E,$A116,订单明细!$O:$O,M$9,订单明细!$N:$N,$B$3)</f>
        <v>0</v>
      </c>
      <c r="N116" s="22">
        <f>SUMIFS(订单明细!$K:$K,订单明细!$E:$E,$A116,订单明细!$O:$O,N$9,订单明细!$N:$N,$B$3)</f>
        <v>0</v>
      </c>
      <c r="O116" s="22">
        <f>SUMIFS(订单明细!$K:$K,订单明细!$E:$E,$A116,订单明细!$O:$O,O$9,订单明细!$N:$N,$B$3)</f>
        <v>0</v>
      </c>
    </row>
    <row r="117" spans="1:15">
      <c r="A117" s="23" t="str">
        <f>IF(商品信息!B111="","",商品信息!B111)</f>
        <v/>
      </c>
      <c r="B117" s="23" t="str">
        <f>IF(商品信息!C111="","",商品信息!C111)</f>
        <v/>
      </c>
      <c r="C117" s="23" t="str">
        <f>IF(商品信息!D111="","",商品信息!D111)</f>
        <v/>
      </c>
      <c r="D117" s="24">
        <f>SUMIFS(订单明细!$K:$K,订单明细!$E:$E,$A117,订单明细!$O:$O,D$9,订单明细!$N:$N,$B$3)</f>
        <v>0</v>
      </c>
      <c r="E117" s="24">
        <f>SUMIFS(订单明细!$K:$K,订单明细!$E:$E,$A117,订单明细!$O:$O,E$9,订单明细!$N:$N,$B$3)</f>
        <v>0</v>
      </c>
      <c r="F117" s="24">
        <f>SUMIFS(订单明细!$K:$K,订单明细!$E:$E,$A117,订单明细!$O:$O,F$9,订单明细!$N:$N,$B$3)</f>
        <v>0</v>
      </c>
      <c r="G117" s="24">
        <f>SUMIFS(订单明细!$K:$K,订单明细!$E:$E,$A117,订单明细!$O:$O,G$9,订单明细!$N:$N,$B$3)</f>
        <v>0</v>
      </c>
      <c r="H117" s="24">
        <f>SUMIFS(订单明细!$K:$K,订单明细!$E:$E,$A117,订单明细!$O:$O,H$9,订单明细!$N:$N,$B$3)</f>
        <v>0</v>
      </c>
      <c r="I117" s="24">
        <f>SUMIFS(订单明细!$K:$K,订单明细!$E:$E,$A117,订单明细!$O:$O,I$9,订单明细!$N:$N,$B$3)</f>
        <v>0</v>
      </c>
      <c r="J117" s="24">
        <f>SUMIFS(订单明细!$K:$K,订单明细!$E:$E,$A117,订单明细!$O:$O,J$9,订单明细!$N:$N,$B$3)</f>
        <v>0</v>
      </c>
      <c r="K117" s="24">
        <f>SUMIFS(订单明细!$K:$K,订单明细!$E:$E,$A117,订单明细!$O:$O,K$9,订单明细!$N:$N,$B$3)</f>
        <v>0</v>
      </c>
      <c r="L117" s="24">
        <f>SUMIFS(订单明细!$K:$K,订单明细!$E:$E,$A117,订单明细!$O:$O,L$9,订单明细!$N:$N,$B$3)</f>
        <v>0</v>
      </c>
      <c r="M117" s="24">
        <f>SUMIFS(订单明细!$K:$K,订单明细!$E:$E,$A117,订单明细!$O:$O,M$9,订单明细!$N:$N,$B$3)</f>
        <v>0</v>
      </c>
      <c r="N117" s="24">
        <f>SUMIFS(订单明细!$K:$K,订单明细!$E:$E,$A117,订单明细!$O:$O,N$9,订单明细!$N:$N,$B$3)</f>
        <v>0</v>
      </c>
      <c r="O117" s="24">
        <f>SUMIFS(订单明细!$K:$K,订单明细!$E:$E,$A117,订单明细!$O:$O,O$9,订单明细!$N:$N,$B$3)</f>
        <v>0</v>
      </c>
    </row>
    <row r="118" spans="1:15">
      <c r="A118" s="21" t="str">
        <f>IF(商品信息!B112="","",商品信息!B112)</f>
        <v/>
      </c>
      <c r="B118" s="21" t="str">
        <f>IF(商品信息!C112="","",商品信息!C112)</f>
        <v/>
      </c>
      <c r="C118" s="21" t="str">
        <f>IF(商品信息!D112="","",商品信息!D112)</f>
        <v/>
      </c>
      <c r="D118" s="22">
        <f>SUMIFS(订单明细!$K:$K,订单明细!$E:$E,$A118,订单明细!$O:$O,D$9,订单明细!$N:$N,$B$3)</f>
        <v>0</v>
      </c>
      <c r="E118" s="22">
        <f>SUMIFS(订单明细!$K:$K,订单明细!$E:$E,$A118,订单明细!$O:$O,E$9,订单明细!$N:$N,$B$3)</f>
        <v>0</v>
      </c>
      <c r="F118" s="22">
        <f>SUMIFS(订单明细!$K:$K,订单明细!$E:$E,$A118,订单明细!$O:$O,F$9,订单明细!$N:$N,$B$3)</f>
        <v>0</v>
      </c>
      <c r="G118" s="22">
        <f>SUMIFS(订单明细!$K:$K,订单明细!$E:$E,$A118,订单明细!$O:$O,G$9,订单明细!$N:$N,$B$3)</f>
        <v>0</v>
      </c>
      <c r="H118" s="22">
        <f>SUMIFS(订单明细!$K:$K,订单明细!$E:$E,$A118,订单明细!$O:$O,H$9,订单明细!$N:$N,$B$3)</f>
        <v>0</v>
      </c>
      <c r="I118" s="22">
        <f>SUMIFS(订单明细!$K:$K,订单明细!$E:$E,$A118,订单明细!$O:$O,I$9,订单明细!$N:$N,$B$3)</f>
        <v>0</v>
      </c>
      <c r="J118" s="22">
        <f>SUMIFS(订单明细!$K:$K,订单明细!$E:$E,$A118,订单明细!$O:$O,J$9,订单明细!$N:$N,$B$3)</f>
        <v>0</v>
      </c>
      <c r="K118" s="22">
        <f>SUMIFS(订单明细!$K:$K,订单明细!$E:$E,$A118,订单明细!$O:$O,K$9,订单明细!$N:$N,$B$3)</f>
        <v>0</v>
      </c>
      <c r="L118" s="22">
        <f>SUMIFS(订单明细!$K:$K,订单明细!$E:$E,$A118,订单明细!$O:$O,L$9,订单明细!$N:$N,$B$3)</f>
        <v>0</v>
      </c>
      <c r="M118" s="22">
        <f>SUMIFS(订单明细!$K:$K,订单明细!$E:$E,$A118,订单明细!$O:$O,M$9,订单明细!$N:$N,$B$3)</f>
        <v>0</v>
      </c>
      <c r="N118" s="22">
        <f>SUMIFS(订单明细!$K:$K,订单明细!$E:$E,$A118,订单明细!$O:$O,N$9,订单明细!$N:$N,$B$3)</f>
        <v>0</v>
      </c>
      <c r="O118" s="22">
        <f>SUMIFS(订单明细!$K:$K,订单明细!$E:$E,$A118,订单明细!$O:$O,O$9,订单明细!$N:$N,$B$3)</f>
        <v>0</v>
      </c>
    </row>
    <row r="119" spans="1:15">
      <c r="A119" s="23" t="str">
        <f>IF(商品信息!B113="","",商品信息!B113)</f>
        <v/>
      </c>
      <c r="B119" s="23" t="str">
        <f>IF(商品信息!C113="","",商品信息!C113)</f>
        <v/>
      </c>
      <c r="C119" s="23" t="str">
        <f>IF(商品信息!D113="","",商品信息!D113)</f>
        <v/>
      </c>
      <c r="D119" s="24">
        <f>SUMIFS(订单明细!$K:$K,订单明细!$E:$E,$A119,订单明细!$O:$O,D$9,订单明细!$N:$N,$B$3)</f>
        <v>0</v>
      </c>
      <c r="E119" s="24">
        <f>SUMIFS(订单明细!$K:$K,订单明细!$E:$E,$A119,订单明细!$O:$O,E$9,订单明细!$N:$N,$B$3)</f>
        <v>0</v>
      </c>
      <c r="F119" s="24">
        <f>SUMIFS(订单明细!$K:$K,订单明细!$E:$E,$A119,订单明细!$O:$O,F$9,订单明细!$N:$N,$B$3)</f>
        <v>0</v>
      </c>
      <c r="G119" s="24">
        <f>SUMIFS(订单明细!$K:$K,订单明细!$E:$E,$A119,订单明细!$O:$O,G$9,订单明细!$N:$N,$B$3)</f>
        <v>0</v>
      </c>
      <c r="H119" s="24">
        <f>SUMIFS(订单明细!$K:$K,订单明细!$E:$E,$A119,订单明细!$O:$O,H$9,订单明细!$N:$N,$B$3)</f>
        <v>0</v>
      </c>
      <c r="I119" s="24">
        <f>SUMIFS(订单明细!$K:$K,订单明细!$E:$E,$A119,订单明细!$O:$O,I$9,订单明细!$N:$N,$B$3)</f>
        <v>0</v>
      </c>
      <c r="J119" s="24">
        <f>SUMIFS(订单明细!$K:$K,订单明细!$E:$E,$A119,订单明细!$O:$O,J$9,订单明细!$N:$N,$B$3)</f>
        <v>0</v>
      </c>
      <c r="K119" s="24">
        <f>SUMIFS(订单明细!$K:$K,订单明细!$E:$E,$A119,订单明细!$O:$O,K$9,订单明细!$N:$N,$B$3)</f>
        <v>0</v>
      </c>
      <c r="L119" s="24">
        <f>SUMIFS(订单明细!$K:$K,订单明细!$E:$E,$A119,订单明细!$O:$O,L$9,订单明细!$N:$N,$B$3)</f>
        <v>0</v>
      </c>
      <c r="M119" s="24">
        <f>SUMIFS(订单明细!$K:$K,订单明细!$E:$E,$A119,订单明细!$O:$O,M$9,订单明细!$N:$N,$B$3)</f>
        <v>0</v>
      </c>
      <c r="N119" s="24">
        <f>SUMIFS(订单明细!$K:$K,订单明细!$E:$E,$A119,订单明细!$O:$O,N$9,订单明细!$N:$N,$B$3)</f>
        <v>0</v>
      </c>
      <c r="O119" s="24">
        <f>SUMIFS(订单明细!$K:$K,订单明细!$E:$E,$A119,订单明细!$O:$O,O$9,订单明细!$N:$N,$B$3)</f>
        <v>0</v>
      </c>
    </row>
    <row r="120" spans="1:15">
      <c r="A120" s="21" t="str">
        <f>IF(商品信息!B114="","",商品信息!B114)</f>
        <v/>
      </c>
      <c r="B120" s="21" t="str">
        <f>IF(商品信息!C114="","",商品信息!C114)</f>
        <v/>
      </c>
      <c r="C120" s="21" t="str">
        <f>IF(商品信息!D114="","",商品信息!D114)</f>
        <v/>
      </c>
      <c r="D120" s="22">
        <f>SUMIFS(订单明细!$K:$K,订单明细!$E:$E,$A120,订单明细!$O:$O,D$9,订单明细!$N:$N,$B$3)</f>
        <v>0</v>
      </c>
      <c r="E120" s="22">
        <f>SUMIFS(订单明细!$K:$K,订单明细!$E:$E,$A120,订单明细!$O:$O,E$9,订单明细!$N:$N,$B$3)</f>
        <v>0</v>
      </c>
      <c r="F120" s="22">
        <f>SUMIFS(订单明细!$K:$K,订单明细!$E:$E,$A120,订单明细!$O:$O,F$9,订单明细!$N:$N,$B$3)</f>
        <v>0</v>
      </c>
      <c r="G120" s="22">
        <f>SUMIFS(订单明细!$K:$K,订单明细!$E:$E,$A120,订单明细!$O:$O,G$9,订单明细!$N:$N,$B$3)</f>
        <v>0</v>
      </c>
      <c r="H120" s="22">
        <f>SUMIFS(订单明细!$K:$K,订单明细!$E:$E,$A120,订单明细!$O:$O,H$9,订单明细!$N:$N,$B$3)</f>
        <v>0</v>
      </c>
      <c r="I120" s="22">
        <f>SUMIFS(订单明细!$K:$K,订单明细!$E:$E,$A120,订单明细!$O:$O,I$9,订单明细!$N:$N,$B$3)</f>
        <v>0</v>
      </c>
      <c r="J120" s="22">
        <f>SUMIFS(订单明细!$K:$K,订单明细!$E:$E,$A120,订单明细!$O:$O,J$9,订单明细!$N:$N,$B$3)</f>
        <v>0</v>
      </c>
      <c r="K120" s="22">
        <f>SUMIFS(订单明细!$K:$K,订单明细!$E:$E,$A120,订单明细!$O:$O,K$9,订单明细!$N:$N,$B$3)</f>
        <v>0</v>
      </c>
      <c r="L120" s="22">
        <f>SUMIFS(订单明细!$K:$K,订单明细!$E:$E,$A120,订单明细!$O:$O,L$9,订单明细!$N:$N,$B$3)</f>
        <v>0</v>
      </c>
      <c r="M120" s="22">
        <f>SUMIFS(订单明细!$K:$K,订单明细!$E:$E,$A120,订单明细!$O:$O,M$9,订单明细!$N:$N,$B$3)</f>
        <v>0</v>
      </c>
      <c r="N120" s="22">
        <f>SUMIFS(订单明细!$K:$K,订单明细!$E:$E,$A120,订单明细!$O:$O,N$9,订单明细!$N:$N,$B$3)</f>
        <v>0</v>
      </c>
      <c r="O120" s="22">
        <f>SUMIFS(订单明细!$K:$K,订单明细!$E:$E,$A120,订单明细!$O:$O,O$9,订单明细!$N:$N,$B$3)</f>
        <v>0</v>
      </c>
    </row>
    <row r="121" spans="1:15">
      <c r="A121" s="23" t="str">
        <f>IF(商品信息!B115="","",商品信息!B115)</f>
        <v/>
      </c>
      <c r="B121" s="23" t="str">
        <f>IF(商品信息!C115="","",商品信息!C115)</f>
        <v/>
      </c>
      <c r="C121" s="23" t="str">
        <f>IF(商品信息!D115="","",商品信息!D115)</f>
        <v/>
      </c>
      <c r="D121" s="24">
        <f>SUMIFS(订单明细!$K:$K,订单明细!$E:$E,$A121,订单明细!$O:$O,D$9,订单明细!$N:$N,$B$3)</f>
        <v>0</v>
      </c>
      <c r="E121" s="24">
        <f>SUMIFS(订单明细!$K:$K,订单明细!$E:$E,$A121,订单明细!$O:$O,E$9,订单明细!$N:$N,$B$3)</f>
        <v>0</v>
      </c>
      <c r="F121" s="24">
        <f>SUMIFS(订单明细!$K:$K,订单明细!$E:$E,$A121,订单明细!$O:$O,F$9,订单明细!$N:$N,$B$3)</f>
        <v>0</v>
      </c>
      <c r="G121" s="24">
        <f>SUMIFS(订单明细!$K:$K,订单明细!$E:$E,$A121,订单明细!$O:$O,G$9,订单明细!$N:$N,$B$3)</f>
        <v>0</v>
      </c>
      <c r="H121" s="24">
        <f>SUMIFS(订单明细!$K:$K,订单明细!$E:$E,$A121,订单明细!$O:$O,H$9,订单明细!$N:$N,$B$3)</f>
        <v>0</v>
      </c>
      <c r="I121" s="24">
        <f>SUMIFS(订单明细!$K:$K,订单明细!$E:$E,$A121,订单明细!$O:$O,I$9,订单明细!$N:$N,$B$3)</f>
        <v>0</v>
      </c>
      <c r="J121" s="24">
        <f>SUMIFS(订单明细!$K:$K,订单明细!$E:$E,$A121,订单明细!$O:$O,J$9,订单明细!$N:$N,$B$3)</f>
        <v>0</v>
      </c>
      <c r="K121" s="24">
        <f>SUMIFS(订单明细!$K:$K,订单明细!$E:$E,$A121,订单明细!$O:$O,K$9,订单明细!$N:$N,$B$3)</f>
        <v>0</v>
      </c>
      <c r="L121" s="24">
        <f>SUMIFS(订单明细!$K:$K,订单明细!$E:$E,$A121,订单明细!$O:$O,L$9,订单明细!$N:$N,$B$3)</f>
        <v>0</v>
      </c>
      <c r="M121" s="24">
        <f>SUMIFS(订单明细!$K:$K,订单明细!$E:$E,$A121,订单明细!$O:$O,M$9,订单明细!$N:$N,$B$3)</f>
        <v>0</v>
      </c>
      <c r="N121" s="24">
        <f>SUMIFS(订单明细!$K:$K,订单明细!$E:$E,$A121,订单明细!$O:$O,N$9,订单明细!$N:$N,$B$3)</f>
        <v>0</v>
      </c>
      <c r="O121" s="24">
        <f>SUMIFS(订单明细!$K:$K,订单明细!$E:$E,$A121,订单明细!$O:$O,O$9,订单明细!$N:$N,$B$3)</f>
        <v>0</v>
      </c>
    </row>
    <row r="122" spans="1:15">
      <c r="A122" s="21" t="str">
        <f>IF(商品信息!B116="","",商品信息!B116)</f>
        <v/>
      </c>
      <c r="B122" s="21" t="str">
        <f>IF(商品信息!C116="","",商品信息!C116)</f>
        <v/>
      </c>
      <c r="C122" s="21" t="str">
        <f>IF(商品信息!D116="","",商品信息!D116)</f>
        <v/>
      </c>
      <c r="D122" s="22">
        <f>SUMIFS(订单明细!$K:$K,订单明细!$E:$E,$A122,订单明细!$O:$O,D$9,订单明细!$N:$N,$B$3)</f>
        <v>0</v>
      </c>
      <c r="E122" s="22">
        <f>SUMIFS(订单明细!$K:$K,订单明细!$E:$E,$A122,订单明细!$O:$O,E$9,订单明细!$N:$N,$B$3)</f>
        <v>0</v>
      </c>
      <c r="F122" s="22">
        <f>SUMIFS(订单明细!$K:$K,订单明细!$E:$E,$A122,订单明细!$O:$O,F$9,订单明细!$N:$N,$B$3)</f>
        <v>0</v>
      </c>
      <c r="G122" s="22">
        <f>SUMIFS(订单明细!$K:$K,订单明细!$E:$E,$A122,订单明细!$O:$O,G$9,订单明细!$N:$N,$B$3)</f>
        <v>0</v>
      </c>
      <c r="H122" s="22">
        <f>SUMIFS(订单明细!$K:$K,订单明细!$E:$E,$A122,订单明细!$O:$O,H$9,订单明细!$N:$N,$B$3)</f>
        <v>0</v>
      </c>
      <c r="I122" s="22">
        <f>SUMIFS(订单明细!$K:$K,订单明细!$E:$E,$A122,订单明细!$O:$O,I$9,订单明细!$N:$N,$B$3)</f>
        <v>0</v>
      </c>
      <c r="J122" s="22">
        <f>SUMIFS(订单明细!$K:$K,订单明细!$E:$E,$A122,订单明细!$O:$O,J$9,订单明细!$N:$N,$B$3)</f>
        <v>0</v>
      </c>
      <c r="K122" s="22">
        <f>SUMIFS(订单明细!$K:$K,订单明细!$E:$E,$A122,订单明细!$O:$O,K$9,订单明细!$N:$N,$B$3)</f>
        <v>0</v>
      </c>
      <c r="L122" s="22">
        <f>SUMIFS(订单明细!$K:$K,订单明细!$E:$E,$A122,订单明细!$O:$O,L$9,订单明细!$N:$N,$B$3)</f>
        <v>0</v>
      </c>
      <c r="M122" s="22">
        <f>SUMIFS(订单明细!$K:$K,订单明细!$E:$E,$A122,订单明细!$O:$O,M$9,订单明细!$N:$N,$B$3)</f>
        <v>0</v>
      </c>
      <c r="N122" s="22">
        <f>SUMIFS(订单明细!$K:$K,订单明细!$E:$E,$A122,订单明细!$O:$O,N$9,订单明细!$N:$N,$B$3)</f>
        <v>0</v>
      </c>
      <c r="O122" s="22">
        <f>SUMIFS(订单明细!$K:$K,订单明细!$E:$E,$A122,订单明细!$O:$O,O$9,订单明细!$N:$N,$B$3)</f>
        <v>0</v>
      </c>
    </row>
    <row r="123" spans="1:15">
      <c r="A123" s="23" t="str">
        <f>IF(商品信息!B117="","",商品信息!B117)</f>
        <v/>
      </c>
      <c r="B123" s="23" t="str">
        <f>IF(商品信息!C117="","",商品信息!C117)</f>
        <v/>
      </c>
      <c r="C123" s="23" t="str">
        <f>IF(商品信息!D117="","",商品信息!D117)</f>
        <v/>
      </c>
      <c r="D123" s="24">
        <f>SUMIFS(订单明细!$K:$K,订单明细!$E:$E,$A123,订单明细!$O:$O,D$9,订单明细!$N:$N,$B$3)</f>
        <v>0</v>
      </c>
      <c r="E123" s="24">
        <f>SUMIFS(订单明细!$K:$K,订单明细!$E:$E,$A123,订单明细!$O:$O,E$9,订单明细!$N:$N,$B$3)</f>
        <v>0</v>
      </c>
      <c r="F123" s="24">
        <f>SUMIFS(订单明细!$K:$K,订单明细!$E:$E,$A123,订单明细!$O:$O,F$9,订单明细!$N:$N,$B$3)</f>
        <v>0</v>
      </c>
      <c r="G123" s="24">
        <f>SUMIFS(订单明细!$K:$K,订单明细!$E:$E,$A123,订单明细!$O:$O,G$9,订单明细!$N:$N,$B$3)</f>
        <v>0</v>
      </c>
      <c r="H123" s="24">
        <f>SUMIFS(订单明细!$K:$K,订单明细!$E:$E,$A123,订单明细!$O:$O,H$9,订单明细!$N:$N,$B$3)</f>
        <v>0</v>
      </c>
      <c r="I123" s="24">
        <f>SUMIFS(订单明细!$K:$K,订单明细!$E:$E,$A123,订单明细!$O:$O,I$9,订单明细!$N:$N,$B$3)</f>
        <v>0</v>
      </c>
      <c r="J123" s="24">
        <f>SUMIFS(订单明细!$K:$K,订单明细!$E:$E,$A123,订单明细!$O:$O,J$9,订单明细!$N:$N,$B$3)</f>
        <v>0</v>
      </c>
      <c r="K123" s="24">
        <f>SUMIFS(订单明细!$K:$K,订单明细!$E:$E,$A123,订单明细!$O:$O,K$9,订单明细!$N:$N,$B$3)</f>
        <v>0</v>
      </c>
      <c r="L123" s="24">
        <f>SUMIFS(订单明细!$K:$K,订单明细!$E:$E,$A123,订单明细!$O:$O,L$9,订单明细!$N:$N,$B$3)</f>
        <v>0</v>
      </c>
      <c r="M123" s="24">
        <f>SUMIFS(订单明细!$K:$K,订单明细!$E:$E,$A123,订单明细!$O:$O,M$9,订单明细!$N:$N,$B$3)</f>
        <v>0</v>
      </c>
      <c r="N123" s="24">
        <f>SUMIFS(订单明细!$K:$K,订单明细!$E:$E,$A123,订单明细!$O:$O,N$9,订单明细!$N:$N,$B$3)</f>
        <v>0</v>
      </c>
      <c r="O123" s="24">
        <f>SUMIFS(订单明细!$K:$K,订单明细!$E:$E,$A123,订单明细!$O:$O,O$9,订单明细!$N:$N,$B$3)</f>
        <v>0</v>
      </c>
    </row>
    <row r="124" spans="1:15">
      <c r="A124" s="21" t="str">
        <f>IF(商品信息!B118="","",商品信息!B118)</f>
        <v/>
      </c>
      <c r="B124" s="21" t="str">
        <f>IF(商品信息!C118="","",商品信息!C118)</f>
        <v/>
      </c>
      <c r="C124" s="21" t="str">
        <f>IF(商品信息!D118="","",商品信息!D118)</f>
        <v/>
      </c>
      <c r="D124" s="22">
        <f>SUMIFS(订单明细!$K:$K,订单明细!$E:$E,$A124,订单明细!$O:$O,D$9,订单明细!$N:$N,$B$3)</f>
        <v>0</v>
      </c>
      <c r="E124" s="22">
        <f>SUMIFS(订单明细!$K:$K,订单明细!$E:$E,$A124,订单明细!$O:$O,E$9,订单明细!$N:$N,$B$3)</f>
        <v>0</v>
      </c>
      <c r="F124" s="22">
        <f>SUMIFS(订单明细!$K:$K,订单明细!$E:$E,$A124,订单明细!$O:$O,F$9,订单明细!$N:$N,$B$3)</f>
        <v>0</v>
      </c>
      <c r="G124" s="22">
        <f>SUMIFS(订单明细!$K:$K,订单明细!$E:$E,$A124,订单明细!$O:$O,G$9,订单明细!$N:$N,$B$3)</f>
        <v>0</v>
      </c>
      <c r="H124" s="22">
        <f>SUMIFS(订单明细!$K:$K,订单明细!$E:$E,$A124,订单明细!$O:$O,H$9,订单明细!$N:$N,$B$3)</f>
        <v>0</v>
      </c>
      <c r="I124" s="22">
        <f>SUMIFS(订单明细!$K:$K,订单明细!$E:$E,$A124,订单明细!$O:$O,I$9,订单明细!$N:$N,$B$3)</f>
        <v>0</v>
      </c>
      <c r="J124" s="22">
        <f>SUMIFS(订单明细!$K:$K,订单明细!$E:$E,$A124,订单明细!$O:$O,J$9,订单明细!$N:$N,$B$3)</f>
        <v>0</v>
      </c>
      <c r="K124" s="22">
        <f>SUMIFS(订单明细!$K:$K,订单明细!$E:$E,$A124,订单明细!$O:$O,K$9,订单明细!$N:$N,$B$3)</f>
        <v>0</v>
      </c>
      <c r="L124" s="22">
        <f>SUMIFS(订单明细!$K:$K,订单明细!$E:$E,$A124,订单明细!$O:$O,L$9,订单明细!$N:$N,$B$3)</f>
        <v>0</v>
      </c>
      <c r="M124" s="22">
        <f>SUMIFS(订单明细!$K:$K,订单明细!$E:$E,$A124,订单明细!$O:$O,M$9,订单明细!$N:$N,$B$3)</f>
        <v>0</v>
      </c>
      <c r="N124" s="22">
        <f>SUMIFS(订单明细!$K:$K,订单明细!$E:$E,$A124,订单明细!$O:$O,N$9,订单明细!$N:$N,$B$3)</f>
        <v>0</v>
      </c>
      <c r="O124" s="22">
        <f>SUMIFS(订单明细!$K:$K,订单明细!$E:$E,$A124,订单明细!$O:$O,O$9,订单明细!$N:$N,$B$3)</f>
        <v>0</v>
      </c>
    </row>
    <row r="125" spans="1:15">
      <c r="A125" s="23" t="str">
        <f>IF(商品信息!B119="","",商品信息!B119)</f>
        <v/>
      </c>
      <c r="B125" s="23" t="str">
        <f>IF(商品信息!C119="","",商品信息!C119)</f>
        <v/>
      </c>
      <c r="C125" s="23" t="str">
        <f>IF(商品信息!D119="","",商品信息!D119)</f>
        <v/>
      </c>
      <c r="D125" s="24">
        <f>SUMIFS(订单明细!$K:$K,订单明细!$E:$E,$A125,订单明细!$O:$O,D$9,订单明细!$N:$N,$B$3)</f>
        <v>0</v>
      </c>
      <c r="E125" s="24">
        <f>SUMIFS(订单明细!$K:$K,订单明细!$E:$E,$A125,订单明细!$O:$O,E$9,订单明细!$N:$N,$B$3)</f>
        <v>0</v>
      </c>
      <c r="F125" s="24">
        <f>SUMIFS(订单明细!$K:$K,订单明细!$E:$E,$A125,订单明细!$O:$O,F$9,订单明细!$N:$N,$B$3)</f>
        <v>0</v>
      </c>
      <c r="G125" s="24">
        <f>SUMIFS(订单明细!$K:$K,订单明细!$E:$E,$A125,订单明细!$O:$O,G$9,订单明细!$N:$N,$B$3)</f>
        <v>0</v>
      </c>
      <c r="H125" s="24">
        <f>SUMIFS(订单明细!$K:$K,订单明细!$E:$E,$A125,订单明细!$O:$O,H$9,订单明细!$N:$N,$B$3)</f>
        <v>0</v>
      </c>
      <c r="I125" s="24">
        <f>SUMIFS(订单明细!$K:$K,订单明细!$E:$E,$A125,订单明细!$O:$O,I$9,订单明细!$N:$N,$B$3)</f>
        <v>0</v>
      </c>
      <c r="J125" s="24">
        <f>SUMIFS(订单明细!$K:$K,订单明细!$E:$E,$A125,订单明细!$O:$O,J$9,订单明细!$N:$N,$B$3)</f>
        <v>0</v>
      </c>
      <c r="K125" s="24">
        <f>SUMIFS(订单明细!$K:$K,订单明细!$E:$E,$A125,订单明细!$O:$O,K$9,订单明细!$N:$N,$B$3)</f>
        <v>0</v>
      </c>
      <c r="L125" s="24">
        <f>SUMIFS(订单明细!$K:$K,订单明细!$E:$E,$A125,订单明细!$O:$O,L$9,订单明细!$N:$N,$B$3)</f>
        <v>0</v>
      </c>
      <c r="M125" s="24">
        <f>SUMIFS(订单明细!$K:$K,订单明细!$E:$E,$A125,订单明细!$O:$O,M$9,订单明细!$N:$N,$B$3)</f>
        <v>0</v>
      </c>
      <c r="N125" s="24">
        <f>SUMIFS(订单明细!$K:$K,订单明细!$E:$E,$A125,订单明细!$O:$O,N$9,订单明细!$N:$N,$B$3)</f>
        <v>0</v>
      </c>
      <c r="O125" s="24">
        <f>SUMIFS(订单明细!$K:$K,订单明细!$E:$E,$A125,订单明细!$O:$O,O$9,订单明细!$N:$N,$B$3)</f>
        <v>0</v>
      </c>
    </row>
    <row r="126" spans="1:15">
      <c r="A126" s="21" t="str">
        <f>IF(商品信息!B120="","",商品信息!B120)</f>
        <v/>
      </c>
      <c r="B126" s="21" t="str">
        <f>IF(商品信息!C120="","",商品信息!C120)</f>
        <v/>
      </c>
      <c r="C126" s="21" t="str">
        <f>IF(商品信息!D120="","",商品信息!D120)</f>
        <v/>
      </c>
      <c r="D126" s="22">
        <f>SUMIFS(订单明细!$K:$K,订单明细!$E:$E,$A126,订单明细!$O:$O,D$9,订单明细!$N:$N,$B$3)</f>
        <v>0</v>
      </c>
      <c r="E126" s="22">
        <f>SUMIFS(订单明细!$K:$K,订单明细!$E:$E,$A126,订单明细!$O:$O,E$9,订单明细!$N:$N,$B$3)</f>
        <v>0</v>
      </c>
      <c r="F126" s="22">
        <f>SUMIFS(订单明细!$K:$K,订单明细!$E:$E,$A126,订单明细!$O:$O,F$9,订单明细!$N:$N,$B$3)</f>
        <v>0</v>
      </c>
      <c r="G126" s="22">
        <f>SUMIFS(订单明细!$K:$K,订单明细!$E:$E,$A126,订单明细!$O:$O,G$9,订单明细!$N:$N,$B$3)</f>
        <v>0</v>
      </c>
      <c r="H126" s="22">
        <f>SUMIFS(订单明细!$K:$K,订单明细!$E:$E,$A126,订单明细!$O:$O,H$9,订单明细!$N:$N,$B$3)</f>
        <v>0</v>
      </c>
      <c r="I126" s="22">
        <f>SUMIFS(订单明细!$K:$K,订单明细!$E:$E,$A126,订单明细!$O:$O,I$9,订单明细!$N:$N,$B$3)</f>
        <v>0</v>
      </c>
      <c r="J126" s="22">
        <f>SUMIFS(订单明细!$K:$K,订单明细!$E:$E,$A126,订单明细!$O:$O,J$9,订单明细!$N:$N,$B$3)</f>
        <v>0</v>
      </c>
      <c r="K126" s="22">
        <f>SUMIFS(订单明细!$K:$K,订单明细!$E:$E,$A126,订单明细!$O:$O,K$9,订单明细!$N:$N,$B$3)</f>
        <v>0</v>
      </c>
      <c r="L126" s="22">
        <f>SUMIFS(订单明细!$K:$K,订单明细!$E:$E,$A126,订单明细!$O:$O,L$9,订单明细!$N:$N,$B$3)</f>
        <v>0</v>
      </c>
      <c r="M126" s="22">
        <f>SUMIFS(订单明细!$K:$K,订单明细!$E:$E,$A126,订单明细!$O:$O,M$9,订单明细!$N:$N,$B$3)</f>
        <v>0</v>
      </c>
      <c r="N126" s="22">
        <f>SUMIFS(订单明细!$K:$K,订单明细!$E:$E,$A126,订单明细!$O:$O,N$9,订单明细!$N:$N,$B$3)</f>
        <v>0</v>
      </c>
      <c r="O126" s="22">
        <f>SUMIFS(订单明细!$K:$K,订单明细!$E:$E,$A126,订单明细!$O:$O,O$9,订单明细!$N:$N,$B$3)</f>
        <v>0</v>
      </c>
    </row>
    <row r="127" spans="1:15">
      <c r="A127" s="23" t="str">
        <f>IF(商品信息!B121="","",商品信息!B121)</f>
        <v/>
      </c>
      <c r="B127" s="23" t="str">
        <f>IF(商品信息!C121="","",商品信息!C121)</f>
        <v/>
      </c>
      <c r="C127" s="23" t="str">
        <f>IF(商品信息!D121="","",商品信息!D121)</f>
        <v/>
      </c>
      <c r="D127" s="24">
        <f>SUMIFS(订单明细!$K:$K,订单明细!$E:$E,$A127,订单明细!$O:$O,D$9,订单明细!$N:$N,$B$3)</f>
        <v>0</v>
      </c>
      <c r="E127" s="24">
        <f>SUMIFS(订单明细!$K:$K,订单明细!$E:$E,$A127,订单明细!$O:$O,E$9,订单明细!$N:$N,$B$3)</f>
        <v>0</v>
      </c>
      <c r="F127" s="24">
        <f>SUMIFS(订单明细!$K:$K,订单明细!$E:$E,$A127,订单明细!$O:$O,F$9,订单明细!$N:$N,$B$3)</f>
        <v>0</v>
      </c>
      <c r="G127" s="24">
        <f>SUMIFS(订单明细!$K:$K,订单明细!$E:$E,$A127,订单明细!$O:$O,G$9,订单明细!$N:$N,$B$3)</f>
        <v>0</v>
      </c>
      <c r="H127" s="24">
        <f>SUMIFS(订单明细!$K:$K,订单明细!$E:$E,$A127,订单明细!$O:$O,H$9,订单明细!$N:$N,$B$3)</f>
        <v>0</v>
      </c>
      <c r="I127" s="24">
        <f>SUMIFS(订单明细!$K:$K,订单明细!$E:$E,$A127,订单明细!$O:$O,I$9,订单明细!$N:$N,$B$3)</f>
        <v>0</v>
      </c>
      <c r="J127" s="24">
        <f>SUMIFS(订单明细!$K:$K,订单明细!$E:$E,$A127,订单明细!$O:$O,J$9,订单明细!$N:$N,$B$3)</f>
        <v>0</v>
      </c>
      <c r="K127" s="24">
        <f>SUMIFS(订单明细!$K:$K,订单明细!$E:$E,$A127,订单明细!$O:$O,K$9,订单明细!$N:$N,$B$3)</f>
        <v>0</v>
      </c>
      <c r="L127" s="24">
        <f>SUMIFS(订单明细!$K:$K,订单明细!$E:$E,$A127,订单明细!$O:$O,L$9,订单明细!$N:$N,$B$3)</f>
        <v>0</v>
      </c>
      <c r="M127" s="24">
        <f>SUMIFS(订单明细!$K:$K,订单明细!$E:$E,$A127,订单明细!$O:$O,M$9,订单明细!$N:$N,$B$3)</f>
        <v>0</v>
      </c>
      <c r="N127" s="24">
        <f>SUMIFS(订单明细!$K:$K,订单明细!$E:$E,$A127,订单明细!$O:$O,N$9,订单明细!$N:$N,$B$3)</f>
        <v>0</v>
      </c>
      <c r="O127" s="24">
        <f>SUMIFS(订单明细!$K:$K,订单明细!$E:$E,$A127,订单明细!$O:$O,O$9,订单明细!$N:$N,$B$3)</f>
        <v>0</v>
      </c>
    </row>
    <row r="128" spans="1:15">
      <c r="A128" s="21" t="str">
        <f>IF(商品信息!B122="","",商品信息!B122)</f>
        <v/>
      </c>
      <c r="B128" s="21" t="str">
        <f>IF(商品信息!C122="","",商品信息!C122)</f>
        <v/>
      </c>
      <c r="C128" s="21" t="str">
        <f>IF(商品信息!D122="","",商品信息!D122)</f>
        <v/>
      </c>
      <c r="D128" s="22">
        <f>SUMIFS(订单明细!$K:$K,订单明细!$E:$E,$A128,订单明细!$O:$O,D$9,订单明细!$N:$N,$B$3)</f>
        <v>0</v>
      </c>
      <c r="E128" s="22">
        <f>SUMIFS(订单明细!$K:$K,订单明细!$E:$E,$A128,订单明细!$O:$O,E$9,订单明细!$N:$N,$B$3)</f>
        <v>0</v>
      </c>
      <c r="F128" s="22">
        <f>SUMIFS(订单明细!$K:$K,订单明细!$E:$E,$A128,订单明细!$O:$O,F$9,订单明细!$N:$N,$B$3)</f>
        <v>0</v>
      </c>
      <c r="G128" s="22">
        <f>SUMIFS(订单明细!$K:$K,订单明细!$E:$E,$A128,订单明细!$O:$O,G$9,订单明细!$N:$N,$B$3)</f>
        <v>0</v>
      </c>
      <c r="H128" s="22">
        <f>SUMIFS(订单明细!$K:$K,订单明细!$E:$E,$A128,订单明细!$O:$O,H$9,订单明细!$N:$N,$B$3)</f>
        <v>0</v>
      </c>
      <c r="I128" s="22">
        <f>SUMIFS(订单明细!$K:$K,订单明细!$E:$E,$A128,订单明细!$O:$O,I$9,订单明细!$N:$N,$B$3)</f>
        <v>0</v>
      </c>
      <c r="J128" s="22">
        <f>SUMIFS(订单明细!$K:$K,订单明细!$E:$E,$A128,订单明细!$O:$O,J$9,订单明细!$N:$N,$B$3)</f>
        <v>0</v>
      </c>
      <c r="K128" s="22">
        <f>SUMIFS(订单明细!$K:$K,订单明细!$E:$E,$A128,订单明细!$O:$O,K$9,订单明细!$N:$N,$B$3)</f>
        <v>0</v>
      </c>
      <c r="L128" s="22">
        <f>SUMIFS(订单明细!$K:$K,订单明细!$E:$E,$A128,订单明细!$O:$O,L$9,订单明细!$N:$N,$B$3)</f>
        <v>0</v>
      </c>
      <c r="M128" s="22">
        <f>SUMIFS(订单明细!$K:$K,订单明细!$E:$E,$A128,订单明细!$O:$O,M$9,订单明细!$N:$N,$B$3)</f>
        <v>0</v>
      </c>
      <c r="N128" s="22">
        <f>SUMIFS(订单明细!$K:$K,订单明细!$E:$E,$A128,订单明细!$O:$O,N$9,订单明细!$N:$N,$B$3)</f>
        <v>0</v>
      </c>
      <c r="O128" s="22">
        <f>SUMIFS(订单明细!$K:$K,订单明细!$E:$E,$A128,订单明细!$O:$O,O$9,订单明细!$N:$N,$B$3)</f>
        <v>0</v>
      </c>
    </row>
    <row r="129" spans="1:15">
      <c r="A129" s="23" t="str">
        <f>IF(商品信息!B123="","",商品信息!B123)</f>
        <v/>
      </c>
      <c r="B129" s="23" t="str">
        <f>IF(商品信息!C123="","",商品信息!C123)</f>
        <v/>
      </c>
      <c r="C129" s="23" t="str">
        <f>IF(商品信息!D123="","",商品信息!D123)</f>
        <v/>
      </c>
      <c r="D129" s="24">
        <f>SUMIFS(订单明细!$K:$K,订单明细!$E:$E,$A129,订单明细!$O:$O,D$9,订单明细!$N:$N,$B$3)</f>
        <v>0</v>
      </c>
      <c r="E129" s="24">
        <f>SUMIFS(订单明细!$K:$K,订单明细!$E:$E,$A129,订单明细!$O:$O,E$9,订单明细!$N:$N,$B$3)</f>
        <v>0</v>
      </c>
      <c r="F129" s="24">
        <f>SUMIFS(订单明细!$K:$K,订单明细!$E:$E,$A129,订单明细!$O:$O,F$9,订单明细!$N:$N,$B$3)</f>
        <v>0</v>
      </c>
      <c r="G129" s="24">
        <f>SUMIFS(订单明细!$K:$K,订单明细!$E:$E,$A129,订单明细!$O:$O,G$9,订单明细!$N:$N,$B$3)</f>
        <v>0</v>
      </c>
      <c r="H129" s="24">
        <f>SUMIFS(订单明细!$K:$K,订单明细!$E:$E,$A129,订单明细!$O:$O,H$9,订单明细!$N:$N,$B$3)</f>
        <v>0</v>
      </c>
      <c r="I129" s="24">
        <f>SUMIFS(订单明细!$K:$K,订单明细!$E:$E,$A129,订单明细!$O:$O,I$9,订单明细!$N:$N,$B$3)</f>
        <v>0</v>
      </c>
      <c r="J129" s="24">
        <f>SUMIFS(订单明细!$K:$K,订单明细!$E:$E,$A129,订单明细!$O:$O,J$9,订单明细!$N:$N,$B$3)</f>
        <v>0</v>
      </c>
      <c r="K129" s="24">
        <f>SUMIFS(订单明细!$K:$K,订单明细!$E:$E,$A129,订单明细!$O:$O,K$9,订单明细!$N:$N,$B$3)</f>
        <v>0</v>
      </c>
      <c r="L129" s="24">
        <f>SUMIFS(订单明细!$K:$K,订单明细!$E:$E,$A129,订单明细!$O:$O,L$9,订单明细!$N:$N,$B$3)</f>
        <v>0</v>
      </c>
      <c r="M129" s="24">
        <f>SUMIFS(订单明细!$K:$K,订单明细!$E:$E,$A129,订单明细!$O:$O,M$9,订单明细!$N:$N,$B$3)</f>
        <v>0</v>
      </c>
      <c r="N129" s="24">
        <f>SUMIFS(订单明细!$K:$K,订单明细!$E:$E,$A129,订单明细!$O:$O,N$9,订单明细!$N:$N,$B$3)</f>
        <v>0</v>
      </c>
      <c r="O129" s="24">
        <f>SUMIFS(订单明细!$K:$K,订单明细!$E:$E,$A129,订单明细!$O:$O,O$9,订单明细!$N:$N,$B$3)</f>
        <v>0</v>
      </c>
    </row>
    <row r="130" spans="1:15">
      <c r="A130" s="21" t="str">
        <f>IF(商品信息!B124="","",商品信息!B124)</f>
        <v/>
      </c>
      <c r="B130" s="21" t="str">
        <f>IF(商品信息!C124="","",商品信息!C124)</f>
        <v/>
      </c>
      <c r="C130" s="21" t="str">
        <f>IF(商品信息!D124="","",商品信息!D124)</f>
        <v/>
      </c>
      <c r="D130" s="22">
        <f>SUMIFS(订单明细!$K:$K,订单明细!$E:$E,$A130,订单明细!$O:$O,D$9,订单明细!$N:$N,$B$3)</f>
        <v>0</v>
      </c>
      <c r="E130" s="22">
        <f>SUMIFS(订单明细!$K:$K,订单明细!$E:$E,$A130,订单明细!$O:$O,E$9,订单明细!$N:$N,$B$3)</f>
        <v>0</v>
      </c>
      <c r="F130" s="22">
        <f>SUMIFS(订单明细!$K:$K,订单明细!$E:$E,$A130,订单明细!$O:$O,F$9,订单明细!$N:$N,$B$3)</f>
        <v>0</v>
      </c>
      <c r="G130" s="22">
        <f>SUMIFS(订单明细!$K:$K,订单明细!$E:$E,$A130,订单明细!$O:$O,G$9,订单明细!$N:$N,$B$3)</f>
        <v>0</v>
      </c>
      <c r="H130" s="22">
        <f>SUMIFS(订单明细!$K:$K,订单明细!$E:$E,$A130,订单明细!$O:$O,H$9,订单明细!$N:$N,$B$3)</f>
        <v>0</v>
      </c>
      <c r="I130" s="22">
        <f>SUMIFS(订单明细!$K:$K,订单明细!$E:$E,$A130,订单明细!$O:$O,I$9,订单明细!$N:$N,$B$3)</f>
        <v>0</v>
      </c>
      <c r="J130" s="22">
        <f>SUMIFS(订单明细!$K:$K,订单明细!$E:$E,$A130,订单明细!$O:$O,J$9,订单明细!$N:$N,$B$3)</f>
        <v>0</v>
      </c>
      <c r="K130" s="22">
        <f>SUMIFS(订单明细!$K:$K,订单明细!$E:$E,$A130,订单明细!$O:$O,K$9,订单明细!$N:$N,$B$3)</f>
        <v>0</v>
      </c>
      <c r="L130" s="22">
        <f>SUMIFS(订单明细!$K:$K,订单明细!$E:$E,$A130,订单明细!$O:$O,L$9,订单明细!$N:$N,$B$3)</f>
        <v>0</v>
      </c>
      <c r="M130" s="22">
        <f>SUMIFS(订单明细!$K:$K,订单明细!$E:$E,$A130,订单明细!$O:$O,M$9,订单明细!$N:$N,$B$3)</f>
        <v>0</v>
      </c>
      <c r="N130" s="22">
        <f>SUMIFS(订单明细!$K:$K,订单明细!$E:$E,$A130,订单明细!$O:$O,N$9,订单明细!$N:$N,$B$3)</f>
        <v>0</v>
      </c>
      <c r="O130" s="22">
        <f>SUMIFS(订单明细!$K:$K,订单明细!$E:$E,$A130,订单明细!$O:$O,O$9,订单明细!$N:$N,$B$3)</f>
        <v>0</v>
      </c>
    </row>
    <row r="131" spans="1:15">
      <c r="A131" s="23" t="str">
        <f>IF(商品信息!B125="","",商品信息!B125)</f>
        <v/>
      </c>
      <c r="B131" s="23" t="str">
        <f>IF(商品信息!C125="","",商品信息!C125)</f>
        <v/>
      </c>
      <c r="C131" s="23" t="str">
        <f>IF(商品信息!D125="","",商品信息!D125)</f>
        <v/>
      </c>
      <c r="D131" s="24">
        <f>SUMIFS(订单明细!$K:$K,订单明细!$E:$E,$A131,订单明细!$O:$O,D$9,订单明细!$N:$N,$B$3)</f>
        <v>0</v>
      </c>
      <c r="E131" s="24">
        <f>SUMIFS(订单明细!$K:$K,订单明细!$E:$E,$A131,订单明细!$O:$O,E$9,订单明细!$N:$N,$B$3)</f>
        <v>0</v>
      </c>
      <c r="F131" s="24">
        <f>SUMIFS(订单明细!$K:$K,订单明细!$E:$E,$A131,订单明细!$O:$O,F$9,订单明细!$N:$N,$B$3)</f>
        <v>0</v>
      </c>
      <c r="G131" s="24">
        <f>SUMIFS(订单明细!$K:$K,订单明细!$E:$E,$A131,订单明细!$O:$O,G$9,订单明细!$N:$N,$B$3)</f>
        <v>0</v>
      </c>
      <c r="H131" s="24">
        <f>SUMIFS(订单明细!$K:$K,订单明细!$E:$E,$A131,订单明细!$O:$O,H$9,订单明细!$N:$N,$B$3)</f>
        <v>0</v>
      </c>
      <c r="I131" s="24">
        <f>SUMIFS(订单明细!$K:$K,订单明细!$E:$E,$A131,订单明细!$O:$O,I$9,订单明细!$N:$N,$B$3)</f>
        <v>0</v>
      </c>
      <c r="J131" s="24">
        <f>SUMIFS(订单明细!$K:$K,订单明细!$E:$E,$A131,订单明细!$O:$O,J$9,订单明细!$N:$N,$B$3)</f>
        <v>0</v>
      </c>
      <c r="K131" s="24">
        <f>SUMIFS(订单明细!$K:$K,订单明细!$E:$E,$A131,订单明细!$O:$O,K$9,订单明细!$N:$N,$B$3)</f>
        <v>0</v>
      </c>
      <c r="L131" s="24">
        <f>SUMIFS(订单明细!$K:$K,订单明细!$E:$E,$A131,订单明细!$O:$O,L$9,订单明细!$N:$N,$B$3)</f>
        <v>0</v>
      </c>
      <c r="M131" s="24">
        <f>SUMIFS(订单明细!$K:$K,订单明细!$E:$E,$A131,订单明细!$O:$O,M$9,订单明细!$N:$N,$B$3)</f>
        <v>0</v>
      </c>
      <c r="N131" s="24">
        <f>SUMIFS(订单明细!$K:$K,订单明细!$E:$E,$A131,订单明细!$O:$O,N$9,订单明细!$N:$N,$B$3)</f>
        <v>0</v>
      </c>
      <c r="O131" s="24">
        <f>SUMIFS(订单明细!$K:$K,订单明细!$E:$E,$A131,订单明细!$O:$O,O$9,订单明细!$N:$N,$B$3)</f>
        <v>0</v>
      </c>
    </row>
    <row r="132" spans="1:15">
      <c r="A132" s="21" t="str">
        <f>IF(商品信息!B126="","",商品信息!B126)</f>
        <v/>
      </c>
      <c r="B132" s="21" t="str">
        <f>IF(商品信息!C126="","",商品信息!C126)</f>
        <v/>
      </c>
      <c r="C132" s="21" t="str">
        <f>IF(商品信息!D126="","",商品信息!D126)</f>
        <v/>
      </c>
      <c r="D132" s="22">
        <f>SUMIFS(订单明细!$K:$K,订单明细!$E:$E,$A132,订单明细!$O:$O,D$9,订单明细!$N:$N,$B$3)</f>
        <v>0</v>
      </c>
      <c r="E132" s="22">
        <f>SUMIFS(订单明细!$K:$K,订单明细!$E:$E,$A132,订单明细!$O:$O,E$9,订单明细!$N:$N,$B$3)</f>
        <v>0</v>
      </c>
      <c r="F132" s="22">
        <f>SUMIFS(订单明细!$K:$K,订单明细!$E:$E,$A132,订单明细!$O:$O,F$9,订单明细!$N:$N,$B$3)</f>
        <v>0</v>
      </c>
      <c r="G132" s="22">
        <f>SUMIFS(订单明细!$K:$K,订单明细!$E:$E,$A132,订单明细!$O:$O,G$9,订单明细!$N:$N,$B$3)</f>
        <v>0</v>
      </c>
      <c r="H132" s="22">
        <f>SUMIFS(订单明细!$K:$K,订单明细!$E:$E,$A132,订单明细!$O:$O,H$9,订单明细!$N:$N,$B$3)</f>
        <v>0</v>
      </c>
      <c r="I132" s="22">
        <f>SUMIFS(订单明细!$K:$K,订单明细!$E:$E,$A132,订单明细!$O:$O,I$9,订单明细!$N:$N,$B$3)</f>
        <v>0</v>
      </c>
      <c r="J132" s="22">
        <f>SUMIFS(订单明细!$K:$K,订单明细!$E:$E,$A132,订单明细!$O:$O,J$9,订单明细!$N:$N,$B$3)</f>
        <v>0</v>
      </c>
      <c r="K132" s="22">
        <f>SUMIFS(订单明细!$K:$K,订单明细!$E:$E,$A132,订单明细!$O:$O,K$9,订单明细!$N:$N,$B$3)</f>
        <v>0</v>
      </c>
      <c r="L132" s="22">
        <f>SUMIFS(订单明细!$K:$K,订单明细!$E:$E,$A132,订单明细!$O:$O,L$9,订单明细!$N:$N,$B$3)</f>
        <v>0</v>
      </c>
      <c r="M132" s="22">
        <f>SUMIFS(订单明细!$K:$K,订单明细!$E:$E,$A132,订单明细!$O:$O,M$9,订单明细!$N:$N,$B$3)</f>
        <v>0</v>
      </c>
      <c r="N132" s="22">
        <f>SUMIFS(订单明细!$K:$K,订单明细!$E:$E,$A132,订单明细!$O:$O,N$9,订单明细!$N:$N,$B$3)</f>
        <v>0</v>
      </c>
      <c r="O132" s="22">
        <f>SUMIFS(订单明细!$K:$K,订单明细!$E:$E,$A132,订单明细!$O:$O,O$9,订单明细!$N:$N,$B$3)</f>
        <v>0</v>
      </c>
    </row>
    <row r="133" spans="1:15">
      <c r="A133" s="23" t="str">
        <f>IF(商品信息!B127="","",商品信息!B127)</f>
        <v/>
      </c>
      <c r="B133" s="23" t="str">
        <f>IF(商品信息!C127="","",商品信息!C127)</f>
        <v/>
      </c>
      <c r="C133" s="23" t="str">
        <f>IF(商品信息!D127="","",商品信息!D127)</f>
        <v/>
      </c>
      <c r="D133" s="24">
        <f>SUMIFS(订单明细!$K:$K,订单明细!$E:$E,$A133,订单明细!$O:$O,D$9,订单明细!$N:$N,$B$3)</f>
        <v>0</v>
      </c>
      <c r="E133" s="24">
        <f>SUMIFS(订单明细!$K:$K,订单明细!$E:$E,$A133,订单明细!$O:$O,E$9,订单明细!$N:$N,$B$3)</f>
        <v>0</v>
      </c>
      <c r="F133" s="24">
        <f>SUMIFS(订单明细!$K:$K,订单明细!$E:$E,$A133,订单明细!$O:$O,F$9,订单明细!$N:$N,$B$3)</f>
        <v>0</v>
      </c>
      <c r="G133" s="24">
        <f>SUMIFS(订单明细!$K:$K,订单明细!$E:$E,$A133,订单明细!$O:$O,G$9,订单明细!$N:$N,$B$3)</f>
        <v>0</v>
      </c>
      <c r="H133" s="24">
        <f>SUMIFS(订单明细!$K:$K,订单明细!$E:$E,$A133,订单明细!$O:$O,H$9,订单明细!$N:$N,$B$3)</f>
        <v>0</v>
      </c>
      <c r="I133" s="24">
        <f>SUMIFS(订单明细!$K:$K,订单明细!$E:$E,$A133,订单明细!$O:$O,I$9,订单明细!$N:$N,$B$3)</f>
        <v>0</v>
      </c>
      <c r="J133" s="24">
        <f>SUMIFS(订单明细!$K:$K,订单明细!$E:$E,$A133,订单明细!$O:$O,J$9,订单明细!$N:$N,$B$3)</f>
        <v>0</v>
      </c>
      <c r="K133" s="24">
        <f>SUMIFS(订单明细!$K:$K,订单明细!$E:$E,$A133,订单明细!$O:$O,K$9,订单明细!$N:$N,$B$3)</f>
        <v>0</v>
      </c>
      <c r="L133" s="24">
        <f>SUMIFS(订单明细!$K:$K,订单明细!$E:$E,$A133,订单明细!$O:$O,L$9,订单明细!$N:$N,$B$3)</f>
        <v>0</v>
      </c>
      <c r="M133" s="24">
        <f>SUMIFS(订单明细!$K:$K,订单明细!$E:$E,$A133,订单明细!$O:$O,M$9,订单明细!$N:$N,$B$3)</f>
        <v>0</v>
      </c>
      <c r="N133" s="24">
        <f>SUMIFS(订单明细!$K:$K,订单明细!$E:$E,$A133,订单明细!$O:$O,N$9,订单明细!$N:$N,$B$3)</f>
        <v>0</v>
      </c>
      <c r="O133" s="24">
        <f>SUMIFS(订单明细!$K:$K,订单明细!$E:$E,$A133,订单明细!$O:$O,O$9,订单明细!$N:$N,$B$3)</f>
        <v>0</v>
      </c>
    </row>
    <row r="134" spans="1:15">
      <c r="A134" s="21" t="str">
        <f>IF(商品信息!B128="","",商品信息!B128)</f>
        <v/>
      </c>
      <c r="B134" s="21" t="str">
        <f>IF(商品信息!C128="","",商品信息!C128)</f>
        <v/>
      </c>
      <c r="C134" s="21" t="str">
        <f>IF(商品信息!D128="","",商品信息!D128)</f>
        <v/>
      </c>
      <c r="D134" s="22">
        <f>SUMIFS(订单明细!$K:$K,订单明细!$E:$E,$A134,订单明细!$O:$O,D$9,订单明细!$N:$N,$B$3)</f>
        <v>0</v>
      </c>
      <c r="E134" s="22">
        <f>SUMIFS(订单明细!$K:$K,订单明细!$E:$E,$A134,订单明细!$O:$O,E$9,订单明细!$N:$N,$B$3)</f>
        <v>0</v>
      </c>
      <c r="F134" s="22">
        <f>SUMIFS(订单明细!$K:$K,订单明细!$E:$E,$A134,订单明细!$O:$O,F$9,订单明细!$N:$N,$B$3)</f>
        <v>0</v>
      </c>
      <c r="G134" s="22">
        <f>SUMIFS(订单明细!$K:$K,订单明细!$E:$E,$A134,订单明细!$O:$O,G$9,订单明细!$N:$N,$B$3)</f>
        <v>0</v>
      </c>
      <c r="H134" s="22">
        <f>SUMIFS(订单明细!$K:$K,订单明细!$E:$E,$A134,订单明细!$O:$O,H$9,订单明细!$N:$N,$B$3)</f>
        <v>0</v>
      </c>
      <c r="I134" s="22">
        <f>SUMIFS(订单明细!$K:$K,订单明细!$E:$E,$A134,订单明细!$O:$O,I$9,订单明细!$N:$N,$B$3)</f>
        <v>0</v>
      </c>
      <c r="J134" s="22">
        <f>SUMIFS(订单明细!$K:$K,订单明细!$E:$E,$A134,订单明细!$O:$O,J$9,订单明细!$N:$N,$B$3)</f>
        <v>0</v>
      </c>
      <c r="K134" s="22">
        <f>SUMIFS(订单明细!$K:$K,订单明细!$E:$E,$A134,订单明细!$O:$O,K$9,订单明细!$N:$N,$B$3)</f>
        <v>0</v>
      </c>
      <c r="L134" s="22">
        <f>SUMIFS(订单明细!$K:$K,订单明细!$E:$E,$A134,订单明细!$O:$O,L$9,订单明细!$N:$N,$B$3)</f>
        <v>0</v>
      </c>
      <c r="M134" s="22">
        <f>SUMIFS(订单明细!$K:$K,订单明细!$E:$E,$A134,订单明细!$O:$O,M$9,订单明细!$N:$N,$B$3)</f>
        <v>0</v>
      </c>
      <c r="N134" s="22">
        <f>SUMIFS(订单明细!$K:$K,订单明细!$E:$E,$A134,订单明细!$O:$O,N$9,订单明细!$N:$N,$B$3)</f>
        <v>0</v>
      </c>
      <c r="O134" s="22">
        <f>SUMIFS(订单明细!$K:$K,订单明细!$E:$E,$A134,订单明细!$O:$O,O$9,订单明细!$N:$N,$B$3)</f>
        <v>0</v>
      </c>
    </row>
    <row r="135" spans="1:15">
      <c r="A135" s="23" t="str">
        <f>IF(商品信息!B129="","",商品信息!B129)</f>
        <v/>
      </c>
      <c r="B135" s="23" t="str">
        <f>IF(商品信息!C129="","",商品信息!C129)</f>
        <v/>
      </c>
      <c r="C135" s="23" t="str">
        <f>IF(商品信息!D129="","",商品信息!D129)</f>
        <v/>
      </c>
      <c r="D135" s="24">
        <f>SUMIFS(订单明细!$K:$K,订单明细!$E:$E,$A135,订单明细!$O:$O,D$9,订单明细!$N:$N,$B$3)</f>
        <v>0</v>
      </c>
      <c r="E135" s="24">
        <f>SUMIFS(订单明细!$K:$K,订单明细!$E:$E,$A135,订单明细!$O:$O,E$9,订单明细!$N:$N,$B$3)</f>
        <v>0</v>
      </c>
      <c r="F135" s="24">
        <f>SUMIFS(订单明细!$K:$K,订单明细!$E:$E,$A135,订单明细!$O:$O,F$9,订单明细!$N:$N,$B$3)</f>
        <v>0</v>
      </c>
      <c r="G135" s="24">
        <f>SUMIFS(订单明细!$K:$K,订单明细!$E:$E,$A135,订单明细!$O:$O,G$9,订单明细!$N:$N,$B$3)</f>
        <v>0</v>
      </c>
      <c r="H135" s="24">
        <f>SUMIFS(订单明细!$K:$K,订单明细!$E:$E,$A135,订单明细!$O:$O,H$9,订单明细!$N:$N,$B$3)</f>
        <v>0</v>
      </c>
      <c r="I135" s="24">
        <f>SUMIFS(订单明细!$K:$K,订单明细!$E:$E,$A135,订单明细!$O:$O,I$9,订单明细!$N:$N,$B$3)</f>
        <v>0</v>
      </c>
      <c r="J135" s="24">
        <f>SUMIFS(订单明细!$K:$K,订单明细!$E:$E,$A135,订单明细!$O:$O,J$9,订单明细!$N:$N,$B$3)</f>
        <v>0</v>
      </c>
      <c r="K135" s="24">
        <f>SUMIFS(订单明细!$K:$K,订单明细!$E:$E,$A135,订单明细!$O:$O,K$9,订单明细!$N:$N,$B$3)</f>
        <v>0</v>
      </c>
      <c r="L135" s="24">
        <f>SUMIFS(订单明细!$K:$K,订单明细!$E:$E,$A135,订单明细!$O:$O,L$9,订单明细!$N:$N,$B$3)</f>
        <v>0</v>
      </c>
      <c r="M135" s="24">
        <f>SUMIFS(订单明细!$K:$K,订单明细!$E:$E,$A135,订单明细!$O:$O,M$9,订单明细!$N:$N,$B$3)</f>
        <v>0</v>
      </c>
      <c r="N135" s="24">
        <f>SUMIFS(订单明细!$K:$K,订单明细!$E:$E,$A135,订单明细!$O:$O,N$9,订单明细!$N:$N,$B$3)</f>
        <v>0</v>
      </c>
      <c r="O135" s="24">
        <f>SUMIFS(订单明细!$K:$K,订单明细!$E:$E,$A135,订单明细!$O:$O,O$9,订单明细!$N:$N,$B$3)</f>
        <v>0</v>
      </c>
    </row>
    <row r="136" spans="1:15">
      <c r="A136" s="21" t="str">
        <f>IF(商品信息!B130="","",商品信息!B130)</f>
        <v/>
      </c>
      <c r="B136" s="21" t="str">
        <f>IF(商品信息!C130="","",商品信息!C130)</f>
        <v/>
      </c>
      <c r="C136" s="21" t="str">
        <f>IF(商品信息!D130="","",商品信息!D130)</f>
        <v/>
      </c>
      <c r="D136" s="22">
        <f>SUMIFS(订单明细!$K:$K,订单明细!$E:$E,$A136,订单明细!$O:$O,D$9,订单明细!$N:$N,$B$3)</f>
        <v>0</v>
      </c>
      <c r="E136" s="22">
        <f>SUMIFS(订单明细!$K:$K,订单明细!$E:$E,$A136,订单明细!$O:$O,E$9,订单明细!$N:$N,$B$3)</f>
        <v>0</v>
      </c>
      <c r="F136" s="22">
        <f>SUMIFS(订单明细!$K:$K,订单明细!$E:$E,$A136,订单明细!$O:$O,F$9,订单明细!$N:$N,$B$3)</f>
        <v>0</v>
      </c>
      <c r="G136" s="22">
        <f>SUMIFS(订单明细!$K:$K,订单明细!$E:$E,$A136,订单明细!$O:$O,G$9,订单明细!$N:$N,$B$3)</f>
        <v>0</v>
      </c>
      <c r="H136" s="22">
        <f>SUMIFS(订单明细!$K:$K,订单明细!$E:$E,$A136,订单明细!$O:$O,H$9,订单明细!$N:$N,$B$3)</f>
        <v>0</v>
      </c>
      <c r="I136" s="22">
        <f>SUMIFS(订单明细!$K:$K,订单明细!$E:$E,$A136,订单明细!$O:$O,I$9,订单明细!$N:$N,$B$3)</f>
        <v>0</v>
      </c>
      <c r="J136" s="22">
        <f>SUMIFS(订单明细!$K:$K,订单明细!$E:$E,$A136,订单明细!$O:$O,J$9,订单明细!$N:$N,$B$3)</f>
        <v>0</v>
      </c>
      <c r="K136" s="22">
        <f>SUMIFS(订单明细!$K:$K,订单明细!$E:$E,$A136,订单明细!$O:$O,K$9,订单明细!$N:$N,$B$3)</f>
        <v>0</v>
      </c>
      <c r="L136" s="22">
        <f>SUMIFS(订单明细!$K:$K,订单明细!$E:$E,$A136,订单明细!$O:$O,L$9,订单明细!$N:$N,$B$3)</f>
        <v>0</v>
      </c>
      <c r="M136" s="22">
        <f>SUMIFS(订单明细!$K:$K,订单明细!$E:$E,$A136,订单明细!$O:$O,M$9,订单明细!$N:$N,$B$3)</f>
        <v>0</v>
      </c>
      <c r="N136" s="22">
        <f>SUMIFS(订单明细!$K:$K,订单明细!$E:$E,$A136,订单明细!$O:$O,N$9,订单明细!$N:$N,$B$3)</f>
        <v>0</v>
      </c>
      <c r="O136" s="22">
        <f>SUMIFS(订单明细!$K:$K,订单明细!$E:$E,$A136,订单明细!$O:$O,O$9,订单明细!$N:$N,$B$3)</f>
        <v>0</v>
      </c>
    </row>
    <row r="137" spans="1:15">
      <c r="A137" s="23" t="str">
        <f>IF(商品信息!B131="","",商品信息!B131)</f>
        <v/>
      </c>
      <c r="B137" s="23" t="str">
        <f>IF(商品信息!C131="","",商品信息!C131)</f>
        <v/>
      </c>
      <c r="C137" s="23" t="str">
        <f>IF(商品信息!D131="","",商品信息!D131)</f>
        <v/>
      </c>
      <c r="D137" s="24">
        <f>SUMIFS(订单明细!$K:$K,订单明细!$E:$E,$A137,订单明细!$O:$O,D$9,订单明细!$N:$N,$B$3)</f>
        <v>0</v>
      </c>
      <c r="E137" s="24">
        <f>SUMIFS(订单明细!$K:$K,订单明细!$E:$E,$A137,订单明细!$O:$O,E$9,订单明细!$N:$N,$B$3)</f>
        <v>0</v>
      </c>
      <c r="F137" s="24">
        <f>SUMIFS(订单明细!$K:$K,订单明细!$E:$E,$A137,订单明细!$O:$O,F$9,订单明细!$N:$N,$B$3)</f>
        <v>0</v>
      </c>
      <c r="G137" s="24">
        <f>SUMIFS(订单明细!$K:$K,订单明细!$E:$E,$A137,订单明细!$O:$O,G$9,订单明细!$N:$N,$B$3)</f>
        <v>0</v>
      </c>
      <c r="H137" s="24">
        <f>SUMIFS(订单明细!$K:$K,订单明细!$E:$E,$A137,订单明细!$O:$O,H$9,订单明细!$N:$N,$B$3)</f>
        <v>0</v>
      </c>
      <c r="I137" s="24">
        <f>SUMIFS(订单明细!$K:$K,订单明细!$E:$E,$A137,订单明细!$O:$O,I$9,订单明细!$N:$N,$B$3)</f>
        <v>0</v>
      </c>
      <c r="J137" s="24">
        <f>SUMIFS(订单明细!$K:$K,订单明细!$E:$E,$A137,订单明细!$O:$O,J$9,订单明细!$N:$N,$B$3)</f>
        <v>0</v>
      </c>
      <c r="K137" s="24">
        <f>SUMIFS(订单明细!$K:$K,订单明细!$E:$E,$A137,订单明细!$O:$O,K$9,订单明细!$N:$N,$B$3)</f>
        <v>0</v>
      </c>
      <c r="L137" s="24">
        <f>SUMIFS(订单明细!$K:$K,订单明细!$E:$E,$A137,订单明细!$O:$O,L$9,订单明细!$N:$N,$B$3)</f>
        <v>0</v>
      </c>
      <c r="M137" s="24">
        <f>SUMIFS(订单明细!$K:$K,订单明细!$E:$E,$A137,订单明细!$O:$O,M$9,订单明细!$N:$N,$B$3)</f>
        <v>0</v>
      </c>
      <c r="N137" s="24">
        <f>SUMIFS(订单明细!$K:$K,订单明细!$E:$E,$A137,订单明细!$O:$O,N$9,订单明细!$N:$N,$B$3)</f>
        <v>0</v>
      </c>
      <c r="O137" s="24">
        <f>SUMIFS(订单明细!$K:$K,订单明细!$E:$E,$A137,订单明细!$O:$O,O$9,订单明细!$N:$N,$B$3)</f>
        <v>0</v>
      </c>
    </row>
    <row r="138" spans="1:15">
      <c r="A138" s="21" t="str">
        <f>IF(商品信息!B132="","",商品信息!B132)</f>
        <v/>
      </c>
      <c r="B138" s="21" t="str">
        <f>IF(商品信息!C132="","",商品信息!C132)</f>
        <v/>
      </c>
      <c r="C138" s="21" t="str">
        <f>IF(商品信息!D132="","",商品信息!D132)</f>
        <v/>
      </c>
      <c r="D138" s="22">
        <f>SUMIFS(订单明细!$K:$K,订单明细!$E:$E,$A138,订单明细!$O:$O,D$9,订单明细!$N:$N,$B$3)</f>
        <v>0</v>
      </c>
      <c r="E138" s="22">
        <f>SUMIFS(订单明细!$K:$K,订单明细!$E:$E,$A138,订单明细!$O:$O,E$9,订单明细!$N:$N,$B$3)</f>
        <v>0</v>
      </c>
      <c r="F138" s="22">
        <f>SUMIFS(订单明细!$K:$K,订单明细!$E:$E,$A138,订单明细!$O:$O,F$9,订单明细!$N:$N,$B$3)</f>
        <v>0</v>
      </c>
      <c r="G138" s="22">
        <f>SUMIFS(订单明细!$K:$K,订单明细!$E:$E,$A138,订单明细!$O:$O,G$9,订单明细!$N:$N,$B$3)</f>
        <v>0</v>
      </c>
      <c r="H138" s="22">
        <f>SUMIFS(订单明细!$K:$K,订单明细!$E:$E,$A138,订单明细!$O:$O,H$9,订单明细!$N:$N,$B$3)</f>
        <v>0</v>
      </c>
      <c r="I138" s="22">
        <f>SUMIFS(订单明细!$K:$K,订单明细!$E:$E,$A138,订单明细!$O:$O,I$9,订单明细!$N:$N,$B$3)</f>
        <v>0</v>
      </c>
      <c r="J138" s="22">
        <f>SUMIFS(订单明细!$K:$K,订单明细!$E:$E,$A138,订单明细!$O:$O,J$9,订单明细!$N:$N,$B$3)</f>
        <v>0</v>
      </c>
      <c r="K138" s="22">
        <f>SUMIFS(订单明细!$K:$K,订单明细!$E:$E,$A138,订单明细!$O:$O,K$9,订单明细!$N:$N,$B$3)</f>
        <v>0</v>
      </c>
      <c r="L138" s="22">
        <f>SUMIFS(订单明细!$K:$K,订单明细!$E:$E,$A138,订单明细!$O:$O,L$9,订单明细!$N:$N,$B$3)</f>
        <v>0</v>
      </c>
      <c r="M138" s="22">
        <f>SUMIFS(订单明细!$K:$K,订单明细!$E:$E,$A138,订单明细!$O:$O,M$9,订单明细!$N:$N,$B$3)</f>
        <v>0</v>
      </c>
      <c r="N138" s="22">
        <f>SUMIFS(订单明细!$K:$K,订单明细!$E:$E,$A138,订单明细!$O:$O,N$9,订单明细!$N:$N,$B$3)</f>
        <v>0</v>
      </c>
      <c r="O138" s="22">
        <f>SUMIFS(订单明细!$K:$K,订单明细!$E:$E,$A138,订单明细!$O:$O,O$9,订单明细!$N:$N,$B$3)</f>
        <v>0</v>
      </c>
    </row>
    <row r="139" spans="1:15">
      <c r="A139" s="23" t="str">
        <f>IF(商品信息!B133="","",商品信息!B133)</f>
        <v/>
      </c>
      <c r="B139" s="23" t="str">
        <f>IF(商品信息!C133="","",商品信息!C133)</f>
        <v/>
      </c>
      <c r="C139" s="23" t="str">
        <f>IF(商品信息!D133="","",商品信息!D133)</f>
        <v/>
      </c>
      <c r="D139" s="24">
        <f>SUMIFS(订单明细!$K:$K,订单明细!$E:$E,$A139,订单明细!$O:$O,D$9,订单明细!$N:$N,$B$3)</f>
        <v>0</v>
      </c>
      <c r="E139" s="24">
        <f>SUMIFS(订单明细!$K:$K,订单明细!$E:$E,$A139,订单明细!$O:$O,E$9,订单明细!$N:$N,$B$3)</f>
        <v>0</v>
      </c>
      <c r="F139" s="24">
        <f>SUMIFS(订单明细!$K:$K,订单明细!$E:$E,$A139,订单明细!$O:$O,F$9,订单明细!$N:$N,$B$3)</f>
        <v>0</v>
      </c>
      <c r="G139" s="24">
        <f>SUMIFS(订单明细!$K:$K,订单明细!$E:$E,$A139,订单明细!$O:$O,G$9,订单明细!$N:$N,$B$3)</f>
        <v>0</v>
      </c>
      <c r="H139" s="24">
        <f>SUMIFS(订单明细!$K:$K,订单明细!$E:$E,$A139,订单明细!$O:$O,H$9,订单明细!$N:$N,$B$3)</f>
        <v>0</v>
      </c>
      <c r="I139" s="24">
        <f>SUMIFS(订单明细!$K:$K,订单明细!$E:$E,$A139,订单明细!$O:$O,I$9,订单明细!$N:$N,$B$3)</f>
        <v>0</v>
      </c>
      <c r="J139" s="24">
        <f>SUMIFS(订单明细!$K:$K,订单明细!$E:$E,$A139,订单明细!$O:$O,J$9,订单明细!$N:$N,$B$3)</f>
        <v>0</v>
      </c>
      <c r="K139" s="24">
        <f>SUMIFS(订单明细!$K:$K,订单明细!$E:$E,$A139,订单明细!$O:$O,K$9,订单明细!$N:$N,$B$3)</f>
        <v>0</v>
      </c>
      <c r="L139" s="24">
        <f>SUMIFS(订单明细!$K:$K,订单明细!$E:$E,$A139,订单明细!$O:$O,L$9,订单明细!$N:$N,$B$3)</f>
        <v>0</v>
      </c>
      <c r="M139" s="24">
        <f>SUMIFS(订单明细!$K:$K,订单明细!$E:$E,$A139,订单明细!$O:$O,M$9,订单明细!$N:$N,$B$3)</f>
        <v>0</v>
      </c>
      <c r="N139" s="24">
        <f>SUMIFS(订单明细!$K:$K,订单明细!$E:$E,$A139,订单明细!$O:$O,N$9,订单明细!$N:$N,$B$3)</f>
        <v>0</v>
      </c>
      <c r="O139" s="24">
        <f>SUMIFS(订单明细!$K:$K,订单明细!$E:$E,$A139,订单明细!$O:$O,O$9,订单明细!$N:$N,$B$3)</f>
        <v>0</v>
      </c>
    </row>
    <row r="140" spans="1:15">
      <c r="A140" s="21" t="str">
        <f>IF(商品信息!B134="","",商品信息!B134)</f>
        <v/>
      </c>
      <c r="B140" s="21" t="str">
        <f>IF(商品信息!C134="","",商品信息!C134)</f>
        <v/>
      </c>
      <c r="C140" s="21" t="str">
        <f>IF(商品信息!D134="","",商品信息!D134)</f>
        <v/>
      </c>
      <c r="D140" s="22">
        <f>SUMIFS(订单明细!$K:$K,订单明细!$E:$E,$A140,订单明细!$O:$O,D$9,订单明细!$N:$N,$B$3)</f>
        <v>0</v>
      </c>
      <c r="E140" s="22">
        <f>SUMIFS(订单明细!$K:$K,订单明细!$E:$E,$A140,订单明细!$O:$O,E$9,订单明细!$N:$N,$B$3)</f>
        <v>0</v>
      </c>
      <c r="F140" s="22">
        <f>SUMIFS(订单明细!$K:$K,订单明细!$E:$E,$A140,订单明细!$O:$O,F$9,订单明细!$N:$N,$B$3)</f>
        <v>0</v>
      </c>
      <c r="G140" s="22">
        <f>SUMIFS(订单明细!$K:$K,订单明细!$E:$E,$A140,订单明细!$O:$O,G$9,订单明细!$N:$N,$B$3)</f>
        <v>0</v>
      </c>
      <c r="H140" s="22">
        <f>SUMIFS(订单明细!$K:$K,订单明细!$E:$E,$A140,订单明细!$O:$O,H$9,订单明细!$N:$N,$B$3)</f>
        <v>0</v>
      </c>
      <c r="I140" s="22">
        <f>SUMIFS(订单明细!$K:$K,订单明细!$E:$E,$A140,订单明细!$O:$O,I$9,订单明细!$N:$N,$B$3)</f>
        <v>0</v>
      </c>
      <c r="J140" s="22">
        <f>SUMIFS(订单明细!$K:$K,订单明细!$E:$E,$A140,订单明细!$O:$O,J$9,订单明细!$N:$N,$B$3)</f>
        <v>0</v>
      </c>
      <c r="K140" s="22">
        <f>SUMIFS(订单明细!$K:$K,订单明细!$E:$E,$A140,订单明细!$O:$O,K$9,订单明细!$N:$N,$B$3)</f>
        <v>0</v>
      </c>
      <c r="L140" s="22">
        <f>SUMIFS(订单明细!$K:$K,订单明细!$E:$E,$A140,订单明细!$O:$O,L$9,订单明细!$N:$N,$B$3)</f>
        <v>0</v>
      </c>
      <c r="M140" s="22">
        <f>SUMIFS(订单明细!$K:$K,订单明细!$E:$E,$A140,订单明细!$O:$O,M$9,订单明细!$N:$N,$B$3)</f>
        <v>0</v>
      </c>
      <c r="N140" s="22">
        <f>SUMIFS(订单明细!$K:$K,订单明细!$E:$E,$A140,订单明细!$O:$O,N$9,订单明细!$N:$N,$B$3)</f>
        <v>0</v>
      </c>
      <c r="O140" s="22">
        <f>SUMIFS(订单明细!$K:$K,订单明细!$E:$E,$A140,订单明细!$O:$O,O$9,订单明细!$N:$N,$B$3)</f>
        <v>0</v>
      </c>
    </row>
    <row r="141" spans="1:15">
      <c r="A141" s="23" t="str">
        <f>IF(商品信息!B135="","",商品信息!B135)</f>
        <v/>
      </c>
      <c r="B141" s="23" t="str">
        <f>IF(商品信息!C135="","",商品信息!C135)</f>
        <v/>
      </c>
      <c r="C141" s="23" t="str">
        <f>IF(商品信息!D135="","",商品信息!D135)</f>
        <v/>
      </c>
      <c r="D141" s="24">
        <f>SUMIFS(订单明细!$K:$K,订单明细!$E:$E,$A141,订单明细!$O:$O,D$9,订单明细!$N:$N,$B$3)</f>
        <v>0</v>
      </c>
      <c r="E141" s="24">
        <f>SUMIFS(订单明细!$K:$K,订单明细!$E:$E,$A141,订单明细!$O:$O,E$9,订单明细!$N:$N,$B$3)</f>
        <v>0</v>
      </c>
      <c r="F141" s="24">
        <f>SUMIFS(订单明细!$K:$K,订单明细!$E:$E,$A141,订单明细!$O:$O,F$9,订单明细!$N:$N,$B$3)</f>
        <v>0</v>
      </c>
      <c r="G141" s="24">
        <f>SUMIFS(订单明细!$K:$K,订单明细!$E:$E,$A141,订单明细!$O:$O,G$9,订单明细!$N:$N,$B$3)</f>
        <v>0</v>
      </c>
      <c r="H141" s="24">
        <f>SUMIFS(订单明细!$K:$K,订单明细!$E:$E,$A141,订单明细!$O:$O,H$9,订单明细!$N:$N,$B$3)</f>
        <v>0</v>
      </c>
      <c r="I141" s="24">
        <f>SUMIFS(订单明细!$K:$K,订单明细!$E:$E,$A141,订单明细!$O:$O,I$9,订单明细!$N:$N,$B$3)</f>
        <v>0</v>
      </c>
      <c r="J141" s="24">
        <f>SUMIFS(订单明细!$K:$K,订单明细!$E:$E,$A141,订单明细!$O:$O,J$9,订单明细!$N:$N,$B$3)</f>
        <v>0</v>
      </c>
      <c r="K141" s="24">
        <f>SUMIFS(订单明细!$K:$K,订单明细!$E:$E,$A141,订单明细!$O:$O,K$9,订单明细!$N:$N,$B$3)</f>
        <v>0</v>
      </c>
      <c r="L141" s="24">
        <f>SUMIFS(订单明细!$K:$K,订单明细!$E:$E,$A141,订单明细!$O:$O,L$9,订单明细!$N:$N,$B$3)</f>
        <v>0</v>
      </c>
      <c r="M141" s="24">
        <f>SUMIFS(订单明细!$K:$K,订单明细!$E:$E,$A141,订单明细!$O:$O,M$9,订单明细!$N:$N,$B$3)</f>
        <v>0</v>
      </c>
      <c r="N141" s="24">
        <f>SUMIFS(订单明细!$K:$K,订单明细!$E:$E,$A141,订单明细!$O:$O,N$9,订单明细!$N:$N,$B$3)</f>
        <v>0</v>
      </c>
      <c r="O141" s="24">
        <f>SUMIFS(订单明细!$K:$K,订单明细!$E:$E,$A141,订单明细!$O:$O,O$9,订单明细!$N:$N,$B$3)</f>
        <v>0</v>
      </c>
    </row>
    <row r="142" spans="1:15">
      <c r="A142" s="21" t="str">
        <f>IF(商品信息!B136="","",商品信息!B136)</f>
        <v/>
      </c>
      <c r="B142" s="21" t="str">
        <f>IF(商品信息!C136="","",商品信息!C136)</f>
        <v/>
      </c>
      <c r="C142" s="21" t="str">
        <f>IF(商品信息!D136="","",商品信息!D136)</f>
        <v/>
      </c>
      <c r="D142" s="22">
        <f>SUMIFS(订单明细!$K:$K,订单明细!$E:$E,$A142,订单明细!$O:$O,D$9,订单明细!$N:$N,$B$3)</f>
        <v>0</v>
      </c>
      <c r="E142" s="22">
        <f>SUMIFS(订单明细!$K:$K,订单明细!$E:$E,$A142,订单明细!$O:$O,E$9,订单明细!$N:$N,$B$3)</f>
        <v>0</v>
      </c>
      <c r="F142" s="22">
        <f>SUMIFS(订单明细!$K:$K,订单明细!$E:$E,$A142,订单明细!$O:$O,F$9,订单明细!$N:$N,$B$3)</f>
        <v>0</v>
      </c>
      <c r="G142" s="22">
        <f>SUMIFS(订单明细!$K:$K,订单明细!$E:$E,$A142,订单明细!$O:$O,G$9,订单明细!$N:$N,$B$3)</f>
        <v>0</v>
      </c>
      <c r="H142" s="22">
        <f>SUMIFS(订单明细!$K:$K,订单明细!$E:$E,$A142,订单明细!$O:$O,H$9,订单明细!$N:$N,$B$3)</f>
        <v>0</v>
      </c>
      <c r="I142" s="22">
        <f>SUMIFS(订单明细!$K:$K,订单明细!$E:$E,$A142,订单明细!$O:$O,I$9,订单明细!$N:$N,$B$3)</f>
        <v>0</v>
      </c>
      <c r="J142" s="22">
        <f>SUMIFS(订单明细!$K:$K,订单明细!$E:$E,$A142,订单明细!$O:$O,J$9,订单明细!$N:$N,$B$3)</f>
        <v>0</v>
      </c>
      <c r="K142" s="22">
        <f>SUMIFS(订单明细!$K:$K,订单明细!$E:$E,$A142,订单明细!$O:$O,K$9,订单明细!$N:$N,$B$3)</f>
        <v>0</v>
      </c>
      <c r="L142" s="22">
        <f>SUMIFS(订单明细!$K:$K,订单明细!$E:$E,$A142,订单明细!$O:$O,L$9,订单明细!$N:$N,$B$3)</f>
        <v>0</v>
      </c>
      <c r="M142" s="22">
        <f>SUMIFS(订单明细!$K:$K,订单明细!$E:$E,$A142,订单明细!$O:$O,M$9,订单明细!$N:$N,$B$3)</f>
        <v>0</v>
      </c>
      <c r="N142" s="22">
        <f>SUMIFS(订单明细!$K:$K,订单明细!$E:$E,$A142,订单明细!$O:$O,N$9,订单明细!$N:$N,$B$3)</f>
        <v>0</v>
      </c>
      <c r="O142" s="22">
        <f>SUMIFS(订单明细!$K:$K,订单明细!$E:$E,$A142,订单明细!$O:$O,O$9,订单明细!$N:$N,$B$3)</f>
        <v>0</v>
      </c>
    </row>
    <row r="143" spans="1:15">
      <c r="A143" s="23" t="str">
        <f>IF(商品信息!B137="","",商品信息!B137)</f>
        <v/>
      </c>
      <c r="B143" s="23" t="str">
        <f>IF(商品信息!C137="","",商品信息!C137)</f>
        <v/>
      </c>
      <c r="C143" s="23" t="str">
        <f>IF(商品信息!D137="","",商品信息!D137)</f>
        <v/>
      </c>
      <c r="D143" s="24">
        <f>SUMIFS(订单明细!$K:$K,订单明细!$E:$E,$A143,订单明细!$O:$O,D$9,订单明细!$N:$N,$B$3)</f>
        <v>0</v>
      </c>
      <c r="E143" s="24">
        <f>SUMIFS(订单明细!$K:$K,订单明细!$E:$E,$A143,订单明细!$O:$O,E$9,订单明细!$N:$N,$B$3)</f>
        <v>0</v>
      </c>
      <c r="F143" s="24">
        <f>SUMIFS(订单明细!$K:$K,订单明细!$E:$E,$A143,订单明细!$O:$O,F$9,订单明细!$N:$N,$B$3)</f>
        <v>0</v>
      </c>
      <c r="G143" s="24">
        <f>SUMIFS(订单明细!$K:$K,订单明细!$E:$E,$A143,订单明细!$O:$O,G$9,订单明细!$N:$N,$B$3)</f>
        <v>0</v>
      </c>
      <c r="H143" s="24">
        <f>SUMIFS(订单明细!$K:$K,订单明细!$E:$E,$A143,订单明细!$O:$O,H$9,订单明细!$N:$N,$B$3)</f>
        <v>0</v>
      </c>
      <c r="I143" s="24">
        <f>SUMIFS(订单明细!$K:$K,订单明细!$E:$E,$A143,订单明细!$O:$O,I$9,订单明细!$N:$N,$B$3)</f>
        <v>0</v>
      </c>
      <c r="J143" s="24">
        <f>SUMIFS(订单明细!$K:$K,订单明细!$E:$E,$A143,订单明细!$O:$O,J$9,订单明细!$N:$N,$B$3)</f>
        <v>0</v>
      </c>
      <c r="K143" s="24">
        <f>SUMIFS(订单明细!$K:$K,订单明细!$E:$E,$A143,订单明细!$O:$O,K$9,订单明细!$N:$N,$B$3)</f>
        <v>0</v>
      </c>
      <c r="L143" s="24">
        <f>SUMIFS(订单明细!$K:$K,订单明细!$E:$E,$A143,订单明细!$O:$O,L$9,订单明细!$N:$N,$B$3)</f>
        <v>0</v>
      </c>
      <c r="M143" s="24">
        <f>SUMIFS(订单明细!$K:$K,订单明细!$E:$E,$A143,订单明细!$O:$O,M$9,订单明细!$N:$N,$B$3)</f>
        <v>0</v>
      </c>
      <c r="N143" s="24">
        <f>SUMIFS(订单明细!$K:$K,订单明细!$E:$E,$A143,订单明细!$O:$O,N$9,订单明细!$N:$N,$B$3)</f>
        <v>0</v>
      </c>
      <c r="O143" s="24">
        <f>SUMIFS(订单明细!$K:$K,订单明细!$E:$E,$A143,订单明细!$O:$O,O$9,订单明细!$N:$N,$B$3)</f>
        <v>0</v>
      </c>
    </row>
    <row r="144" spans="1:15">
      <c r="A144" s="21" t="str">
        <f>IF(商品信息!B138="","",商品信息!B138)</f>
        <v/>
      </c>
      <c r="B144" s="21" t="str">
        <f>IF(商品信息!C138="","",商品信息!C138)</f>
        <v/>
      </c>
      <c r="C144" s="21" t="str">
        <f>IF(商品信息!D138="","",商品信息!D138)</f>
        <v/>
      </c>
      <c r="D144" s="22">
        <f>SUMIFS(订单明细!$K:$K,订单明细!$E:$E,$A144,订单明细!$O:$O,D$9,订单明细!$N:$N,$B$3)</f>
        <v>0</v>
      </c>
      <c r="E144" s="22">
        <f>SUMIFS(订单明细!$K:$K,订单明细!$E:$E,$A144,订单明细!$O:$O,E$9,订单明细!$N:$N,$B$3)</f>
        <v>0</v>
      </c>
      <c r="F144" s="22">
        <f>SUMIFS(订单明细!$K:$K,订单明细!$E:$E,$A144,订单明细!$O:$O,F$9,订单明细!$N:$N,$B$3)</f>
        <v>0</v>
      </c>
      <c r="G144" s="22">
        <f>SUMIFS(订单明细!$K:$K,订单明细!$E:$E,$A144,订单明细!$O:$O,G$9,订单明细!$N:$N,$B$3)</f>
        <v>0</v>
      </c>
      <c r="H144" s="22">
        <f>SUMIFS(订单明细!$K:$K,订单明细!$E:$E,$A144,订单明细!$O:$O,H$9,订单明细!$N:$N,$B$3)</f>
        <v>0</v>
      </c>
      <c r="I144" s="22">
        <f>SUMIFS(订单明细!$K:$K,订单明细!$E:$E,$A144,订单明细!$O:$O,I$9,订单明细!$N:$N,$B$3)</f>
        <v>0</v>
      </c>
      <c r="J144" s="22">
        <f>SUMIFS(订单明细!$K:$K,订单明细!$E:$E,$A144,订单明细!$O:$O,J$9,订单明细!$N:$N,$B$3)</f>
        <v>0</v>
      </c>
      <c r="K144" s="22">
        <f>SUMIFS(订单明细!$K:$K,订单明细!$E:$E,$A144,订单明细!$O:$O,K$9,订单明细!$N:$N,$B$3)</f>
        <v>0</v>
      </c>
      <c r="L144" s="22">
        <f>SUMIFS(订单明细!$K:$K,订单明细!$E:$E,$A144,订单明细!$O:$O,L$9,订单明细!$N:$N,$B$3)</f>
        <v>0</v>
      </c>
      <c r="M144" s="22">
        <f>SUMIFS(订单明细!$K:$K,订单明细!$E:$E,$A144,订单明细!$O:$O,M$9,订单明细!$N:$N,$B$3)</f>
        <v>0</v>
      </c>
      <c r="N144" s="22">
        <f>SUMIFS(订单明细!$K:$K,订单明细!$E:$E,$A144,订单明细!$O:$O,N$9,订单明细!$N:$N,$B$3)</f>
        <v>0</v>
      </c>
      <c r="O144" s="22">
        <f>SUMIFS(订单明细!$K:$K,订单明细!$E:$E,$A144,订单明细!$O:$O,O$9,订单明细!$N:$N,$B$3)</f>
        <v>0</v>
      </c>
    </row>
    <row r="145" spans="1:15">
      <c r="A145" s="23" t="str">
        <f>IF(商品信息!B139="","",商品信息!B139)</f>
        <v/>
      </c>
      <c r="B145" s="23" t="str">
        <f>IF(商品信息!C139="","",商品信息!C139)</f>
        <v/>
      </c>
      <c r="C145" s="23" t="str">
        <f>IF(商品信息!D139="","",商品信息!D139)</f>
        <v/>
      </c>
      <c r="D145" s="24">
        <f>SUMIFS(订单明细!$K:$K,订单明细!$E:$E,$A145,订单明细!$O:$O,D$9,订单明细!$N:$N,$B$3)</f>
        <v>0</v>
      </c>
      <c r="E145" s="24">
        <f>SUMIFS(订单明细!$K:$K,订单明细!$E:$E,$A145,订单明细!$O:$O,E$9,订单明细!$N:$N,$B$3)</f>
        <v>0</v>
      </c>
      <c r="F145" s="24">
        <f>SUMIFS(订单明细!$K:$K,订单明细!$E:$E,$A145,订单明细!$O:$O,F$9,订单明细!$N:$N,$B$3)</f>
        <v>0</v>
      </c>
      <c r="G145" s="24">
        <f>SUMIFS(订单明细!$K:$K,订单明细!$E:$E,$A145,订单明细!$O:$O,G$9,订单明细!$N:$N,$B$3)</f>
        <v>0</v>
      </c>
      <c r="H145" s="24">
        <f>SUMIFS(订单明细!$K:$K,订单明细!$E:$E,$A145,订单明细!$O:$O,H$9,订单明细!$N:$N,$B$3)</f>
        <v>0</v>
      </c>
      <c r="I145" s="24">
        <f>SUMIFS(订单明细!$K:$K,订单明细!$E:$E,$A145,订单明细!$O:$O,I$9,订单明细!$N:$N,$B$3)</f>
        <v>0</v>
      </c>
      <c r="J145" s="24">
        <f>SUMIFS(订单明细!$K:$K,订单明细!$E:$E,$A145,订单明细!$O:$O,J$9,订单明细!$N:$N,$B$3)</f>
        <v>0</v>
      </c>
      <c r="K145" s="24">
        <f>SUMIFS(订单明细!$K:$K,订单明细!$E:$E,$A145,订单明细!$O:$O,K$9,订单明细!$N:$N,$B$3)</f>
        <v>0</v>
      </c>
      <c r="L145" s="24">
        <f>SUMIFS(订单明细!$K:$K,订单明细!$E:$E,$A145,订单明细!$O:$O,L$9,订单明细!$N:$N,$B$3)</f>
        <v>0</v>
      </c>
      <c r="M145" s="24">
        <f>SUMIFS(订单明细!$K:$K,订单明细!$E:$E,$A145,订单明细!$O:$O,M$9,订单明细!$N:$N,$B$3)</f>
        <v>0</v>
      </c>
      <c r="N145" s="24">
        <f>SUMIFS(订单明细!$K:$K,订单明细!$E:$E,$A145,订单明细!$O:$O,N$9,订单明细!$N:$N,$B$3)</f>
        <v>0</v>
      </c>
      <c r="O145" s="24">
        <f>SUMIFS(订单明细!$K:$K,订单明细!$E:$E,$A145,订单明细!$O:$O,O$9,订单明细!$N:$N,$B$3)</f>
        <v>0</v>
      </c>
    </row>
    <row r="146" spans="1:15">
      <c r="A146" s="21" t="str">
        <f>IF(商品信息!B140="","",商品信息!B140)</f>
        <v/>
      </c>
      <c r="B146" s="21" t="str">
        <f>IF(商品信息!C140="","",商品信息!C140)</f>
        <v/>
      </c>
      <c r="C146" s="21" t="str">
        <f>IF(商品信息!D140="","",商品信息!D140)</f>
        <v/>
      </c>
      <c r="D146" s="22">
        <f>SUMIFS(订单明细!$K:$K,订单明细!$E:$E,$A146,订单明细!$O:$O,D$9,订单明细!$N:$N,$B$3)</f>
        <v>0</v>
      </c>
      <c r="E146" s="22">
        <f>SUMIFS(订单明细!$K:$K,订单明细!$E:$E,$A146,订单明细!$O:$O,E$9,订单明细!$N:$N,$B$3)</f>
        <v>0</v>
      </c>
      <c r="F146" s="22">
        <f>SUMIFS(订单明细!$K:$K,订单明细!$E:$E,$A146,订单明细!$O:$O,F$9,订单明细!$N:$N,$B$3)</f>
        <v>0</v>
      </c>
      <c r="G146" s="22">
        <f>SUMIFS(订单明细!$K:$K,订单明细!$E:$E,$A146,订单明细!$O:$O,G$9,订单明细!$N:$N,$B$3)</f>
        <v>0</v>
      </c>
      <c r="H146" s="22">
        <f>SUMIFS(订单明细!$K:$K,订单明细!$E:$E,$A146,订单明细!$O:$O,H$9,订单明细!$N:$N,$B$3)</f>
        <v>0</v>
      </c>
      <c r="I146" s="22">
        <f>SUMIFS(订单明细!$K:$K,订单明细!$E:$E,$A146,订单明细!$O:$O,I$9,订单明细!$N:$N,$B$3)</f>
        <v>0</v>
      </c>
      <c r="J146" s="22">
        <f>SUMIFS(订单明细!$K:$K,订单明细!$E:$E,$A146,订单明细!$O:$O,J$9,订单明细!$N:$N,$B$3)</f>
        <v>0</v>
      </c>
      <c r="K146" s="22">
        <f>SUMIFS(订单明细!$K:$K,订单明细!$E:$E,$A146,订单明细!$O:$O,K$9,订单明细!$N:$N,$B$3)</f>
        <v>0</v>
      </c>
      <c r="L146" s="22">
        <f>SUMIFS(订单明细!$K:$K,订单明细!$E:$E,$A146,订单明细!$O:$O,L$9,订单明细!$N:$N,$B$3)</f>
        <v>0</v>
      </c>
      <c r="M146" s="22">
        <f>SUMIFS(订单明细!$K:$K,订单明细!$E:$E,$A146,订单明细!$O:$O,M$9,订单明细!$N:$N,$B$3)</f>
        <v>0</v>
      </c>
      <c r="N146" s="22">
        <f>SUMIFS(订单明细!$K:$K,订单明细!$E:$E,$A146,订单明细!$O:$O,N$9,订单明细!$N:$N,$B$3)</f>
        <v>0</v>
      </c>
      <c r="O146" s="22">
        <f>SUMIFS(订单明细!$K:$K,订单明细!$E:$E,$A146,订单明细!$O:$O,O$9,订单明细!$N:$N,$B$3)</f>
        <v>0</v>
      </c>
    </row>
    <row r="147" spans="1:15">
      <c r="A147" s="23" t="str">
        <f>IF(商品信息!B141="","",商品信息!B141)</f>
        <v/>
      </c>
      <c r="B147" s="23" t="str">
        <f>IF(商品信息!C141="","",商品信息!C141)</f>
        <v/>
      </c>
      <c r="C147" s="23" t="str">
        <f>IF(商品信息!D141="","",商品信息!D141)</f>
        <v/>
      </c>
      <c r="D147" s="24">
        <f>SUMIFS(订单明细!$K:$K,订单明细!$E:$E,$A147,订单明细!$O:$O,D$9,订单明细!$N:$N,$B$3)</f>
        <v>0</v>
      </c>
      <c r="E147" s="24">
        <f>SUMIFS(订单明细!$K:$K,订单明细!$E:$E,$A147,订单明细!$O:$O,E$9,订单明细!$N:$N,$B$3)</f>
        <v>0</v>
      </c>
      <c r="F147" s="24">
        <f>SUMIFS(订单明细!$K:$K,订单明细!$E:$E,$A147,订单明细!$O:$O,F$9,订单明细!$N:$N,$B$3)</f>
        <v>0</v>
      </c>
      <c r="G147" s="24">
        <f>SUMIFS(订单明细!$K:$K,订单明细!$E:$E,$A147,订单明细!$O:$O,G$9,订单明细!$N:$N,$B$3)</f>
        <v>0</v>
      </c>
      <c r="H147" s="24">
        <f>SUMIFS(订单明细!$K:$K,订单明细!$E:$E,$A147,订单明细!$O:$O,H$9,订单明细!$N:$N,$B$3)</f>
        <v>0</v>
      </c>
      <c r="I147" s="24">
        <f>SUMIFS(订单明细!$K:$K,订单明细!$E:$E,$A147,订单明细!$O:$O,I$9,订单明细!$N:$N,$B$3)</f>
        <v>0</v>
      </c>
      <c r="J147" s="24">
        <f>SUMIFS(订单明细!$K:$K,订单明细!$E:$E,$A147,订单明细!$O:$O,J$9,订单明细!$N:$N,$B$3)</f>
        <v>0</v>
      </c>
      <c r="K147" s="24">
        <f>SUMIFS(订单明细!$K:$K,订单明细!$E:$E,$A147,订单明细!$O:$O,K$9,订单明细!$N:$N,$B$3)</f>
        <v>0</v>
      </c>
      <c r="L147" s="24">
        <f>SUMIFS(订单明细!$K:$K,订单明细!$E:$E,$A147,订单明细!$O:$O,L$9,订单明细!$N:$N,$B$3)</f>
        <v>0</v>
      </c>
      <c r="M147" s="24">
        <f>SUMIFS(订单明细!$K:$K,订单明细!$E:$E,$A147,订单明细!$O:$O,M$9,订单明细!$N:$N,$B$3)</f>
        <v>0</v>
      </c>
      <c r="N147" s="24">
        <f>SUMIFS(订单明细!$K:$K,订单明细!$E:$E,$A147,订单明细!$O:$O,N$9,订单明细!$N:$N,$B$3)</f>
        <v>0</v>
      </c>
      <c r="O147" s="24">
        <f>SUMIFS(订单明细!$K:$K,订单明细!$E:$E,$A147,订单明细!$O:$O,O$9,订单明细!$N:$N,$B$3)</f>
        <v>0</v>
      </c>
    </row>
    <row r="148" spans="1:15">
      <c r="A148" s="21" t="str">
        <f>IF(商品信息!B142="","",商品信息!B142)</f>
        <v/>
      </c>
      <c r="B148" s="21" t="str">
        <f>IF(商品信息!C142="","",商品信息!C142)</f>
        <v/>
      </c>
      <c r="C148" s="21" t="str">
        <f>IF(商品信息!D142="","",商品信息!D142)</f>
        <v/>
      </c>
      <c r="D148" s="22">
        <f>SUMIFS(订单明细!$K:$K,订单明细!$E:$E,$A148,订单明细!$O:$O,D$9,订单明细!$N:$N,$B$3)</f>
        <v>0</v>
      </c>
      <c r="E148" s="22">
        <f>SUMIFS(订单明细!$K:$K,订单明细!$E:$E,$A148,订单明细!$O:$O,E$9,订单明细!$N:$N,$B$3)</f>
        <v>0</v>
      </c>
      <c r="F148" s="22">
        <f>SUMIFS(订单明细!$K:$K,订单明细!$E:$E,$A148,订单明细!$O:$O,F$9,订单明细!$N:$N,$B$3)</f>
        <v>0</v>
      </c>
      <c r="G148" s="22">
        <f>SUMIFS(订单明细!$K:$K,订单明细!$E:$E,$A148,订单明细!$O:$O,G$9,订单明细!$N:$N,$B$3)</f>
        <v>0</v>
      </c>
      <c r="H148" s="22">
        <f>SUMIFS(订单明细!$K:$K,订单明细!$E:$E,$A148,订单明细!$O:$O,H$9,订单明细!$N:$N,$B$3)</f>
        <v>0</v>
      </c>
      <c r="I148" s="22">
        <f>SUMIFS(订单明细!$K:$K,订单明细!$E:$E,$A148,订单明细!$O:$O,I$9,订单明细!$N:$N,$B$3)</f>
        <v>0</v>
      </c>
      <c r="J148" s="22">
        <f>SUMIFS(订单明细!$K:$K,订单明细!$E:$E,$A148,订单明细!$O:$O,J$9,订单明细!$N:$N,$B$3)</f>
        <v>0</v>
      </c>
      <c r="K148" s="22">
        <f>SUMIFS(订单明细!$K:$K,订单明细!$E:$E,$A148,订单明细!$O:$O,K$9,订单明细!$N:$N,$B$3)</f>
        <v>0</v>
      </c>
      <c r="L148" s="22">
        <f>SUMIFS(订单明细!$K:$K,订单明细!$E:$E,$A148,订单明细!$O:$O,L$9,订单明细!$N:$N,$B$3)</f>
        <v>0</v>
      </c>
      <c r="M148" s="22">
        <f>SUMIFS(订单明细!$K:$K,订单明细!$E:$E,$A148,订单明细!$O:$O,M$9,订单明细!$N:$N,$B$3)</f>
        <v>0</v>
      </c>
      <c r="N148" s="22">
        <f>SUMIFS(订单明细!$K:$K,订单明细!$E:$E,$A148,订单明细!$O:$O,N$9,订单明细!$N:$N,$B$3)</f>
        <v>0</v>
      </c>
      <c r="O148" s="22">
        <f>SUMIFS(订单明细!$K:$K,订单明细!$E:$E,$A148,订单明细!$O:$O,O$9,订单明细!$N:$N,$B$3)</f>
        <v>0</v>
      </c>
    </row>
    <row r="149" spans="1:15">
      <c r="A149" s="23" t="str">
        <f>IF(商品信息!B143="","",商品信息!B143)</f>
        <v/>
      </c>
      <c r="B149" s="23" t="str">
        <f>IF(商品信息!C143="","",商品信息!C143)</f>
        <v/>
      </c>
      <c r="C149" s="23" t="str">
        <f>IF(商品信息!D143="","",商品信息!D143)</f>
        <v/>
      </c>
      <c r="D149" s="24">
        <f>SUMIFS(订单明细!$K:$K,订单明细!$E:$E,$A149,订单明细!$O:$O,D$9,订单明细!$N:$N,$B$3)</f>
        <v>0</v>
      </c>
      <c r="E149" s="24">
        <f>SUMIFS(订单明细!$K:$K,订单明细!$E:$E,$A149,订单明细!$O:$O,E$9,订单明细!$N:$N,$B$3)</f>
        <v>0</v>
      </c>
      <c r="F149" s="24">
        <f>SUMIFS(订单明细!$K:$K,订单明细!$E:$E,$A149,订单明细!$O:$O,F$9,订单明细!$N:$N,$B$3)</f>
        <v>0</v>
      </c>
      <c r="G149" s="24">
        <f>SUMIFS(订单明细!$K:$K,订单明细!$E:$E,$A149,订单明细!$O:$O,G$9,订单明细!$N:$N,$B$3)</f>
        <v>0</v>
      </c>
      <c r="H149" s="24">
        <f>SUMIFS(订单明细!$K:$K,订单明细!$E:$E,$A149,订单明细!$O:$O,H$9,订单明细!$N:$N,$B$3)</f>
        <v>0</v>
      </c>
      <c r="I149" s="24">
        <f>SUMIFS(订单明细!$K:$K,订单明细!$E:$E,$A149,订单明细!$O:$O,I$9,订单明细!$N:$N,$B$3)</f>
        <v>0</v>
      </c>
      <c r="J149" s="24">
        <f>SUMIFS(订单明细!$K:$K,订单明细!$E:$E,$A149,订单明细!$O:$O,J$9,订单明细!$N:$N,$B$3)</f>
        <v>0</v>
      </c>
      <c r="K149" s="24">
        <f>SUMIFS(订单明细!$K:$K,订单明细!$E:$E,$A149,订单明细!$O:$O,K$9,订单明细!$N:$N,$B$3)</f>
        <v>0</v>
      </c>
      <c r="L149" s="24">
        <f>SUMIFS(订单明细!$K:$K,订单明细!$E:$E,$A149,订单明细!$O:$O,L$9,订单明细!$N:$N,$B$3)</f>
        <v>0</v>
      </c>
      <c r="M149" s="24">
        <f>SUMIFS(订单明细!$K:$K,订单明细!$E:$E,$A149,订单明细!$O:$O,M$9,订单明细!$N:$N,$B$3)</f>
        <v>0</v>
      </c>
      <c r="N149" s="24">
        <f>SUMIFS(订单明细!$K:$K,订单明细!$E:$E,$A149,订单明细!$O:$O,N$9,订单明细!$N:$N,$B$3)</f>
        <v>0</v>
      </c>
      <c r="O149" s="24">
        <f>SUMIFS(订单明细!$K:$K,订单明细!$E:$E,$A149,订单明细!$O:$O,O$9,订单明细!$N:$N,$B$3)</f>
        <v>0</v>
      </c>
    </row>
    <row r="150" spans="1:15">
      <c r="A150" s="21" t="str">
        <f>IF(商品信息!B144="","",商品信息!B144)</f>
        <v/>
      </c>
      <c r="B150" s="21" t="str">
        <f>IF(商品信息!C144="","",商品信息!C144)</f>
        <v/>
      </c>
      <c r="C150" s="21" t="str">
        <f>IF(商品信息!D144="","",商品信息!D144)</f>
        <v/>
      </c>
      <c r="D150" s="22">
        <f>SUMIFS(订单明细!$K:$K,订单明细!$E:$E,$A150,订单明细!$O:$O,D$9,订单明细!$N:$N,$B$3)</f>
        <v>0</v>
      </c>
      <c r="E150" s="22">
        <f>SUMIFS(订单明细!$K:$K,订单明细!$E:$E,$A150,订单明细!$O:$O,E$9,订单明细!$N:$N,$B$3)</f>
        <v>0</v>
      </c>
      <c r="F150" s="22">
        <f>SUMIFS(订单明细!$K:$K,订单明细!$E:$E,$A150,订单明细!$O:$O,F$9,订单明细!$N:$N,$B$3)</f>
        <v>0</v>
      </c>
      <c r="G150" s="22">
        <f>SUMIFS(订单明细!$K:$K,订单明细!$E:$E,$A150,订单明细!$O:$O,G$9,订单明细!$N:$N,$B$3)</f>
        <v>0</v>
      </c>
      <c r="H150" s="22">
        <f>SUMIFS(订单明细!$K:$K,订单明细!$E:$E,$A150,订单明细!$O:$O,H$9,订单明细!$N:$N,$B$3)</f>
        <v>0</v>
      </c>
      <c r="I150" s="22">
        <f>SUMIFS(订单明细!$K:$K,订单明细!$E:$E,$A150,订单明细!$O:$O,I$9,订单明细!$N:$N,$B$3)</f>
        <v>0</v>
      </c>
      <c r="J150" s="22">
        <f>SUMIFS(订单明细!$K:$K,订单明细!$E:$E,$A150,订单明细!$O:$O,J$9,订单明细!$N:$N,$B$3)</f>
        <v>0</v>
      </c>
      <c r="K150" s="22">
        <f>SUMIFS(订单明细!$K:$K,订单明细!$E:$E,$A150,订单明细!$O:$O,K$9,订单明细!$N:$N,$B$3)</f>
        <v>0</v>
      </c>
      <c r="L150" s="22">
        <f>SUMIFS(订单明细!$K:$K,订单明细!$E:$E,$A150,订单明细!$O:$O,L$9,订单明细!$N:$N,$B$3)</f>
        <v>0</v>
      </c>
      <c r="M150" s="22">
        <f>SUMIFS(订单明细!$K:$K,订单明细!$E:$E,$A150,订单明细!$O:$O,M$9,订单明细!$N:$N,$B$3)</f>
        <v>0</v>
      </c>
      <c r="N150" s="22">
        <f>SUMIFS(订单明细!$K:$K,订单明细!$E:$E,$A150,订单明细!$O:$O,N$9,订单明细!$N:$N,$B$3)</f>
        <v>0</v>
      </c>
      <c r="O150" s="22">
        <f>SUMIFS(订单明细!$K:$K,订单明细!$E:$E,$A150,订单明细!$O:$O,O$9,订单明细!$N:$N,$B$3)</f>
        <v>0</v>
      </c>
    </row>
    <row r="151" spans="1:15">
      <c r="A151" s="23" t="str">
        <f>IF(商品信息!B145="","",商品信息!B145)</f>
        <v/>
      </c>
      <c r="B151" s="23" t="str">
        <f>IF(商品信息!C145="","",商品信息!C145)</f>
        <v/>
      </c>
      <c r="C151" s="23" t="str">
        <f>IF(商品信息!D145="","",商品信息!D145)</f>
        <v/>
      </c>
      <c r="D151" s="24">
        <f>SUMIFS(订单明细!$K:$K,订单明细!$E:$E,$A151,订单明细!$O:$O,D$9,订单明细!$N:$N,$B$3)</f>
        <v>0</v>
      </c>
      <c r="E151" s="24">
        <f>SUMIFS(订单明细!$K:$K,订单明细!$E:$E,$A151,订单明细!$O:$O,E$9,订单明细!$N:$N,$B$3)</f>
        <v>0</v>
      </c>
      <c r="F151" s="24">
        <f>SUMIFS(订单明细!$K:$K,订单明细!$E:$E,$A151,订单明细!$O:$O,F$9,订单明细!$N:$N,$B$3)</f>
        <v>0</v>
      </c>
      <c r="G151" s="24">
        <f>SUMIFS(订单明细!$K:$K,订单明细!$E:$E,$A151,订单明细!$O:$O,G$9,订单明细!$N:$N,$B$3)</f>
        <v>0</v>
      </c>
      <c r="H151" s="24">
        <f>SUMIFS(订单明细!$K:$K,订单明细!$E:$E,$A151,订单明细!$O:$O,H$9,订单明细!$N:$N,$B$3)</f>
        <v>0</v>
      </c>
      <c r="I151" s="24">
        <f>SUMIFS(订单明细!$K:$K,订单明细!$E:$E,$A151,订单明细!$O:$O,I$9,订单明细!$N:$N,$B$3)</f>
        <v>0</v>
      </c>
      <c r="J151" s="24">
        <f>SUMIFS(订单明细!$K:$K,订单明细!$E:$E,$A151,订单明细!$O:$O,J$9,订单明细!$N:$N,$B$3)</f>
        <v>0</v>
      </c>
      <c r="K151" s="24">
        <f>SUMIFS(订单明细!$K:$K,订单明细!$E:$E,$A151,订单明细!$O:$O,K$9,订单明细!$N:$N,$B$3)</f>
        <v>0</v>
      </c>
      <c r="L151" s="24">
        <f>SUMIFS(订单明细!$K:$K,订单明细!$E:$E,$A151,订单明细!$O:$O,L$9,订单明细!$N:$N,$B$3)</f>
        <v>0</v>
      </c>
      <c r="M151" s="24">
        <f>SUMIFS(订单明细!$K:$K,订单明细!$E:$E,$A151,订单明细!$O:$O,M$9,订单明细!$N:$N,$B$3)</f>
        <v>0</v>
      </c>
      <c r="N151" s="24">
        <f>SUMIFS(订单明细!$K:$K,订单明细!$E:$E,$A151,订单明细!$O:$O,N$9,订单明细!$N:$N,$B$3)</f>
        <v>0</v>
      </c>
      <c r="O151" s="24">
        <f>SUMIFS(订单明细!$K:$K,订单明细!$E:$E,$A151,订单明细!$O:$O,O$9,订单明细!$N:$N,$B$3)</f>
        <v>0</v>
      </c>
    </row>
    <row r="152" spans="1:15">
      <c r="A152" s="21" t="str">
        <f>IF(商品信息!B146="","",商品信息!B146)</f>
        <v/>
      </c>
      <c r="B152" s="21" t="str">
        <f>IF(商品信息!C146="","",商品信息!C146)</f>
        <v/>
      </c>
      <c r="C152" s="21" t="str">
        <f>IF(商品信息!D146="","",商品信息!D146)</f>
        <v/>
      </c>
      <c r="D152" s="22">
        <f>SUMIFS(订单明细!$K:$K,订单明细!$E:$E,$A152,订单明细!$O:$O,D$9,订单明细!$N:$N,$B$3)</f>
        <v>0</v>
      </c>
      <c r="E152" s="22">
        <f>SUMIFS(订单明细!$K:$K,订单明细!$E:$E,$A152,订单明细!$O:$O,E$9,订单明细!$N:$N,$B$3)</f>
        <v>0</v>
      </c>
      <c r="F152" s="22">
        <f>SUMIFS(订单明细!$K:$K,订单明细!$E:$E,$A152,订单明细!$O:$O,F$9,订单明细!$N:$N,$B$3)</f>
        <v>0</v>
      </c>
      <c r="G152" s="22">
        <f>SUMIFS(订单明细!$K:$K,订单明细!$E:$E,$A152,订单明细!$O:$O,G$9,订单明细!$N:$N,$B$3)</f>
        <v>0</v>
      </c>
      <c r="H152" s="22">
        <f>SUMIFS(订单明细!$K:$K,订单明细!$E:$E,$A152,订单明细!$O:$O,H$9,订单明细!$N:$N,$B$3)</f>
        <v>0</v>
      </c>
      <c r="I152" s="22">
        <f>SUMIFS(订单明细!$K:$K,订单明细!$E:$E,$A152,订单明细!$O:$O,I$9,订单明细!$N:$N,$B$3)</f>
        <v>0</v>
      </c>
      <c r="J152" s="22">
        <f>SUMIFS(订单明细!$K:$K,订单明细!$E:$E,$A152,订单明细!$O:$O,J$9,订单明细!$N:$N,$B$3)</f>
        <v>0</v>
      </c>
      <c r="K152" s="22">
        <f>SUMIFS(订单明细!$K:$K,订单明细!$E:$E,$A152,订单明细!$O:$O,K$9,订单明细!$N:$N,$B$3)</f>
        <v>0</v>
      </c>
      <c r="L152" s="22">
        <f>SUMIFS(订单明细!$K:$K,订单明细!$E:$E,$A152,订单明细!$O:$O,L$9,订单明细!$N:$N,$B$3)</f>
        <v>0</v>
      </c>
      <c r="M152" s="22">
        <f>SUMIFS(订单明细!$K:$K,订单明细!$E:$E,$A152,订单明细!$O:$O,M$9,订单明细!$N:$N,$B$3)</f>
        <v>0</v>
      </c>
      <c r="N152" s="22">
        <f>SUMIFS(订单明细!$K:$K,订单明细!$E:$E,$A152,订单明细!$O:$O,N$9,订单明细!$N:$N,$B$3)</f>
        <v>0</v>
      </c>
      <c r="O152" s="22">
        <f>SUMIFS(订单明细!$K:$K,订单明细!$E:$E,$A152,订单明细!$O:$O,O$9,订单明细!$N:$N,$B$3)</f>
        <v>0</v>
      </c>
    </row>
    <row r="153" spans="1:15">
      <c r="A153" s="23" t="str">
        <f>IF(商品信息!B147="","",商品信息!B147)</f>
        <v/>
      </c>
      <c r="B153" s="23" t="str">
        <f>IF(商品信息!C147="","",商品信息!C147)</f>
        <v/>
      </c>
      <c r="C153" s="23" t="str">
        <f>IF(商品信息!D147="","",商品信息!D147)</f>
        <v/>
      </c>
      <c r="D153" s="24">
        <f>SUMIFS(订单明细!$K:$K,订单明细!$E:$E,$A153,订单明细!$O:$O,D$9,订单明细!$N:$N,$B$3)</f>
        <v>0</v>
      </c>
      <c r="E153" s="24">
        <f>SUMIFS(订单明细!$K:$K,订单明细!$E:$E,$A153,订单明细!$O:$O,E$9,订单明细!$N:$N,$B$3)</f>
        <v>0</v>
      </c>
      <c r="F153" s="24">
        <f>SUMIFS(订单明细!$K:$K,订单明细!$E:$E,$A153,订单明细!$O:$O,F$9,订单明细!$N:$N,$B$3)</f>
        <v>0</v>
      </c>
      <c r="G153" s="24">
        <f>SUMIFS(订单明细!$K:$K,订单明细!$E:$E,$A153,订单明细!$O:$O,G$9,订单明细!$N:$N,$B$3)</f>
        <v>0</v>
      </c>
      <c r="H153" s="24">
        <f>SUMIFS(订单明细!$K:$K,订单明细!$E:$E,$A153,订单明细!$O:$O,H$9,订单明细!$N:$N,$B$3)</f>
        <v>0</v>
      </c>
      <c r="I153" s="24">
        <f>SUMIFS(订单明细!$K:$K,订单明细!$E:$E,$A153,订单明细!$O:$O,I$9,订单明细!$N:$N,$B$3)</f>
        <v>0</v>
      </c>
      <c r="J153" s="24">
        <f>SUMIFS(订单明细!$K:$K,订单明细!$E:$E,$A153,订单明细!$O:$O,J$9,订单明细!$N:$N,$B$3)</f>
        <v>0</v>
      </c>
      <c r="K153" s="24">
        <f>SUMIFS(订单明细!$K:$K,订单明细!$E:$E,$A153,订单明细!$O:$O,K$9,订单明细!$N:$N,$B$3)</f>
        <v>0</v>
      </c>
      <c r="L153" s="24">
        <f>SUMIFS(订单明细!$K:$K,订单明细!$E:$E,$A153,订单明细!$O:$O,L$9,订单明细!$N:$N,$B$3)</f>
        <v>0</v>
      </c>
      <c r="M153" s="24">
        <f>SUMIFS(订单明细!$K:$K,订单明细!$E:$E,$A153,订单明细!$O:$O,M$9,订单明细!$N:$N,$B$3)</f>
        <v>0</v>
      </c>
      <c r="N153" s="24">
        <f>SUMIFS(订单明细!$K:$K,订单明细!$E:$E,$A153,订单明细!$O:$O,N$9,订单明细!$N:$N,$B$3)</f>
        <v>0</v>
      </c>
      <c r="O153" s="24">
        <f>SUMIFS(订单明细!$K:$K,订单明细!$E:$E,$A153,订单明细!$O:$O,O$9,订单明细!$N:$N,$B$3)</f>
        <v>0</v>
      </c>
    </row>
    <row r="154" spans="1:15">
      <c r="A154" s="21" t="str">
        <f>IF(商品信息!B148="","",商品信息!B148)</f>
        <v/>
      </c>
      <c r="B154" s="21" t="str">
        <f>IF(商品信息!C148="","",商品信息!C148)</f>
        <v/>
      </c>
      <c r="C154" s="21" t="str">
        <f>IF(商品信息!D148="","",商品信息!D148)</f>
        <v/>
      </c>
      <c r="D154" s="22">
        <f>SUMIFS(订单明细!$K:$K,订单明细!$E:$E,$A154,订单明细!$O:$O,D$9,订单明细!$N:$N,$B$3)</f>
        <v>0</v>
      </c>
      <c r="E154" s="22">
        <f>SUMIFS(订单明细!$K:$K,订单明细!$E:$E,$A154,订单明细!$O:$O,E$9,订单明细!$N:$N,$B$3)</f>
        <v>0</v>
      </c>
      <c r="F154" s="22">
        <f>SUMIFS(订单明细!$K:$K,订单明细!$E:$E,$A154,订单明细!$O:$O,F$9,订单明细!$N:$N,$B$3)</f>
        <v>0</v>
      </c>
      <c r="G154" s="22">
        <f>SUMIFS(订单明细!$K:$K,订单明细!$E:$E,$A154,订单明细!$O:$O,G$9,订单明细!$N:$N,$B$3)</f>
        <v>0</v>
      </c>
      <c r="H154" s="22">
        <f>SUMIFS(订单明细!$K:$K,订单明细!$E:$E,$A154,订单明细!$O:$O,H$9,订单明细!$N:$N,$B$3)</f>
        <v>0</v>
      </c>
      <c r="I154" s="22">
        <f>SUMIFS(订单明细!$K:$K,订单明细!$E:$E,$A154,订单明细!$O:$O,I$9,订单明细!$N:$N,$B$3)</f>
        <v>0</v>
      </c>
      <c r="J154" s="22">
        <f>SUMIFS(订单明细!$K:$K,订单明细!$E:$E,$A154,订单明细!$O:$O,J$9,订单明细!$N:$N,$B$3)</f>
        <v>0</v>
      </c>
      <c r="K154" s="22">
        <f>SUMIFS(订单明细!$K:$K,订单明细!$E:$E,$A154,订单明细!$O:$O,K$9,订单明细!$N:$N,$B$3)</f>
        <v>0</v>
      </c>
      <c r="L154" s="22">
        <f>SUMIFS(订单明细!$K:$K,订单明细!$E:$E,$A154,订单明细!$O:$O,L$9,订单明细!$N:$N,$B$3)</f>
        <v>0</v>
      </c>
      <c r="M154" s="22">
        <f>SUMIFS(订单明细!$K:$K,订单明细!$E:$E,$A154,订单明细!$O:$O,M$9,订单明细!$N:$N,$B$3)</f>
        <v>0</v>
      </c>
      <c r="N154" s="22">
        <f>SUMIFS(订单明细!$K:$K,订单明细!$E:$E,$A154,订单明细!$O:$O,N$9,订单明细!$N:$N,$B$3)</f>
        <v>0</v>
      </c>
      <c r="O154" s="22">
        <f>SUMIFS(订单明细!$K:$K,订单明细!$E:$E,$A154,订单明细!$O:$O,O$9,订单明细!$N:$N,$B$3)</f>
        <v>0</v>
      </c>
    </row>
    <row r="155" spans="1:15">
      <c r="A155" s="23" t="str">
        <f>IF(商品信息!B149="","",商品信息!B149)</f>
        <v/>
      </c>
      <c r="B155" s="23" t="str">
        <f>IF(商品信息!C149="","",商品信息!C149)</f>
        <v/>
      </c>
      <c r="C155" s="23" t="str">
        <f>IF(商品信息!D149="","",商品信息!D149)</f>
        <v/>
      </c>
      <c r="D155" s="24">
        <f>SUMIFS(订单明细!$K:$K,订单明细!$E:$E,$A155,订单明细!$O:$O,D$9,订单明细!$N:$N,$B$3)</f>
        <v>0</v>
      </c>
      <c r="E155" s="24">
        <f>SUMIFS(订单明细!$K:$K,订单明细!$E:$E,$A155,订单明细!$O:$O,E$9,订单明细!$N:$N,$B$3)</f>
        <v>0</v>
      </c>
      <c r="F155" s="24">
        <f>SUMIFS(订单明细!$K:$K,订单明细!$E:$E,$A155,订单明细!$O:$O,F$9,订单明细!$N:$N,$B$3)</f>
        <v>0</v>
      </c>
      <c r="G155" s="24">
        <f>SUMIFS(订单明细!$K:$K,订单明细!$E:$E,$A155,订单明细!$O:$O,G$9,订单明细!$N:$N,$B$3)</f>
        <v>0</v>
      </c>
      <c r="H155" s="24">
        <f>SUMIFS(订单明细!$K:$K,订单明细!$E:$E,$A155,订单明细!$O:$O,H$9,订单明细!$N:$N,$B$3)</f>
        <v>0</v>
      </c>
      <c r="I155" s="24">
        <f>SUMIFS(订单明细!$K:$K,订单明细!$E:$E,$A155,订单明细!$O:$O,I$9,订单明细!$N:$N,$B$3)</f>
        <v>0</v>
      </c>
      <c r="J155" s="24">
        <f>SUMIFS(订单明细!$K:$K,订单明细!$E:$E,$A155,订单明细!$O:$O,J$9,订单明细!$N:$N,$B$3)</f>
        <v>0</v>
      </c>
      <c r="K155" s="24">
        <f>SUMIFS(订单明细!$K:$K,订单明细!$E:$E,$A155,订单明细!$O:$O,K$9,订单明细!$N:$N,$B$3)</f>
        <v>0</v>
      </c>
      <c r="L155" s="24">
        <f>SUMIFS(订单明细!$K:$K,订单明细!$E:$E,$A155,订单明细!$O:$O,L$9,订单明细!$N:$N,$B$3)</f>
        <v>0</v>
      </c>
      <c r="M155" s="24">
        <f>SUMIFS(订单明细!$K:$K,订单明细!$E:$E,$A155,订单明细!$O:$O,M$9,订单明细!$N:$N,$B$3)</f>
        <v>0</v>
      </c>
      <c r="N155" s="24">
        <f>SUMIFS(订单明细!$K:$K,订单明细!$E:$E,$A155,订单明细!$O:$O,N$9,订单明细!$N:$N,$B$3)</f>
        <v>0</v>
      </c>
      <c r="O155" s="24">
        <f>SUMIFS(订单明细!$K:$K,订单明细!$E:$E,$A155,订单明细!$O:$O,O$9,订单明细!$N:$N,$B$3)</f>
        <v>0</v>
      </c>
    </row>
    <row r="156" spans="1:15">
      <c r="A156" s="21" t="str">
        <f>IF(商品信息!B150="","",商品信息!B150)</f>
        <v/>
      </c>
      <c r="B156" s="21" t="str">
        <f>IF(商品信息!C150="","",商品信息!C150)</f>
        <v/>
      </c>
      <c r="C156" s="21" t="str">
        <f>IF(商品信息!D150="","",商品信息!D150)</f>
        <v/>
      </c>
      <c r="D156" s="22">
        <f>SUMIFS(订单明细!$K:$K,订单明细!$E:$E,$A156,订单明细!$O:$O,D$9,订单明细!$N:$N,$B$3)</f>
        <v>0</v>
      </c>
      <c r="E156" s="22">
        <f>SUMIFS(订单明细!$K:$K,订单明细!$E:$E,$A156,订单明细!$O:$O,E$9,订单明细!$N:$N,$B$3)</f>
        <v>0</v>
      </c>
      <c r="F156" s="22">
        <f>SUMIFS(订单明细!$K:$K,订单明细!$E:$E,$A156,订单明细!$O:$O,F$9,订单明细!$N:$N,$B$3)</f>
        <v>0</v>
      </c>
      <c r="G156" s="22">
        <f>SUMIFS(订单明细!$K:$K,订单明细!$E:$E,$A156,订单明细!$O:$O,G$9,订单明细!$N:$N,$B$3)</f>
        <v>0</v>
      </c>
      <c r="H156" s="22">
        <f>SUMIFS(订单明细!$K:$K,订单明细!$E:$E,$A156,订单明细!$O:$O,H$9,订单明细!$N:$N,$B$3)</f>
        <v>0</v>
      </c>
      <c r="I156" s="22">
        <f>SUMIFS(订单明细!$K:$K,订单明细!$E:$E,$A156,订单明细!$O:$O,I$9,订单明细!$N:$N,$B$3)</f>
        <v>0</v>
      </c>
      <c r="J156" s="22">
        <f>SUMIFS(订单明细!$K:$K,订单明细!$E:$E,$A156,订单明细!$O:$O,J$9,订单明细!$N:$N,$B$3)</f>
        <v>0</v>
      </c>
      <c r="K156" s="22">
        <f>SUMIFS(订单明细!$K:$K,订单明细!$E:$E,$A156,订单明细!$O:$O,K$9,订单明细!$N:$N,$B$3)</f>
        <v>0</v>
      </c>
      <c r="L156" s="22">
        <f>SUMIFS(订单明细!$K:$K,订单明细!$E:$E,$A156,订单明细!$O:$O,L$9,订单明细!$N:$N,$B$3)</f>
        <v>0</v>
      </c>
      <c r="M156" s="22">
        <f>SUMIFS(订单明细!$K:$K,订单明细!$E:$E,$A156,订单明细!$O:$O,M$9,订单明细!$N:$N,$B$3)</f>
        <v>0</v>
      </c>
      <c r="N156" s="22">
        <f>SUMIFS(订单明细!$K:$K,订单明细!$E:$E,$A156,订单明细!$O:$O,N$9,订单明细!$N:$N,$B$3)</f>
        <v>0</v>
      </c>
      <c r="O156" s="22">
        <f>SUMIFS(订单明细!$K:$K,订单明细!$E:$E,$A156,订单明细!$O:$O,O$9,订单明细!$N:$N,$B$3)</f>
        <v>0</v>
      </c>
    </row>
    <row r="157" spans="1:15">
      <c r="A157" s="23" t="str">
        <f>IF(商品信息!B151="","",商品信息!B151)</f>
        <v/>
      </c>
      <c r="B157" s="23" t="str">
        <f>IF(商品信息!C151="","",商品信息!C151)</f>
        <v/>
      </c>
      <c r="C157" s="23" t="str">
        <f>IF(商品信息!D151="","",商品信息!D151)</f>
        <v/>
      </c>
      <c r="D157" s="24">
        <f>SUMIFS(订单明细!$K:$K,订单明细!$E:$E,$A157,订单明细!$O:$O,D$9,订单明细!$N:$N,$B$3)</f>
        <v>0</v>
      </c>
      <c r="E157" s="24">
        <f>SUMIFS(订单明细!$K:$K,订单明细!$E:$E,$A157,订单明细!$O:$O,E$9,订单明细!$N:$N,$B$3)</f>
        <v>0</v>
      </c>
      <c r="F157" s="24">
        <f>SUMIFS(订单明细!$K:$K,订单明细!$E:$E,$A157,订单明细!$O:$O,F$9,订单明细!$N:$N,$B$3)</f>
        <v>0</v>
      </c>
      <c r="G157" s="24">
        <f>SUMIFS(订单明细!$K:$K,订单明细!$E:$E,$A157,订单明细!$O:$O,G$9,订单明细!$N:$N,$B$3)</f>
        <v>0</v>
      </c>
      <c r="H157" s="24">
        <f>SUMIFS(订单明细!$K:$K,订单明细!$E:$E,$A157,订单明细!$O:$O,H$9,订单明细!$N:$N,$B$3)</f>
        <v>0</v>
      </c>
      <c r="I157" s="24">
        <f>SUMIFS(订单明细!$K:$K,订单明细!$E:$E,$A157,订单明细!$O:$O,I$9,订单明细!$N:$N,$B$3)</f>
        <v>0</v>
      </c>
      <c r="J157" s="24">
        <f>SUMIFS(订单明细!$K:$K,订单明细!$E:$E,$A157,订单明细!$O:$O,J$9,订单明细!$N:$N,$B$3)</f>
        <v>0</v>
      </c>
      <c r="K157" s="24">
        <f>SUMIFS(订单明细!$K:$K,订单明细!$E:$E,$A157,订单明细!$O:$O,K$9,订单明细!$N:$N,$B$3)</f>
        <v>0</v>
      </c>
      <c r="L157" s="24">
        <f>SUMIFS(订单明细!$K:$K,订单明细!$E:$E,$A157,订单明细!$O:$O,L$9,订单明细!$N:$N,$B$3)</f>
        <v>0</v>
      </c>
      <c r="M157" s="24">
        <f>SUMIFS(订单明细!$K:$K,订单明细!$E:$E,$A157,订单明细!$O:$O,M$9,订单明细!$N:$N,$B$3)</f>
        <v>0</v>
      </c>
      <c r="N157" s="24">
        <f>SUMIFS(订单明细!$K:$K,订单明细!$E:$E,$A157,订单明细!$O:$O,N$9,订单明细!$N:$N,$B$3)</f>
        <v>0</v>
      </c>
      <c r="O157" s="24">
        <f>SUMIFS(订单明细!$K:$K,订单明细!$E:$E,$A157,订单明细!$O:$O,O$9,订单明细!$N:$N,$B$3)</f>
        <v>0</v>
      </c>
    </row>
    <row r="158" spans="1:15">
      <c r="A158" s="21" t="str">
        <f>IF(商品信息!B152="","",商品信息!B152)</f>
        <v/>
      </c>
      <c r="B158" s="21" t="str">
        <f>IF(商品信息!C152="","",商品信息!C152)</f>
        <v/>
      </c>
      <c r="C158" s="21" t="str">
        <f>IF(商品信息!D152="","",商品信息!D152)</f>
        <v/>
      </c>
      <c r="D158" s="22">
        <f>SUMIFS(订单明细!$K:$K,订单明细!$E:$E,$A158,订单明细!$O:$O,D$9,订单明细!$N:$N,$B$3)</f>
        <v>0</v>
      </c>
      <c r="E158" s="22">
        <f>SUMIFS(订单明细!$K:$K,订单明细!$E:$E,$A158,订单明细!$O:$O,E$9,订单明细!$N:$N,$B$3)</f>
        <v>0</v>
      </c>
      <c r="F158" s="22">
        <f>SUMIFS(订单明细!$K:$K,订单明细!$E:$E,$A158,订单明细!$O:$O,F$9,订单明细!$N:$N,$B$3)</f>
        <v>0</v>
      </c>
      <c r="G158" s="22">
        <f>SUMIFS(订单明细!$K:$K,订单明细!$E:$E,$A158,订单明细!$O:$O,G$9,订单明细!$N:$N,$B$3)</f>
        <v>0</v>
      </c>
      <c r="H158" s="22">
        <f>SUMIFS(订单明细!$K:$K,订单明细!$E:$E,$A158,订单明细!$O:$O,H$9,订单明细!$N:$N,$B$3)</f>
        <v>0</v>
      </c>
      <c r="I158" s="22">
        <f>SUMIFS(订单明细!$K:$K,订单明细!$E:$E,$A158,订单明细!$O:$O,I$9,订单明细!$N:$N,$B$3)</f>
        <v>0</v>
      </c>
      <c r="J158" s="22">
        <f>SUMIFS(订单明细!$K:$K,订单明细!$E:$E,$A158,订单明细!$O:$O,J$9,订单明细!$N:$N,$B$3)</f>
        <v>0</v>
      </c>
      <c r="K158" s="22">
        <f>SUMIFS(订单明细!$K:$K,订单明细!$E:$E,$A158,订单明细!$O:$O,K$9,订单明细!$N:$N,$B$3)</f>
        <v>0</v>
      </c>
      <c r="L158" s="22">
        <f>SUMIFS(订单明细!$K:$K,订单明细!$E:$E,$A158,订单明细!$O:$O,L$9,订单明细!$N:$N,$B$3)</f>
        <v>0</v>
      </c>
      <c r="M158" s="22">
        <f>SUMIFS(订单明细!$K:$K,订单明细!$E:$E,$A158,订单明细!$O:$O,M$9,订单明细!$N:$N,$B$3)</f>
        <v>0</v>
      </c>
      <c r="N158" s="22">
        <f>SUMIFS(订单明细!$K:$K,订单明细!$E:$E,$A158,订单明细!$O:$O,N$9,订单明细!$N:$N,$B$3)</f>
        <v>0</v>
      </c>
      <c r="O158" s="22">
        <f>SUMIFS(订单明细!$K:$K,订单明细!$E:$E,$A158,订单明细!$O:$O,O$9,订单明细!$N:$N,$B$3)</f>
        <v>0</v>
      </c>
    </row>
    <row r="159" spans="1:15">
      <c r="A159" s="23" t="str">
        <f>IF(商品信息!B153="","",商品信息!B153)</f>
        <v/>
      </c>
      <c r="B159" s="23" t="str">
        <f>IF(商品信息!C153="","",商品信息!C153)</f>
        <v/>
      </c>
      <c r="C159" s="23" t="str">
        <f>IF(商品信息!D153="","",商品信息!D153)</f>
        <v/>
      </c>
      <c r="D159" s="24">
        <f>SUMIFS(订单明细!$K:$K,订单明细!$E:$E,$A159,订单明细!$O:$O,D$9,订单明细!$N:$N,$B$3)</f>
        <v>0</v>
      </c>
      <c r="E159" s="24">
        <f>SUMIFS(订单明细!$K:$K,订单明细!$E:$E,$A159,订单明细!$O:$O,E$9,订单明细!$N:$N,$B$3)</f>
        <v>0</v>
      </c>
      <c r="F159" s="24">
        <f>SUMIFS(订单明细!$K:$K,订单明细!$E:$E,$A159,订单明细!$O:$O,F$9,订单明细!$N:$N,$B$3)</f>
        <v>0</v>
      </c>
      <c r="G159" s="24">
        <f>SUMIFS(订单明细!$K:$K,订单明细!$E:$E,$A159,订单明细!$O:$O,G$9,订单明细!$N:$N,$B$3)</f>
        <v>0</v>
      </c>
      <c r="H159" s="24">
        <f>SUMIFS(订单明细!$K:$K,订单明细!$E:$E,$A159,订单明细!$O:$O,H$9,订单明细!$N:$N,$B$3)</f>
        <v>0</v>
      </c>
      <c r="I159" s="24">
        <f>SUMIFS(订单明细!$K:$K,订单明细!$E:$E,$A159,订单明细!$O:$O,I$9,订单明细!$N:$N,$B$3)</f>
        <v>0</v>
      </c>
      <c r="J159" s="24">
        <f>SUMIFS(订单明细!$K:$K,订单明细!$E:$E,$A159,订单明细!$O:$O,J$9,订单明细!$N:$N,$B$3)</f>
        <v>0</v>
      </c>
      <c r="K159" s="24">
        <f>SUMIFS(订单明细!$K:$K,订单明细!$E:$E,$A159,订单明细!$O:$O,K$9,订单明细!$N:$N,$B$3)</f>
        <v>0</v>
      </c>
      <c r="L159" s="24">
        <f>SUMIFS(订单明细!$K:$K,订单明细!$E:$E,$A159,订单明细!$O:$O,L$9,订单明细!$N:$N,$B$3)</f>
        <v>0</v>
      </c>
      <c r="M159" s="24">
        <f>SUMIFS(订单明细!$K:$K,订单明细!$E:$E,$A159,订单明细!$O:$O,M$9,订单明细!$N:$N,$B$3)</f>
        <v>0</v>
      </c>
      <c r="N159" s="24">
        <f>SUMIFS(订单明细!$K:$K,订单明细!$E:$E,$A159,订单明细!$O:$O,N$9,订单明细!$N:$N,$B$3)</f>
        <v>0</v>
      </c>
      <c r="O159" s="24">
        <f>SUMIFS(订单明细!$K:$K,订单明细!$E:$E,$A159,订单明细!$O:$O,O$9,订单明细!$N:$N,$B$3)</f>
        <v>0</v>
      </c>
    </row>
    <row r="160" spans="1:15">
      <c r="A160" s="21" t="str">
        <f>IF(商品信息!B154="","",商品信息!B154)</f>
        <v/>
      </c>
      <c r="B160" s="21" t="str">
        <f>IF(商品信息!C154="","",商品信息!C154)</f>
        <v/>
      </c>
      <c r="C160" s="21" t="str">
        <f>IF(商品信息!D154="","",商品信息!D154)</f>
        <v/>
      </c>
      <c r="D160" s="22">
        <f>SUMIFS(订单明细!$K:$K,订单明细!$E:$E,$A160,订单明细!$O:$O,D$9,订单明细!$N:$N,$B$3)</f>
        <v>0</v>
      </c>
      <c r="E160" s="22">
        <f>SUMIFS(订单明细!$K:$K,订单明细!$E:$E,$A160,订单明细!$O:$O,E$9,订单明细!$N:$N,$B$3)</f>
        <v>0</v>
      </c>
      <c r="F160" s="22">
        <f>SUMIFS(订单明细!$K:$K,订单明细!$E:$E,$A160,订单明细!$O:$O,F$9,订单明细!$N:$N,$B$3)</f>
        <v>0</v>
      </c>
      <c r="G160" s="22">
        <f>SUMIFS(订单明细!$K:$K,订单明细!$E:$E,$A160,订单明细!$O:$O,G$9,订单明细!$N:$N,$B$3)</f>
        <v>0</v>
      </c>
      <c r="H160" s="22">
        <f>SUMIFS(订单明细!$K:$K,订单明细!$E:$E,$A160,订单明细!$O:$O,H$9,订单明细!$N:$N,$B$3)</f>
        <v>0</v>
      </c>
      <c r="I160" s="22">
        <f>SUMIFS(订单明细!$K:$K,订单明细!$E:$E,$A160,订单明细!$O:$O,I$9,订单明细!$N:$N,$B$3)</f>
        <v>0</v>
      </c>
      <c r="J160" s="22">
        <f>SUMIFS(订单明细!$K:$K,订单明细!$E:$E,$A160,订单明细!$O:$O,J$9,订单明细!$N:$N,$B$3)</f>
        <v>0</v>
      </c>
      <c r="K160" s="22">
        <f>SUMIFS(订单明细!$K:$K,订单明细!$E:$E,$A160,订单明细!$O:$O,K$9,订单明细!$N:$N,$B$3)</f>
        <v>0</v>
      </c>
      <c r="L160" s="22">
        <f>SUMIFS(订单明细!$K:$K,订单明细!$E:$E,$A160,订单明细!$O:$O,L$9,订单明细!$N:$N,$B$3)</f>
        <v>0</v>
      </c>
      <c r="M160" s="22">
        <f>SUMIFS(订单明细!$K:$K,订单明细!$E:$E,$A160,订单明细!$O:$O,M$9,订单明细!$N:$N,$B$3)</f>
        <v>0</v>
      </c>
      <c r="N160" s="22">
        <f>SUMIFS(订单明细!$K:$K,订单明细!$E:$E,$A160,订单明细!$O:$O,N$9,订单明细!$N:$N,$B$3)</f>
        <v>0</v>
      </c>
      <c r="O160" s="22">
        <f>SUMIFS(订单明细!$K:$K,订单明细!$E:$E,$A160,订单明细!$O:$O,O$9,订单明细!$N:$N,$B$3)</f>
        <v>0</v>
      </c>
    </row>
    <row r="161" spans="1:15">
      <c r="A161" s="23" t="str">
        <f>IF(商品信息!B155="","",商品信息!B155)</f>
        <v/>
      </c>
      <c r="B161" s="23" t="str">
        <f>IF(商品信息!C155="","",商品信息!C155)</f>
        <v/>
      </c>
      <c r="C161" s="23" t="str">
        <f>IF(商品信息!D155="","",商品信息!D155)</f>
        <v/>
      </c>
      <c r="D161" s="24">
        <f>SUMIFS(订单明细!$K:$K,订单明细!$E:$E,$A161,订单明细!$O:$O,D$9,订单明细!$N:$N,$B$3)</f>
        <v>0</v>
      </c>
      <c r="E161" s="24">
        <f>SUMIFS(订单明细!$K:$K,订单明细!$E:$E,$A161,订单明细!$O:$O,E$9,订单明细!$N:$N,$B$3)</f>
        <v>0</v>
      </c>
      <c r="F161" s="24">
        <f>SUMIFS(订单明细!$K:$K,订单明细!$E:$E,$A161,订单明细!$O:$O,F$9,订单明细!$N:$N,$B$3)</f>
        <v>0</v>
      </c>
      <c r="G161" s="24">
        <f>SUMIFS(订单明细!$K:$K,订单明细!$E:$E,$A161,订单明细!$O:$O,G$9,订单明细!$N:$N,$B$3)</f>
        <v>0</v>
      </c>
      <c r="H161" s="24">
        <f>SUMIFS(订单明细!$K:$K,订单明细!$E:$E,$A161,订单明细!$O:$O,H$9,订单明细!$N:$N,$B$3)</f>
        <v>0</v>
      </c>
      <c r="I161" s="24">
        <f>SUMIFS(订单明细!$K:$K,订单明细!$E:$E,$A161,订单明细!$O:$O,I$9,订单明细!$N:$N,$B$3)</f>
        <v>0</v>
      </c>
      <c r="J161" s="24">
        <f>SUMIFS(订单明细!$K:$K,订单明细!$E:$E,$A161,订单明细!$O:$O,J$9,订单明细!$N:$N,$B$3)</f>
        <v>0</v>
      </c>
      <c r="K161" s="24">
        <f>SUMIFS(订单明细!$K:$K,订单明细!$E:$E,$A161,订单明细!$O:$O,K$9,订单明细!$N:$N,$B$3)</f>
        <v>0</v>
      </c>
      <c r="L161" s="24">
        <f>SUMIFS(订单明细!$K:$K,订单明细!$E:$E,$A161,订单明细!$O:$O,L$9,订单明细!$N:$N,$B$3)</f>
        <v>0</v>
      </c>
      <c r="M161" s="24">
        <f>SUMIFS(订单明细!$K:$K,订单明细!$E:$E,$A161,订单明细!$O:$O,M$9,订单明细!$N:$N,$B$3)</f>
        <v>0</v>
      </c>
      <c r="N161" s="24">
        <f>SUMIFS(订单明细!$K:$K,订单明细!$E:$E,$A161,订单明细!$O:$O,N$9,订单明细!$N:$N,$B$3)</f>
        <v>0</v>
      </c>
      <c r="O161" s="24">
        <f>SUMIFS(订单明细!$K:$K,订单明细!$E:$E,$A161,订单明细!$O:$O,O$9,订单明细!$N:$N,$B$3)</f>
        <v>0</v>
      </c>
    </row>
    <row r="162" spans="1:15">
      <c r="A162" s="21" t="str">
        <f>IF(商品信息!B156="","",商品信息!B156)</f>
        <v/>
      </c>
      <c r="B162" s="21" t="str">
        <f>IF(商品信息!C156="","",商品信息!C156)</f>
        <v/>
      </c>
      <c r="C162" s="21" t="str">
        <f>IF(商品信息!D156="","",商品信息!D156)</f>
        <v/>
      </c>
      <c r="D162" s="22">
        <f>SUMIFS(订单明细!$K:$K,订单明细!$E:$E,$A162,订单明细!$O:$O,D$9,订单明细!$N:$N,$B$3)</f>
        <v>0</v>
      </c>
      <c r="E162" s="22">
        <f>SUMIFS(订单明细!$K:$K,订单明细!$E:$E,$A162,订单明细!$O:$O,E$9,订单明细!$N:$N,$B$3)</f>
        <v>0</v>
      </c>
      <c r="F162" s="22">
        <f>SUMIFS(订单明细!$K:$K,订单明细!$E:$E,$A162,订单明细!$O:$O,F$9,订单明细!$N:$N,$B$3)</f>
        <v>0</v>
      </c>
      <c r="G162" s="22">
        <f>SUMIFS(订单明细!$K:$K,订单明细!$E:$E,$A162,订单明细!$O:$O,G$9,订单明细!$N:$N,$B$3)</f>
        <v>0</v>
      </c>
      <c r="H162" s="22">
        <f>SUMIFS(订单明细!$K:$K,订单明细!$E:$E,$A162,订单明细!$O:$O,H$9,订单明细!$N:$N,$B$3)</f>
        <v>0</v>
      </c>
      <c r="I162" s="22">
        <f>SUMIFS(订单明细!$K:$K,订单明细!$E:$E,$A162,订单明细!$O:$O,I$9,订单明细!$N:$N,$B$3)</f>
        <v>0</v>
      </c>
      <c r="J162" s="22">
        <f>SUMIFS(订单明细!$K:$K,订单明细!$E:$E,$A162,订单明细!$O:$O,J$9,订单明细!$N:$N,$B$3)</f>
        <v>0</v>
      </c>
      <c r="K162" s="22">
        <f>SUMIFS(订单明细!$K:$K,订单明细!$E:$E,$A162,订单明细!$O:$O,K$9,订单明细!$N:$N,$B$3)</f>
        <v>0</v>
      </c>
      <c r="L162" s="22">
        <f>SUMIFS(订单明细!$K:$K,订单明细!$E:$E,$A162,订单明细!$O:$O,L$9,订单明细!$N:$N,$B$3)</f>
        <v>0</v>
      </c>
      <c r="M162" s="22">
        <f>SUMIFS(订单明细!$K:$K,订单明细!$E:$E,$A162,订单明细!$O:$O,M$9,订单明细!$N:$N,$B$3)</f>
        <v>0</v>
      </c>
      <c r="N162" s="22">
        <f>SUMIFS(订单明细!$K:$K,订单明细!$E:$E,$A162,订单明细!$O:$O,N$9,订单明细!$N:$N,$B$3)</f>
        <v>0</v>
      </c>
      <c r="O162" s="22">
        <f>SUMIFS(订单明细!$K:$K,订单明细!$E:$E,$A162,订单明细!$O:$O,O$9,订单明细!$N:$N,$B$3)</f>
        <v>0</v>
      </c>
    </row>
    <row r="163" spans="1:15">
      <c r="A163" s="23" t="str">
        <f>IF(商品信息!B157="","",商品信息!B157)</f>
        <v/>
      </c>
      <c r="B163" s="23" t="str">
        <f>IF(商品信息!C157="","",商品信息!C157)</f>
        <v/>
      </c>
      <c r="C163" s="23" t="str">
        <f>IF(商品信息!D157="","",商品信息!D157)</f>
        <v/>
      </c>
      <c r="D163" s="24">
        <f>SUMIFS(订单明细!$K:$K,订单明细!$E:$E,$A163,订单明细!$O:$O,D$9,订单明细!$N:$N,$B$3)</f>
        <v>0</v>
      </c>
      <c r="E163" s="24">
        <f>SUMIFS(订单明细!$K:$K,订单明细!$E:$E,$A163,订单明细!$O:$O,E$9,订单明细!$N:$N,$B$3)</f>
        <v>0</v>
      </c>
      <c r="F163" s="24">
        <f>SUMIFS(订单明细!$K:$K,订单明细!$E:$E,$A163,订单明细!$O:$O,F$9,订单明细!$N:$N,$B$3)</f>
        <v>0</v>
      </c>
      <c r="G163" s="24">
        <f>SUMIFS(订单明细!$K:$K,订单明细!$E:$E,$A163,订单明细!$O:$O,G$9,订单明细!$N:$N,$B$3)</f>
        <v>0</v>
      </c>
      <c r="H163" s="24">
        <f>SUMIFS(订单明细!$K:$K,订单明细!$E:$E,$A163,订单明细!$O:$O,H$9,订单明细!$N:$N,$B$3)</f>
        <v>0</v>
      </c>
      <c r="I163" s="24">
        <f>SUMIFS(订单明细!$K:$K,订单明细!$E:$E,$A163,订单明细!$O:$O,I$9,订单明细!$N:$N,$B$3)</f>
        <v>0</v>
      </c>
      <c r="J163" s="24">
        <f>SUMIFS(订单明细!$K:$K,订单明细!$E:$E,$A163,订单明细!$O:$O,J$9,订单明细!$N:$N,$B$3)</f>
        <v>0</v>
      </c>
      <c r="K163" s="24">
        <f>SUMIFS(订单明细!$K:$K,订单明细!$E:$E,$A163,订单明细!$O:$O,K$9,订单明细!$N:$N,$B$3)</f>
        <v>0</v>
      </c>
      <c r="L163" s="24">
        <f>SUMIFS(订单明细!$K:$K,订单明细!$E:$E,$A163,订单明细!$O:$O,L$9,订单明细!$N:$N,$B$3)</f>
        <v>0</v>
      </c>
      <c r="M163" s="24">
        <f>SUMIFS(订单明细!$K:$K,订单明细!$E:$E,$A163,订单明细!$O:$O,M$9,订单明细!$N:$N,$B$3)</f>
        <v>0</v>
      </c>
      <c r="N163" s="24">
        <f>SUMIFS(订单明细!$K:$K,订单明细!$E:$E,$A163,订单明细!$O:$O,N$9,订单明细!$N:$N,$B$3)</f>
        <v>0</v>
      </c>
      <c r="O163" s="24">
        <f>SUMIFS(订单明细!$K:$K,订单明细!$E:$E,$A163,订单明细!$O:$O,O$9,订单明细!$N:$N,$B$3)</f>
        <v>0</v>
      </c>
    </row>
    <row r="164" spans="1:15">
      <c r="A164" s="21" t="str">
        <f>IF(商品信息!B158="","",商品信息!B158)</f>
        <v/>
      </c>
      <c r="B164" s="21" t="str">
        <f>IF(商品信息!C158="","",商品信息!C158)</f>
        <v/>
      </c>
      <c r="C164" s="21" t="str">
        <f>IF(商品信息!D158="","",商品信息!D158)</f>
        <v/>
      </c>
      <c r="D164" s="22">
        <f>SUMIFS(订单明细!$K:$K,订单明细!$E:$E,$A164,订单明细!$O:$O,D$9,订单明细!$N:$N,$B$3)</f>
        <v>0</v>
      </c>
      <c r="E164" s="22">
        <f>SUMIFS(订单明细!$K:$K,订单明细!$E:$E,$A164,订单明细!$O:$O,E$9,订单明细!$N:$N,$B$3)</f>
        <v>0</v>
      </c>
      <c r="F164" s="22">
        <f>SUMIFS(订单明细!$K:$K,订单明细!$E:$E,$A164,订单明细!$O:$O,F$9,订单明细!$N:$N,$B$3)</f>
        <v>0</v>
      </c>
      <c r="G164" s="22">
        <f>SUMIFS(订单明细!$K:$K,订单明细!$E:$E,$A164,订单明细!$O:$O,G$9,订单明细!$N:$N,$B$3)</f>
        <v>0</v>
      </c>
      <c r="H164" s="22">
        <f>SUMIFS(订单明细!$K:$K,订单明细!$E:$E,$A164,订单明细!$O:$O,H$9,订单明细!$N:$N,$B$3)</f>
        <v>0</v>
      </c>
      <c r="I164" s="22">
        <f>SUMIFS(订单明细!$K:$K,订单明细!$E:$E,$A164,订单明细!$O:$O,I$9,订单明细!$N:$N,$B$3)</f>
        <v>0</v>
      </c>
      <c r="J164" s="22">
        <f>SUMIFS(订单明细!$K:$K,订单明细!$E:$E,$A164,订单明细!$O:$O,J$9,订单明细!$N:$N,$B$3)</f>
        <v>0</v>
      </c>
      <c r="K164" s="22">
        <f>SUMIFS(订单明细!$K:$K,订单明细!$E:$E,$A164,订单明细!$O:$O,K$9,订单明细!$N:$N,$B$3)</f>
        <v>0</v>
      </c>
      <c r="L164" s="22">
        <f>SUMIFS(订单明细!$K:$K,订单明细!$E:$E,$A164,订单明细!$O:$O,L$9,订单明细!$N:$N,$B$3)</f>
        <v>0</v>
      </c>
      <c r="M164" s="22">
        <f>SUMIFS(订单明细!$K:$K,订单明细!$E:$E,$A164,订单明细!$O:$O,M$9,订单明细!$N:$N,$B$3)</f>
        <v>0</v>
      </c>
      <c r="N164" s="22">
        <f>SUMIFS(订单明细!$K:$K,订单明细!$E:$E,$A164,订单明细!$O:$O,N$9,订单明细!$N:$N,$B$3)</f>
        <v>0</v>
      </c>
      <c r="O164" s="22">
        <f>SUMIFS(订单明细!$K:$K,订单明细!$E:$E,$A164,订单明细!$O:$O,O$9,订单明细!$N:$N,$B$3)</f>
        <v>0</v>
      </c>
    </row>
    <row r="165" spans="1:15">
      <c r="A165" s="23" t="str">
        <f>IF(商品信息!B159="","",商品信息!B159)</f>
        <v/>
      </c>
      <c r="B165" s="23" t="str">
        <f>IF(商品信息!C159="","",商品信息!C159)</f>
        <v/>
      </c>
      <c r="C165" s="23" t="str">
        <f>IF(商品信息!D159="","",商品信息!D159)</f>
        <v/>
      </c>
      <c r="D165" s="24">
        <f>SUMIFS(订单明细!$K:$K,订单明细!$E:$E,$A165,订单明细!$O:$O,D$9,订单明细!$N:$N,$B$3)</f>
        <v>0</v>
      </c>
      <c r="E165" s="24">
        <f>SUMIFS(订单明细!$K:$K,订单明细!$E:$E,$A165,订单明细!$O:$O,E$9,订单明细!$N:$N,$B$3)</f>
        <v>0</v>
      </c>
      <c r="F165" s="24">
        <f>SUMIFS(订单明细!$K:$K,订单明细!$E:$E,$A165,订单明细!$O:$O,F$9,订单明细!$N:$N,$B$3)</f>
        <v>0</v>
      </c>
      <c r="G165" s="24">
        <f>SUMIFS(订单明细!$K:$K,订单明细!$E:$E,$A165,订单明细!$O:$O,G$9,订单明细!$N:$N,$B$3)</f>
        <v>0</v>
      </c>
      <c r="H165" s="24">
        <f>SUMIFS(订单明细!$K:$K,订单明细!$E:$E,$A165,订单明细!$O:$O,H$9,订单明细!$N:$N,$B$3)</f>
        <v>0</v>
      </c>
      <c r="I165" s="24">
        <f>SUMIFS(订单明细!$K:$K,订单明细!$E:$E,$A165,订单明细!$O:$O,I$9,订单明细!$N:$N,$B$3)</f>
        <v>0</v>
      </c>
      <c r="J165" s="24">
        <f>SUMIFS(订单明细!$K:$K,订单明细!$E:$E,$A165,订单明细!$O:$O,J$9,订单明细!$N:$N,$B$3)</f>
        <v>0</v>
      </c>
      <c r="K165" s="24">
        <f>SUMIFS(订单明细!$K:$K,订单明细!$E:$E,$A165,订单明细!$O:$O,K$9,订单明细!$N:$N,$B$3)</f>
        <v>0</v>
      </c>
      <c r="L165" s="24">
        <f>SUMIFS(订单明细!$K:$K,订单明细!$E:$E,$A165,订单明细!$O:$O,L$9,订单明细!$N:$N,$B$3)</f>
        <v>0</v>
      </c>
      <c r="M165" s="24">
        <f>SUMIFS(订单明细!$K:$K,订单明细!$E:$E,$A165,订单明细!$O:$O,M$9,订单明细!$N:$N,$B$3)</f>
        <v>0</v>
      </c>
      <c r="N165" s="24">
        <f>SUMIFS(订单明细!$K:$K,订单明细!$E:$E,$A165,订单明细!$O:$O,N$9,订单明细!$N:$N,$B$3)</f>
        <v>0</v>
      </c>
      <c r="O165" s="24">
        <f>SUMIFS(订单明细!$K:$K,订单明细!$E:$E,$A165,订单明细!$O:$O,O$9,订单明细!$N:$N,$B$3)</f>
        <v>0</v>
      </c>
    </row>
    <row r="166" spans="1:15">
      <c r="A166" s="21" t="str">
        <f>IF(商品信息!B160="","",商品信息!B160)</f>
        <v/>
      </c>
      <c r="B166" s="21" t="str">
        <f>IF(商品信息!C160="","",商品信息!C160)</f>
        <v/>
      </c>
      <c r="C166" s="21" t="str">
        <f>IF(商品信息!D160="","",商品信息!D160)</f>
        <v/>
      </c>
      <c r="D166" s="22">
        <f>SUMIFS(订单明细!$K:$K,订单明细!$E:$E,$A166,订单明细!$O:$O,D$9,订单明细!$N:$N,$B$3)</f>
        <v>0</v>
      </c>
      <c r="E166" s="22">
        <f>SUMIFS(订单明细!$K:$K,订单明细!$E:$E,$A166,订单明细!$O:$O,E$9,订单明细!$N:$N,$B$3)</f>
        <v>0</v>
      </c>
      <c r="F166" s="22">
        <f>SUMIFS(订单明细!$K:$K,订单明细!$E:$E,$A166,订单明细!$O:$O,F$9,订单明细!$N:$N,$B$3)</f>
        <v>0</v>
      </c>
      <c r="G166" s="22">
        <f>SUMIFS(订单明细!$K:$K,订单明细!$E:$E,$A166,订单明细!$O:$O,G$9,订单明细!$N:$N,$B$3)</f>
        <v>0</v>
      </c>
      <c r="H166" s="22">
        <f>SUMIFS(订单明细!$K:$K,订单明细!$E:$E,$A166,订单明细!$O:$O,H$9,订单明细!$N:$N,$B$3)</f>
        <v>0</v>
      </c>
      <c r="I166" s="22">
        <f>SUMIFS(订单明细!$K:$K,订单明细!$E:$E,$A166,订单明细!$O:$O,I$9,订单明细!$N:$N,$B$3)</f>
        <v>0</v>
      </c>
      <c r="J166" s="22">
        <f>SUMIFS(订单明细!$K:$K,订单明细!$E:$E,$A166,订单明细!$O:$O,J$9,订单明细!$N:$N,$B$3)</f>
        <v>0</v>
      </c>
      <c r="K166" s="22">
        <f>SUMIFS(订单明细!$K:$K,订单明细!$E:$E,$A166,订单明细!$O:$O,K$9,订单明细!$N:$N,$B$3)</f>
        <v>0</v>
      </c>
      <c r="L166" s="22">
        <f>SUMIFS(订单明细!$K:$K,订单明细!$E:$E,$A166,订单明细!$O:$O,L$9,订单明细!$N:$N,$B$3)</f>
        <v>0</v>
      </c>
      <c r="M166" s="22">
        <f>SUMIFS(订单明细!$K:$K,订单明细!$E:$E,$A166,订单明细!$O:$O,M$9,订单明细!$N:$N,$B$3)</f>
        <v>0</v>
      </c>
      <c r="N166" s="22">
        <f>SUMIFS(订单明细!$K:$K,订单明细!$E:$E,$A166,订单明细!$O:$O,N$9,订单明细!$N:$N,$B$3)</f>
        <v>0</v>
      </c>
      <c r="O166" s="22">
        <f>SUMIFS(订单明细!$K:$K,订单明细!$E:$E,$A166,订单明细!$O:$O,O$9,订单明细!$N:$N,$B$3)</f>
        <v>0</v>
      </c>
    </row>
    <row r="167" spans="1:15">
      <c r="A167" s="23" t="str">
        <f>IF(商品信息!B161="","",商品信息!B161)</f>
        <v/>
      </c>
      <c r="B167" s="23" t="str">
        <f>IF(商品信息!C161="","",商品信息!C161)</f>
        <v/>
      </c>
      <c r="C167" s="23" t="str">
        <f>IF(商品信息!D161="","",商品信息!D161)</f>
        <v/>
      </c>
      <c r="D167" s="24">
        <f>SUMIFS(订单明细!$K:$K,订单明细!$E:$E,$A167,订单明细!$O:$O,D$9,订单明细!$N:$N,$B$3)</f>
        <v>0</v>
      </c>
      <c r="E167" s="24">
        <f>SUMIFS(订单明细!$K:$K,订单明细!$E:$E,$A167,订单明细!$O:$O,E$9,订单明细!$N:$N,$B$3)</f>
        <v>0</v>
      </c>
      <c r="F167" s="24">
        <f>SUMIFS(订单明细!$K:$K,订单明细!$E:$E,$A167,订单明细!$O:$O,F$9,订单明细!$N:$N,$B$3)</f>
        <v>0</v>
      </c>
      <c r="G167" s="24">
        <f>SUMIFS(订单明细!$K:$K,订单明细!$E:$E,$A167,订单明细!$O:$O,G$9,订单明细!$N:$N,$B$3)</f>
        <v>0</v>
      </c>
      <c r="H167" s="24">
        <f>SUMIFS(订单明细!$K:$K,订单明细!$E:$E,$A167,订单明细!$O:$O,H$9,订单明细!$N:$N,$B$3)</f>
        <v>0</v>
      </c>
      <c r="I167" s="24">
        <f>SUMIFS(订单明细!$K:$K,订单明细!$E:$E,$A167,订单明细!$O:$O,I$9,订单明细!$N:$N,$B$3)</f>
        <v>0</v>
      </c>
      <c r="J167" s="24">
        <f>SUMIFS(订单明细!$K:$K,订单明细!$E:$E,$A167,订单明细!$O:$O,J$9,订单明细!$N:$N,$B$3)</f>
        <v>0</v>
      </c>
      <c r="K167" s="24">
        <f>SUMIFS(订单明细!$K:$K,订单明细!$E:$E,$A167,订单明细!$O:$O,K$9,订单明细!$N:$N,$B$3)</f>
        <v>0</v>
      </c>
      <c r="L167" s="24">
        <f>SUMIFS(订单明细!$K:$K,订单明细!$E:$E,$A167,订单明细!$O:$O,L$9,订单明细!$N:$N,$B$3)</f>
        <v>0</v>
      </c>
      <c r="M167" s="24">
        <f>SUMIFS(订单明细!$K:$K,订单明细!$E:$E,$A167,订单明细!$O:$O,M$9,订单明细!$N:$N,$B$3)</f>
        <v>0</v>
      </c>
      <c r="N167" s="24">
        <f>SUMIFS(订单明细!$K:$K,订单明细!$E:$E,$A167,订单明细!$O:$O,N$9,订单明细!$N:$N,$B$3)</f>
        <v>0</v>
      </c>
      <c r="O167" s="24">
        <f>SUMIFS(订单明细!$K:$K,订单明细!$E:$E,$A167,订单明细!$O:$O,O$9,订单明细!$N:$N,$B$3)</f>
        <v>0</v>
      </c>
    </row>
    <row r="168" spans="1:15">
      <c r="A168" s="21" t="str">
        <f>IF(商品信息!B162="","",商品信息!B162)</f>
        <v/>
      </c>
      <c r="B168" s="21" t="str">
        <f>IF(商品信息!C162="","",商品信息!C162)</f>
        <v/>
      </c>
      <c r="C168" s="21" t="str">
        <f>IF(商品信息!D162="","",商品信息!D162)</f>
        <v/>
      </c>
      <c r="D168" s="22">
        <f>SUMIFS(订单明细!$K:$K,订单明细!$E:$E,$A168,订单明细!$O:$O,D$9,订单明细!$N:$N,$B$3)</f>
        <v>0</v>
      </c>
      <c r="E168" s="22">
        <f>SUMIFS(订单明细!$K:$K,订单明细!$E:$E,$A168,订单明细!$O:$O,E$9,订单明细!$N:$N,$B$3)</f>
        <v>0</v>
      </c>
      <c r="F168" s="22">
        <f>SUMIFS(订单明细!$K:$K,订单明细!$E:$E,$A168,订单明细!$O:$O,F$9,订单明细!$N:$N,$B$3)</f>
        <v>0</v>
      </c>
      <c r="G168" s="22">
        <f>SUMIFS(订单明细!$K:$K,订单明细!$E:$E,$A168,订单明细!$O:$O,G$9,订单明细!$N:$N,$B$3)</f>
        <v>0</v>
      </c>
      <c r="H168" s="22">
        <f>SUMIFS(订单明细!$K:$K,订单明细!$E:$E,$A168,订单明细!$O:$O,H$9,订单明细!$N:$N,$B$3)</f>
        <v>0</v>
      </c>
      <c r="I168" s="22">
        <f>SUMIFS(订单明细!$K:$K,订单明细!$E:$E,$A168,订单明细!$O:$O,I$9,订单明细!$N:$N,$B$3)</f>
        <v>0</v>
      </c>
      <c r="J168" s="22">
        <f>SUMIFS(订单明细!$K:$K,订单明细!$E:$E,$A168,订单明细!$O:$O,J$9,订单明细!$N:$N,$B$3)</f>
        <v>0</v>
      </c>
      <c r="K168" s="22">
        <f>SUMIFS(订单明细!$K:$K,订单明细!$E:$E,$A168,订单明细!$O:$O,K$9,订单明细!$N:$N,$B$3)</f>
        <v>0</v>
      </c>
      <c r="L168" s="22">
        <f>SUMIFS(订单明细!$K:$K,订单明细!$E:$E,$A168,订单明细!$O:$O,L$9,订单明细!$N:$N,$B$3)</f>
        <v>0</v>
      </c>
      <c r="M168" s="22">
        <f>SUMIFS(订单明细!$K:$K,订单明细!$E:$E,$A168,订单明细!$O:$O,M$9,订单明细!$N:$N,$B$3)</f>
        <v>0</v>
      </c>
      <c r="N168" s="22">
        <f>SUMIFS(订单明细!$K:$K,订单明细!$E:$E,$A168,订单明细!$O:$O,N$9,订单明细!$N:$N,$B$3)</f>
        <v>0</v>
      </c>
      <c r="O168" s="22">
        <f>SUMIFS(订单明细!$K:$K,订单明细!$E:$E,$A168,订单明细!$O:$O,O$9,订单明细!$N:$N,$B$3)</f>
        <v>0</v>
      </c>
    </row>
    <row r="169" spans="1:15">
      <c r="A169" s="23" t="str">
        <f>IF(商品信息!B163="","",商品信息!B163)</f>
        <v/>
      </c>
      <c r="B169" s="23" t="str">
        <f>IF(商品信息!C163="","",商品信息!C163)</f>
        <v/>
      </c>
      <c r="C169" s="23" t="str">
        <f>IF(商品信息!D163="","",商品信息!D163)</f>
        <v/>
      </c>
      <c r="D169" s="24">
        <f>SUMIFS(订单明细!$K:$K,订单明细!$E:$E,$A169,订单明细!$O:$O,D$9,订单明细!$N:$N,$B$3)</f>
        <v>0</v>
      </c>
      <c r="E169" s="24">
        <f>SUMIFS(订单明细!$K:$K,订单明细!$E:$E,$A169,订单明细!$O:$O,E$9,订单明细!$N:$N,$B$3)</f>
        <v>0</v>
      </c>
      <c r="F169" s="24">
        <f>SUMIFS(订单明细!$K:$K,订单明细!$E:$E,$A169,订单明细!$O:$O,F$9,订单明细!$N:$N,$B$3)</f>
        <v>0</v>
      </c>
      <c r="G169" s="24">
        <f>SUMIFS(订单明细!$K:$K,订单明细!$E:$E,$A169,订单明细!$O:$O,G$9,订单明细!$N:$N,$B$3)</f>
        <v>0</v>
      </c>
      <c r="H169" s="24">
        <f>SUMIFS(订单明细!$K:$K,订单明细!$E:$E,$A169,订单明细!$O:$O,H$9,订单明细!$N:$N,$B$3)</f>
        <v>0</v>
      </c>
      <c r="I169" s="24">
        <f>SUMIFS(订单明细!$K:$K,订单明细!$E:$E,$A169,订单明细!$O:$O,I$9,订单明细!$N:$N,$B$3)</f>
        <v>0</v>
      </c>
      <c r="J169" s="24">
        <f>SUMIFS(订单明细!$K:$K,订单明细!$E:$E,$A169,订单明细!$O:$O,J$9,订单明细!$N:$N,$B$3)</f>
        <v>0</v>
      </c>
      <c r="K169" s="24">
        <f>SUMIFS(订单明细!$K:$K,订单明细!$E:$E,$A169,订单明细!$O:$O,K$9,订单明细!$N:$N,$B$3)</f>
        <v>0</v>
      </c>
      <c r="L169" s="24">
        <f>SUMIFS(订单明细!$K:$K,订单明细!$E:$E,$A169,订单明细!$O:$O,L$9,订单明细!$N:$N,$B$3)</f>
        <v>0</v>
      </c>
      <c r="M169" s="24">
        <f>SUMIFS(订单明细!$K:$K,订单明细!$E:$E,$A169,订单明细!$O:$O,M$9,订单明细!$N:$N,$B$3)</f>
        <v>0</v>
      </c>
      <c r="N169" s="24">
        <f>SUMIFS(订单明细!$K:$K,订单明细!$E:$E,$A169,订单明细!$O:$O,N$9,订单明细!$N:$N,$B$3)</f>
        <v>0</v>
      </c>
      <c r="O169" s="24">
        <f>SUMIFS(订单明细!$K:$K,订单明细!$E:$E,$A169,订单明细!$O:$O,O$9,订单明细!$N:$N,$B$3)</f>
        <v>0</v>
      </c>
    </row>
    <row r="170" spans="1:15">
      <c r="A170" s="21" t="str">
        <f>IF(商品信息!B164="","",商品信息!B164)</f>
        <v/>
      </c>
      <c r="B170" s="21" t="str">
        <f>IF(商品信息!C164="","",商品信息!C164)</f>
        <v/>
      </c>
      <c r="C170" s="21" t="str">
        <f>IF(商品信息!D164="","",商品信息!D164)</f>
        <v/>
      </c>
      <c r="D170" s="22">
        <f>SUMIFS(订单明细!$K:$K,订单明细!$E:$E,$A170,订单明细!$O:$O,D$9,订单明细!$N:$N,$B$3)</f>
        <v>0</v>
      </c>
      <c r="E170" s="22">
        <f>SUMIFS(订单明细!$K:$K,订单明细!$E:$E,$A170,订单明细!$O:$O,E$9,订单明细!$N:$N,$B$3)</f>
        <v>0</v>
      </c>
      <c r="F170" s="22">
        <f>SUMIFS(订单明细!$K:$K,订单明细!$E:$E,$A170,订单明细!$O:$O,F$9,订单明细!$N:$N,$B$3)</f>
        <v>0</v>
      </c>
      <c r="G170" s="22">
        <f>SUMIFS(订单明细!$K:$K,订单明细!$E:$E,$A170,订单明细!$O:$O,G$9,订单明细!$N:$N,$B$3)</f>
        <v>0</v>
      </c>
      <c r="H170" s="22">
        <f>SUMIFS(订单明细!$K:$K,订单明细!$E:$E,$A170,订单明细!$O:$O,H$9,订单明细!$N:$N,$B$3)</f>
        <v>0</v>
      </c>
      <c r="I170" s="22">
        <f>SUMIFS(订单明细!$K:$K,订单明细!$E:$E,$A170,订单明细!$O:$O,I$9,订单明细!$N:$N,$B$3)</f>
        <v>0</v>
      </c>
      <c r="J170" s="22">
        <f>SUMIFS(订单明细!$K:$K,订单明细!$E:$E,$A170,订单明细!$O:$O,J$9,订单明细!$N:$N,$B$3)</f>
        <v>0</v>
      </c>
      <c r="K170" s="22">
        <f>SUMIFS(订单明细!$K:$K,订单明细!$E:$E,$A170,订单明细!$O:$O,K$9,订单明细!$N:$N,$B$3)</f>
        <v>0</v>
      </c>
      <c r="L170" s="22">
        <f>SUMIFS(订单明细!$K:$K,订单明细!$E:$E,$A170,订单明细!$O:$O,L$9,订单明细!$N:$N,$B$3)</f>
        <v>0</v>
      </c>
      <c r="M170" s="22">
        <f>SUMIFS(订单明细!$K:$K,订单明细!$E:$E,$A170,订单明细!$O:$O,M$9,订单明细!$N:$N,$B$3)</f>
        <v>0</v>
      </c>
      <c r="N170" s="22">
        <f>SUMIFS(订单明细!$K:$K,订单明细!$E:$E,$A170,订单明细!$O:$O,N$9,订单明细!$N:$N,$B$3)</f>
        <v>0</v>
      </c>
      <c r="O170" s="22">
        <f>SUMIFS(订单明细!$K:$K,订单明细!$E:$E,$A170,订单明细!$O:$O,O$9,订单明细!$N:$N,$B$3)</f>
        <v>0</v>
      </c>
    </row>
    <row r="171" spans="1:15">
      <c r="A171" s="23" t="str">
        <f>IF(商品信息!B165="","",商品信息!B165)</f>
        <v/>
      </c>
      <c r="B171" s="23" t="str">
        <f>IF(商品信息!C165="","",商品信息!C165)</f>
        <v/>
      </c>
      <c r="C171" s="23" t="str">
        <f>IF(商品信息!D165="","",商品信息!D165)</f>
        <v/>
      </c>
      <c r="D171" s="24">
        <f>SUMIFS(订单明细!$K:$K,订单明细!$E:$E,$A171,订单明细!$O:$O,D$9,订单明细!$N:$N,$B$3)</f>
        <v>0</v>
      </c>
      <c r="E171" s="24">
        <f>SUMIFS(订单明细!$K:$K,订单明细!$E:$E,$A171,订单明细!$O:$O,E$9,订单明细!$N:$N,$B$3)</f>
        <v>0</v>
      </c>
      <c r="F171" s="24">
        <f>SUMIFS(订单明细!$K:$K,订单明细!$E:$E,$A171,订单明细!$O:$O,F$9,订单明细!$N:$N,$B$3)</f>
        <v>0</v>
      </c>
      <c r="G171" s="24">
        <f>SUMIFS(订单明细!$K:$K,订单明细!$E:$E,$A171,订单明细!$O:$O,G$9,订单明细!$N:$N,$B$3)</f>
        <v>0</v>
      </c>
      <c r="H171" s="24">
        <f>SUMIFS(订单明细!$K:$K,订单明细!$E:$E,$A171,订单明细!$O:$O,H$9,订单明细!$N:$N,$B$3)</f>
        <v>0</v>
      </c>
      <c r="I171" s="24">
        <f>SUMIFS(订单明细!$K:$K,订单明细!$E:$E,$A171,订单明细!$O:$O,I$9,订单明细!$N:$N,$B$3)</f>
        <v>0</v>
      </c>
      <c r="J171" s="24">
        <f>SUMIFS(订单明细!$K:$K,订单明细!$E:$E,$A171,订单明细!$O:$O,J$9,订单明细!$N:$N,$B$3)</f>
        <v>0</v>
      </c>
      <c r="K171" s="24">
        <f>SUMIFS(订单明细!$K:$K,订单明细!$E:$E,$A171,订单明细!$O:$O,K$9,订单明细!$N:$N,$B$3)</f>
        <v>0</v>
      </c>
      <c r="L171" s="24">
        <f>SUMIFS(订单明细!$K:$K,订单明细!$E:$E,$A171,订单明细!$O:$O,L$9,订单明细!$N:$N,$B$3)</f>
        <v>0</v>
      </c>
      <c r="M171" s="24">
        <f>SUMIFS(订单明细!$K:$K,订单明细!$E:$E,$A171,订单明细!$O:$O,M$9,订单明细!$N:$N,$B$3)</f>
        <v>0</v>
      </c>
      <c r="N171" s="24">
        <f>SUMIFS(订单明细!$K:$K,订单明细!$E:$E,$A171,订单明细!$O:$O,N$9,订单明细!$N:$N,$B$3)</f>
        <v>0</v>
      </c>
      <c r="O171" s="24">
        <f>SUMIFS(订单明细!$K:$K,订单明细!$E:$E,$A171,订单明细!$O:$O,O$9,订单明细!$N:$N,$B$3)</f>
        <v>0</v>
      </c>
    </row>
    <row r="172" spans="1:15">
      <c r="A172" s="21" t="str">
        <f>IF(商品信息!B166="","",商品信息!B166)</f>
        <v/>
      </c>
      <c r="B172" s="21" t="str">
        <f>IF(商品信息!C166="","",商品信息!C166)</f>
        <v/>
      </c>
      <c r="C172" s="21" t="str">
        <f>IF(商品信息!D166="","",商品信息!D166)</f>
        <v/>
      </c>
      <c r="D172" s="22">
        <f>SUMIFS(订单明细!$K:$K,订单明细!$E:$E,$A172,订单明细!$O:$O,D$9,订单明细!$N:$N,$B$3)</f>
        <v>0</v>
      </c>
      <c r="E172" s="22">
        <f>SUMIFS(订单明细!$K:$K,订单明细!$E:$E,$A172,订单明细!$O:$O,E$9,订单明细!$N:$N,$B$3)</f>
        <v>0</v>
      </c>
      <c r="F172" s="22">
        <f>SUMIFS(订单明细!$K:$K,订单明细!$E:$E,$A172,订单明细!$O:$O,F$9,订单明细!$N:$N,$B$3)</f>
        <v>0</v>
      </c>
      <c r="G172" s="22">
        <f>SUMIFS(订单明细!$K:$K,订单明细!$E:$E,$A172,订单明细!$O:$O,G$9,订单明细!$N:$N,$B$3)</f>
        <v>0</v>
      </c>
      <c r="H172" s="22">
        <f>SUMIFS(订单明细!$K:$K,订单明细!$E:$E,$A172,订单明细!$O:$O,H$9,订单明细!$N:$N,$B$3)</f>
        <v>0</v>
      </c>
      <c r="I172" s="22">
        <f>SUMIFS(订单明细!$K:$K,订单明细!$E:$E,$A172,订单明细!$O:$O,I$9,订单明细!$N:$N,$B$3)</f>
        <v>0</v>
      </c>
      <c r="J172" s="22">
        <f>SUMIFS(订单明细!$K:$K,订单明细!$E:$E,$A172,订单明细!$O:$O,J$9,订单明细!$N:$N,$B$3)</f>
        <v>0</v>
      </c>
      <c r="K172" s="22">
        <f>SUMIFS(订单明细!$K:$K,订单明细!$E:$E,$A172,订单明细!$O:$O,K$9,订单明细!$N:$N,$B$3)</f>
        <v>0</v>
      </c>
      <c r="L172" s="22">
        <f>SUMIFS(订单明细!$K:$K,订单明细!$E:$E,$A172,订单明细!$O:$O,L$9,订单明细!$N:$N,$B$3)</f>
        <v>0</v>
      </c>
      <c r="M172" s="22">
        <f>SUMIFS(订单明细!$K:$K,订单明细!$E:$E,$A172,订单明细!$O:$O,M$9,订单明细!$N:$N,$B$3)</f>
        <v>0</v>
      </c>
      <c r="N172" s="22">
        <f>SUMIFS(订单明细!$K:$K,订单明细!$E:$E,$A172,订单明细!$O:$O,N$9,订单明细!$N:$N,$B$3)</f>
        <v>0</v>
      </c>
      <c r="O172" s="22">
        <f>SUMIFS(订单明细!$K:$K,订单明细!$E:$E,$A172,订单明细!$O:$O,O$9,订单明细!$N:$N,$B$3)</f>
        <v>0</v>
      </c>
    </row>
    <row r="173" spans="1:15">
      <c r="A173" s="23" t="str">
        <f>IF(商品信息!B167="","",商品信息!B167)</f>
        <v/>
      </c>
      <c r="B173" s="23" t="str">
        <f>IF(商品信息!C167="","",商品信息!C167)</f>
        <v/>
      </c>
      <c r="C173" s="23" t="str">
        <f>IF(商品信息!D167="","",商品信息!D167)</f>
        <v/>
      </c>
      <c r="D173" s="24">
        <f>SUMIFS(订单明细!$K:$K,订单明细!$E:$E,$A173,订单明细!$O:$O,D$9,订单明细!$N:$N,$B$3)</f>
        <v>0</v>
      </c>
      <c r="E173" s="24">
        <f>SUMIFS(订单明细!$K:$K,订单明细!$E:$E,$A173,订单明细!$O:$O,E$9,订单明细!$N:$N,$B$3)</f>
        <v>0</v>
      </c>
      <c r="F173" s="24">
        <f>SUMIFS(订单明细!$K:$K,订单明细!$E:$E,$A173,订单明细!$O:$O,F$9,订单明细!$N:$N,$B$3)</f>
        <v>0</v>
      </c>
      <c r="G173" s="24">
        <f>SUMIFS(订单明细!$K:$K,订单明细!$E:$E,$A173,订单明细!$O:$O,G$9,订单明细!$N:$N,$B$3)</f>
        <v>0</v>
      </c>
      <c r="H173" s="24">
        <f>SUMIFS(订单明细!$K:$K,订单明细!$E:$E,$A173,订单明细!$O:$O,H$9,订单明细!$N:$N,$B$3)</f>
        <v>0</v>
      </c>
      <c r="I173" s="24">
        <f>SUMIFS(订单明细!$K:$K,订单明细!$E:$E,$A173,订单明细!$O:$O,I$9,订单明细!$N:$N,$B$3)</f>
        <v>0</v>
      </c>
      <c r="J173" s="24">
        <f>SUMIFS(订单明细!$K:$K,订单明细!$E:$E,$A173,订单明细!$O:$O,J$9,订单明细!$N:$N,$B$3)</f>
        <v>0</v>
      </c>
      <c r="K173" s="24">
        <f>SUMIFS(订单明细!$K:$K,订单明细!$E:$E,$A173,订单明细!$O:$O,K$9,订单明细!$N:$N,$B$3)</f>
        <v>0</v>
      </c>
      <c r="L173" s="24">
        <f>SUMIFS(订单明细!$K:$K,订单明细!$E:$E,$A173,订单明细!$O:$O,L$9,订单明细!$N:$N,$B$3)</f>
        <v>0</v>
      </c>
      <c r="M173" s="24">
        <f>SUMIFS(订单明细!$K:$K,订单明细!$E:$E,$A173,订单明细!$O:$O,M$9,订单明细!$N:$N,$B$3)</f>
        <v>0</v>
      </c>
      <c r="N173" s="24">
        <f>SUMIFS(订单明细!$K:$K,订单明细!$E:$E,$A173,订单明细!$O:$O,N$9,订单明细!$N:$N,$B$3)</f>
        <v>0</v>
      </c>
      <c r="O173" s="24">
        <f>SUMIFS(订单明细!$K:$K,订单明细!$E:$E,$A173,订单明细!$O:$O,O$9,订单明细!$N:$N,$B$3)</f>
        <v>0</v>
      </c>
    </row>
    <row r="174" spans="1:15">
      <c r="A174" s="21" t="str">
        <f>IF(商品信息!B168="","",商品信息!B168)</f>
        <v/>
      </c>
      <c r="B174" s="21" t="str">
        <f>IF(商品信息!C168="","",商品信息!C168)</f>
        <v/>
      </c>
      <c r="C174" s="21" t="str">
        <f>IF(商品信息!D168="","",商品信息!D168)</f>
        <v/>
      </c>
      <c r="D174" s="22">
        <f>SUMIFS(订单明细!$K:$K,订单明细!$E:$E,$A174,订单明细!$O:$O,D$9,订单明细!$N:$N,$B$3)</f>
        <v>0</v>
      </c>
      <c r="E174" s="22">
        <f>SUMIFS(订单明细!$K:$K,订单明细!$E:$E,$A174,订单明细!$O:$O,E$9,订单明细!$N:$N,$B$3)</f>
        <v>0</v>
      </c>
      <c r="F174" s="22">
        <f>SUMIFS(订单明细!$K:$K,订单明细!$E:$E,$A174,订单明细!$O:$O,F$9,订单明细!$N:$N,$B$3)</f>
        <v>0</v>
      </c>
      <c r="G174" s="22">
        <f>SUMIFS(订单明细!$K:$K,订单明细!$E:$E,$A174,订单明细!$O:$O,G$9,订单明细!$N:$N,$B$3)</f>
        <v>0</v>
      </c>
      <c r="H174" s="22">
        <f>SUMIFS(订单明细!$K:$K,订单明细!$E:$E,$A174,订单明细!$O:$O,H$9,订单明细!$N:$N,$B$3)</f>
        <v>0</v>
      </c>
      <c r="I174" s="22">
        <f>SUMIFS(订单明细!$K:$K,订单明细!$E:$E,$A174,订单明细!$O:$O,I$9,订单明细!$N:$N,$B$3)</f>
        <v>0</v>
      </c>
      <c r="J174" s="22">
        <f>SUMIFS(订单明细!$K:$K,订单明细!$E:$E,$A174,订单明细!$O:$O,J$9,订单明细!$N:$N,$B$3)</f>
        <v>0</v>
      </c>
      <c r="K174" s="22">
        <f>SUMIFS(订单明细!$K:$K,订单明细!$E:$E,$A174,订单明细!$O:$O,K$9,订单明细!$N:$N,$B$3)</f>
        <v>0</v>
      </c>
      <c r="L174" s="22">
        <f>SUMIFS(订单明细!$K:$K,订单明细!$E:$E,$A174,订单明细!$O:$O,L$9,订单明细!$N:$N,$B$3)</f>
        <v>0</v>
      </c>
      <c r="M174" s="22">
        <f>SUMIFS(订单明细!$K:$K,订单明细!$E:$E,$A174,订单明细!$O:$O,M$9,订单明细!$N:$N,$B$3)</f>
        <v>0</v>
      </c>
      <c r="N174" s="22">
        <f>SUMIFS(订单明细!$K:$K,订单明细!$E:$E,$A174,订单明细!$O:$O,N$9,订单明细!$N:$N,$B$3)</f>
        <v>0</v>
      </c>
      <c r="O174" s="22">
        <f>SUMIFS(订单明细!$K:$K,订单明细!$E:$E,$A174,订单明细!$O:$O,O$9,订单明细!$N:$N,$B$3)</f>
        <v>0</v>
      </c>
    </row>
    <row r="175" spans="1:15">
      <c r="A175" s="23" t="str">
        <f>IF(商品信息!B169="","",商品信息!B169)</f>
        <v/>
      </c>
      <c r="B175" s="23" t="str">
        <f>IF(商品信息!C169="","",商品信息!C169)</f>
        <v/>
      </c>
      <c r="C175" s="23" t="str">
        <f>IF(商品信息!D169="","",商品信息!D169)</f>
        <v/>
      </c>
      <c r="D175" s="24">
        <f>SUMIFS(订单明细!$K:$K,订单明细!$E:$E,$A175,订单明细!$O:$O,D$9,订单明细!$N:$N,$B$3)</f>
        <v>0</v>
      </c>
      <c r="E175" s="24">
        <f>SUMIFS(订单明细!$K:$K,订单明细!$E:$E,$A175,订单明细!$O:$O,E$9,订单明细!$N:$N,$B$3)</f>
        <v>0</v>
      </c>
      <c r="F175" s="24">
        <f>SUMIFS(订单明细!$K:$K,订单明细!$E:$E,$A175,订单明细!$O:$O,F$9,订单明细!$N:$N,$B$3)</f>
        <v>0</v>
      </c>
      <c r="G175" s="24">
        <f>SUMIFS(订单明细!$K:$K,订单明细!$E:$E,$A175,订单明细!$O:$O,G$9,订单明细!$N:$N,$B$3)</f>
        <v>0</v>
      </c>
      <c r="H175" s="24">
        <f>SUMIFS(订单明细!$K:$K,订单明细!$E:$E,$A175,订单明细!$O:$O,H$9,订单明细!$N:$N,$B$3)</f>
        <v>0</v>
      </c>
      <c r="I175" s="24">
        <f>SUMIFS(订单明细!$K:$K,订单明细!$E:$E,$A175,订单明细!$O:$O,I$9,订单明细!$N:$N,$B$3)</f>
        <v>0</v>
      </c>
      <c r="J175" s="24">
        <f>SUMIFS(订单明细!$K:$K,订单明细!$E:$E,$A175,订单明细!$O:$O,J$9,订单明细!$N:$N,$B$3)</f>
        <v>0</v>
      </c>
      <c r="K175" s="24">
        <f>SUMIFS(订单明细!$K:$K,订单明细!$E:$E,$A175,订单明细!$O:$O,K$9,订单明细!$N:$N,$B$3)</f>
        <v>0</v>
      </c>
      <c r="L175" s="24">
        <f>SUMIFS(订单明细!$K:$K,订单明细!$E:$E,$A175,订单明细!$O:$O,L$9,订单明细!$N:$N,$B$3)</f>
        <v>0</v>
      </c>
      <c r="M175" s="24">
        <f>SUMIFS(订单明细!$K:$K,订单明细!$E:$E,$A175,订单明细!$O:$O,M$9,订单明细!$N:$N,$B$3)</f>
        <v>0</v>
      </c>
      <c r="N175" s="24">
        <f>SUMIFS(订单明细!$K:$K,订单明细!$E:$E,$A175,订单明细!$O:$O,N$9,订单明细!$N:$N,$B$3)</f>
        <v>0</v>
      </c>
      <c r="O175" s="24">
        <f>SUMIFS(订单明细!$K:$K,订单明细!$E:$E,$A175,订单明细!$O:$O,O$9,订单明细!$N:$N,$B$3)</f>
        <v>0</v>
      </c>
    </row>
    <row r="176" spans="1:15">
      <c r="A176" s="21" t="str">
        <f>IF(商品信息!B170="","",商品信息!B170)</f>
        <v/>
      </c>
      <c r="B176" s="21" t="str">
        <f>IF(商品信息!C170="","",商品信息!C170)</f>
        <v/>
      </c>
      <c r="C176" s="21" t="str">
        <f>IF(商品信息!D170="","",商品信息!D170)</f>
        <v/>
      </c>
      <c r="D176" s="22">
        <f>SUMIFS(订单明细!$K:$K,订单明细!$E:$E,$A176,订单明细!$O:$O,D$9,订单明细!$N:$N,$B$3)</f>
        <v>0</v>
      </c>
      <c r="E176" s="22">
        <f>SUMIFS(订单明细!$K:$K,订单明细!$E:$E,$A176,订单明细!$O:$O,E$9,订单明细!$N:$N,$B$3)</f>
        <v>0</v>
      </c>
      <c r="F176" s="22">
        <f>SUMIFS(订单明细!$K:$K,订单明细!$E:$E,$A176,订单明细!$O:$O,F$9,订单明细!$N:$N,$B$3)</f>
        <v>0</v>
      </c>
      <c r="G176" s="22">
        <f>SUMIFS(订单明细!$K:$K,订单明细!$E:$E,$A176,订单明细!$O:$O,G$9,订单明细!$N:$N,$B$3)</f>
        <v>0</v>
      </c>
      <c r="H176" s="22">
        <f>SUMIFS(订单明细!$K:$K,订单明细!$E:$E,$A176,订单明细!$O:$O,H$9,订单明细!$N:$N,$B$3)</f>
        <v>0</v>
      </c>
      <c r="I176" s="22">
        <f>SUMIFS(订单明细!$K:$K,订单明细!$E:$E,$A176,订单明细!$O:$O,I$9,订单明细!$N:$N,$B$3)</f>
        <v>0</v>
      </c>
      <c r="J176" s="22">
        <f>SUMIFS(订单明细!$K:$K,订单明细!$E:$E,$A176,订单明细!$O:$O,J$9,订单明细!$N:$N,$B$3)</f>
        <v>0</v>
      </c>
      <c r="K176" s="22">
        <f>SUMIFS(订单明细!$K:$K,订单明细!$E:$E,$A176,订单明细!$O:$O,K$9,订单明细!$N:$N,$B$3)</f>
        <v>0</v>
      </c>
      <c r="L176" s="22">
        <f>SUMIFS(订单明细!$K:$K,订单明细!$E:$E,$A176,订单明细!$O:$O,L$9,订单明细!$N:$N,$B$3)</f>
        <v>0</v>
      </c>
      <c r="M176" s="22">
        <f>SUMIFS(订单明细!$K:$K,订单明细!$E:$E,$A176,订单明细!$O:$O,M$9,订单明细!$N:$N,$B$3)</f>
        <v>0</v>
      </c>
      <c r="N176" s="22">
        <f>SUMIFS(订单明细!$K:$K,订单明细!$E:$E,$A176,订单明细!$O:$O,N$9,订单明细!$N:$N,$B$3)</f>
        <v>0</v>
      </c>
      <c r="O176" s="22">
        <f>SUMIFS(订单明细!$K:$K,订单明细!$E:$E,$A176,订单明细!$O:$O,O$9,订单明细!$N:$N,$B$3)</f>
        <v>0</v>
      </c>
    </row>
    <row r="177" spans="1:15">
      <c r="A177" s="23" t="str">
        <f>IF(商品信息!B171="","",商品信息!B171)</f>
        <v/>
      </c>
      <c r="B177" s="23" t="str">
        <f>IF(商品信息!C171="","",商品信息!C171)</f>
        <v/>
      </c>
      <c r="C177" s="23" t="str">
        <f>IF(商品信息!D171="","",商品信息!D171)</f>
        <v/>
      </c>
      <c r="D177" s="24">
        <f>SUMIFS(订单明细!$K:$K,订单明细!$E:$E,$A177,订单明细!$O:$O,D$9,订单明细!$N:$N,$B$3)</f>
        <v>0</v>
      </c>
      <c r="E177" s="24">
        <f>SUMIFS(订单明细!$K:$K,订单明细!$E:$E,$A177,订单明细!$O:$O,E$9,订单明细!$N:$N,$B$3)</f>
        <v>0</v>
      </c>
      <c r="F177" s="24">
        <f>SUMIFS(订单明细!$K:$K,订单明细!$E:$E,$A177,订单明细!$O:$O,F$9,订单明细!$N:$N,$B$3)</f>
        <v>0</v>
      </c>
      <c r="G177" s="24">
        <f>SUMIFS(订单明细!$K:$K,订单明细!$E:$E,$A177,订单明细!$O:$O,G$9,订单明细!$N:$N,$B$3)</f>
        <v>0</v>
      </c>
      <c r="H177" s="24">
        <f>SUMIFS(订单明细!$K:$K,订单明细!$E:$E,$A177,订单明细!$O:$O,H$9,订单明细!$N:$N,$B$3)</f>
        <v>0</v>
      </c>
      <c r="I177" s="24">
        <f>SUMIFS(订单明细!$K:$K,订单明细!$E:$E,$A177,订单明细!$O:$O,I$9,订单明细!$N:$N,$B$3)</f>
        <v>0</v>
      </c>
      <c r="J177" s="24">
        <f>SUMIFS(订单明细!$K:$K,订单明细!$E:$E,$A177,订单明细!$O:$O,J$9,订单明细!$N:$N,$B$3)</f>
        <v>0</v>
      </c>
      <c r="K177" s="24">
        <f>SUMIFS(订单明细!$K:$K,订单明细!$E:$E,$A177,订单明细!$O:$O,K$9,订单明细!$N:$N,$B$3)</f>
        <v>0</v>
      </c>
      <c r="L177" s="24">
        <f>SUMIFS(订单明细!$K:$K,订单明细!$E:$E,$A177,订单明细!$O:$O,L$9,订单明细!$N:$N,$B$3)</f>
        <v>0</v>
      </c>
      <c r="M177" s="24">
        <f>SUMIFS(订单明细!$K:$K,订单明细!$E:$E,$A177,订单明细!$O:$O,M$9,订单明细!$N:$N,$B$3)</f>
        <v>0</v>
      </c>
      <c r="N177" s="24">
        <f>SUMIFS(订单明细!$K:$K,订单明细!$E:$E,$A177,订单明细!$O:$O,N$9,订单明细!$N:$N,$B$3)</f>
        <v>0</v>
      </c>
      <c r="O177" s="24">
        <f>SUMIFS(订单明细!$K:$K,订单明细!$E:$E,$A177,订单明细!$O:$O,O$9,订单明细!$N:$N,$B$3)</f>
        <v>0</v>
      </c>
    </row>
    <row r="178" spans="1:15">
      <c r="A178" s="21" t="str">
        <f>IF(商品信息!B172="","",商品信息!B172)</f>
        <v/>
      </c>
      <c r="B178" s="21" t="str">
        <f>IF(商品信息!C172="","",商品信息!C172)</f>
        <v/>
      </c>
      <c r="C178" s="21" t="str">
        <f>IF(商品信息!D172="","",商品信息!D172)</f>
        <v/>
      </c>
      <c r="D178" s="22">
        <f>SUMIFS(订单明细!$K:$K,订单明细!$E:$E,$A178,订单明细!$O:$O,D$9,订单明细!$N:$N,$B$3)</f>
        <v>0</v>
      </c>
      <c r="E178" s="22">
        <f>SUMIFS(订单明细!$K:$K,订单明细!$E:$E,$A178,订单明细!$O:$O,E$9,订单明细!$N:$N,$B$3)</f>
        <v>0</v>
      </c>
      <c r="F178" s="22">
        <f>SUMIFS(订单明细!$K:$K,订单明细!$E:$E,$A178,订单明细!$O:$O,F$9,订单明细!$N:$N,$B$3)</f>
        <v>0</v>
      </c>
      <c r="G178" s="22">
        <f>SUMIFS(订单明细!$K:$K,订单明细!$E:$E,$A178,订单明细!$O:$O,G$9,订单明细!$N:$N,$B$3)</f>
        <v>0</v>
      </c>
      <c r="H178" s="22">
        <f>SUMIFS(订单明细!$K:$K,订单明细!$E:$E,$A178,订单明细!$O:$O,H$9,订单明细!$N:$N,$B$3)</f>
        <v>0</v>
      </c>
      <c r="I178" s="22">
        <f>SUMIFS(订单明细!$K:$K,订单明细!$E:$E,$A178,订单明细!$O:$O,I$9,订单明细!$N:$N,$B$3)</f>
        <v>0</v>
      </c>
      <c r="J178" s="22">
        <f>SUMIFS(订单明细!$K:$K,订单明细!$E:$E,$A178,订单明细!$O:$O,J$9,订单明细!$N:$N,$B$3)</f>
        <v>0</v>
      </c>
      <c r="K178" s="22">
        <f>SUMIFS(订单明细!$K:$K,订单明细!$E:$E,$A178,订单明细!$O:$O,K$9,订单明细!$N:$N,$B$3)</f>
        <v>0</v>
      </c>
      <c r="L178" s="22">
        <f>SUMIFS(订单明细!$K:$K,订单明细!$E:$E,$A178,订单明细!$O:$O,L$9,订单明细!$N:$N,$B$3)</f>
        <v>0</v>
      </c>
      <c r="M178" s="22">
        <f>SUMIFS(订单明细!$K:$K,订单明细!$E:$E,$A178,订单明细!$O:$O,M$9,订单明细!$N:$N,$B$3)</f>
        <v>0</v>
      </c>
      <c r="N178" s="22">
        <f>SUMIFS(订单明细!$K:$K,订单明细!$E:$E,$A178,订单明细!$O:$O,N$9,订单明细!$N:$N,$B$3)</f>
        <v>0</v>
      </c>
      <c r="O178" s="22">
        <f>SUMIFS(订单明细!$K:$K,订单明细!$E:$E,$A178,订单明细!$O:$O,O$9,订单明细!$N:$N,$B$3)</f>
        <v>0</v>
      </c>
    </row>
    <row r="179" spans="1:15">
      <c r="A179" s="23" t="str">
        <f>IF(商品信息!B173="","",商品信息!B173)</f>
        <v/>
      </c>
      <c r="B179" s="23" t="str">
        <f>IF(商品信息!C173="","",商品信息!C173)</f>
        <v/>
      </c>
      <c r="C179" s="23" t="str">
        <f>IF(商品信息!D173="","",商品信息!D173)</f>
        <v/>
      </c>
      <c r="D179" s="24">
        <f>SUMIFS(订单明细!$K:$K,订单明细!$E:$E,$A179,订单明细!$O:$O,D$9,订单明细!$N:$N,$B$3)</f>
        <v>0</v>
      </c>
      <c r="E179" s="24">
        <f>SUMIFS(订单明细!$K:$K,订单明细!$E:$E,$A179,订单明细!$O:$O,E$9,订单明细!$N:$N,$B$3)</f>
        <v>0</v>
      </c>
      <c r="F179" s="24">
        <f>SUMIFS(订单明细!$K:$K,订单明细!$E:$E,$A179,订单明细!$O:$O,F$9,订单明细!$N:$N,$B$3)</f>
        <v>0</v>
      </c>
      <c r="G179" s="24">
        <f>SUMIFS(订单明细!$K:$K,订单明细!$E:$E,$A179,订单明细!$O:$O,G$9,订单明细!$N:$N,$B$3)</f>
        <v>0</v>
      </c>
      <c r="H179" s="24">
        <f>SUMIFS(订单明细!$K:$K,订单明细!$E:$E,$A179,订单明细!$O:$O,H$9,订单明细!$N:$N,$B$3)</f>
        <v>0</v>
      </c>
      <c r="I179" s="24">
        <f>SUMIFS(订单明细!$K:$K,订单明细!$E:$E,$A179,订单明细!$O:$O,I$9,订单明细!$N:$N,$B$3)</f>
        <v>0</v>
      </c>
      <c r="J179" s="24">
        <f>SUMIFS(订单明细!$K:$K,订单明细!$E:$E,$A179,订单明细!$O:$O,J$9,订单明细!$N:$N,$B$3)</f>
        <v>0</v>
      </c>
      <c r="K179" s="24">
        <f>SUMIFS(订单明细!$K:$K,订单明细!$E:$E,$A179,订单明细!$O:$O,K$9,订单明细!$N:$N,$B$3)</f>
        <v>0</v>
      </c>
      <c r="L179" s="24">
        <f>SUMIFS(订单明细!$K:$K,订单明细!$E:$E,$A179,订单明细!$O:$O,L$9,订单明细!$N:$N,$B$3)</f>
        <v>0</v>
      </c>
      <c r="M179" s="24">
        <f>SUMIFS(订单明细!$K:$K,订单明细!$E:$E,$A179,订单明细!$O:$O,M$9,订单明细!$N:$N,$B$3)</f>
        <v>0</v>
      </c>
      <c r="N179" s="24">
        <f>SUMIFS(订单明细!$K:$K,订单明细!$E:$E,$A179,订单明细!$O:$O,N$9,订单明细!$N:$N,$B$3)</f>
        <v>0</v>
      </c>
      <c r="O179" s="24">
        <f>SUMIFS(订单明细!$K:$K,订单明细!$E:$E,$A179,订单明细!$O:$O,O$9,订单明细!$N:$N,$B$3)</f>
        <v>0</v>
      </c>
    </row>
    <row r="180" spans="1:15">
      <c r="A180" s="21" t="str">
        <f>IF(商品信息!B174="","",商品信息!B174)</f>
        <v/>
      </c>
      <c r="B180" s="21" t="str">
        <f>IF(商品信息!C174="","",商品信息!C174)</f>
        <v/>
      </c>
      <c r="C180" s="21" t="str">
        <f>IF(商品信息!D174="","",商品信息!D174)</f>
        <v/>
      </c>
      <c r="D180" s="22">
        <f>SUMIFS(订单明细!$K:$K,订单明细!$E:$E,$A180,订单明细!$O:$O,D$9,订单明细!$N:$N,$B$3)</f>
        <v>0</v>
      </c>
      <c r="E180" s="22">
        <f>SUMIFS(订单明细!$K:$K,订单明细!$E:$E,$A180,订单明细!$O:$O,E$9,订单明细!$N:$N,$B$3)</f>
        <v>0</v>
      </c>
      <c r="F180" s="22">
        <f>SUMIFS(订单明细!$K:$K,订单明细!$E:$E,$A180,订单明细!$O:$O,F$9,订单明细!$N:$N,$B$3)</f>
        <v>0</v>
      </c>
      <c r="G180" s="22">
        <f>SUMIFS(订单明细!$K:$K,订单明细!$E:$E,$A180,订单明细!$O:$O,G$9,订单明细!$N:$N,$B$3)</f>
        <v>0</v>
      </c>
      <c r="H180" s="22">
        <f>SUMIFS(订单明细!$K:$K,订单明细!$E:$E,$A180,订单明细!$O:$O,H$9,订单明细!$N:$N,$B$3)</f>
        <v>0</v>
      </c>
      <c r="I180" s="22">
        <f>SUMIFS(订单明细!$K:$K,订单明细!$E:$E,$A180,订单明细!$O:$O,I$9,订单明细!$N:$N,$B$3)</f>
        <v>0</v>
      </c>
      <c r="J180" s="22">
        <f>SUMIFS(订单明细!$K:$K,订单明细!$E:$E,$A180,订单明细!$O:$O,J$9,订单明细!$N:$N,$B$3)</f>
        <v>0</v>
      </c>
      <c r="K180" s="22">
        <f>SUMIFS(订单明细!$K:$K,订单明细!$E:$E,$A180,订单明细!$O:$O,K$9,订单明细!$N:$N,$B$3)</f>
        <v>0</v>
      </c>
      <c r="L180" s="22">
        <f>SUMIFS(订单明细!$K:$K,订单明细!$E:$E,$A180,订单明细!$O:$O,L$9,订单明细!$N:$N,$B$3)</f>
        <v>0</v>
      </c>
      <c r="M180" s="22">
        <f>SUMIFS(订单明细!$K:$K,订单明细!$E:$E,$A180,订单明细!$O:$O,M$9,订单明细!$N:$N,$B$3)</f>
        <v>0</v>
      </c>
      <c r="N180" s="22">
        <f>SUMIFS(订单明细!$K:$K,订单明细!$E:$E,$A180,订单明细!$O:$O,N$9,订单明细!$N:$N,$B$3)</f>
        <v>0</v>
      </c>
      <c r="O180" s="22">
        <f>SUMIFS(订单明细!$K:$K,订单明细!$E:$E,$A180,订单明细!$O:$O,O$9,订单明细!$N:$N,$B$3)</f>
        <v>0</v>
      </c>
    </row>
    <row r="181" spans="1:15">
      <c r="A181" s="23" t="str">
        <f>IF(商品信息!B175="","",商品信息!B175)</f>
        <v/>
      </c>
      <c r="B181" s="23" t="str">
        <f>IF(商品信息!C175="","",商品信息!C175)</f>
        <v/>
      </c>
      <c r="C181" s="23" t="str">
        <f>IF(商品信息!D175="","",商品信息!D175)</f>
        <v/>
      </c>
      <c r="D181" s="24">
        <f>SUMIFS(订单明细!$K:$K,订单明细!$E:$E,$A181,订单明细!$O:$O,D$9,订单明细!$N:$N,$B$3)</f>
        <v>0</v>
      </c>
      <c r="E181" s="24">
        <f>SUMIFS(订单明细!$K:$K,订单明细!$E:$E,$A181,订单明细!$O:$O,E$9,订单明细!$N:$N,$B$3)</f>
        <v>0</v>
      </c>
      <c r="F181" s="24">
        <f>SUMIFS(订单明细!$K:$K,订单明细!$E:$E,$A181,订单明细!$O:$O,F$9,订单明细!$N:$N,$B$3)</f>
        <v>0</v>
      </c>
      <c r="G181" s="24">
        <f>SUMIFS(订单明细!$K:$K,订单明细!$E:$E,$A181,订单明细!$O:$O,G$9,订单明细!$N:$N,$B$3)</f>
        <v>0</v>
      </c>
      <c r="H181" s="24">
        <f>SUMIFS(订单明细!$K:$K,订单明细!$E:$E,$A181,订单明细!$O:$O,H$9,订单明细!$N:$N,$B$3)</f>
        <v>0</v>
      </c>
      <c r="I181" s="24">
        <f>SUMIFS(订单明细!$K:$K,订单明细!$E:$E,$A181,订单明细!$O:$O,I$9,订单明细!$N:$N,$B$3)</f>
        <v>0</v>
      </c>
      <c r="J181" s="24">
        <f>SUMIFS(订单明细!$K:$K,订单明细!$E:$E,$A181,订单明细!$O:$O,J$9,订单明细!$N:$N,$B$3)</f>
        <v>0</v>
      </c>
      <c r="K181" s="24">
        <f>SUMIFS(订单明细!$K:$K,订单明细!$E:$E,$A181,订单明细!$O:$O,K$9,订单明细!$N:$N,$B$3)</f>
        <v>0</v>
      </c>
      <c r="L181" s="24">
        <f>SUMIFS(订单明细!$K:$K,订单明细!$E:$E,$A181,订单明细!$O:$O,L$9,订单明细!$N:$N,$B$3)</f>
        <v>0</v>
      </c>
      <c r="M181" s="24">
        <f>SUMIFS(订单明细!$K:$K,订单明细!$E:$E,$A181,订单明细!$O:$O,M$9,订单明细!$N:$N,$B$3)</f>
        <v>0</v>
      </c>
      <c r="N181" s="24">
        <f>SUMIFS(订单明细!$K:$K,订单明细!$E:$E,$A181,订单明细!$O:$O,N$9,订单明细!$N:$N,$B$3)</f>
        <v>0</v>
      </c>
      <c r="O181" s="24">
        <f>SUMIFS(订单明细!$K:$K,订单明细!$E:$E,$A181,订单明细!$O:$O,O$9,订单明细!$N:$N,$B$3)</f>
        <v>0</v>
      </c>
    </row>
    <row r="182" spans="1:15">
      <c r="A182" s="21" t="str">
        <f>IF(商品信息!B176="","",商品信息!B176)</f>
        <v/>
      </c>
      <c r="B182" s="21" t="str">
        <f>IF(商品信息!C176="","",商品信息!C176)</f>
        <v/>
      </c>
      <c r="C182" s="21" t="str">
        <f>IF(商品信息!D176="","",商品信息!D176)</f>
        <v/>
      </c>
      <c r="D182" s="22">
        <f>SUMIFS(订单明细!$K:$K,订单明细!$E:$E,$A182,订单明细!$O:$O,D$9,订单明细!$N:$N,$B$3)</f>
        <v>0</v>
      </c>
      <c r="E182" s="22">
        <f>SUMIFS(订单明细!$K:$K,订单明细!$E:$E,$A182,订单明细!$O:$O,E$9,订单明细!$N:$N,$B$3)</f>
        <v>0</v>
      </c>
      <c r="F182" s="22">
        <f>SUMIFS(订单明细!$K:$K,订单明细!$E:$E,$A182,订单明细!$O:$O,F$9,订单明细!$N:$N,$B$3)</f>
        <v>0</v>
      </c>
      <c r="G182" s="22">
        <f>SUMIFS(订单明细!$K:$K,订单明细!$E:$E,$A182,订单明细!$O:$O,G$9,订单明细!$N:$N,$B$3)</f>
        <v>0</v>
      </c>
      <c r="H182" s="22">
        <f>SUMIFS(订单明细!$K:$K,订单明细!$E:$E,$A182,订单明细!$O:$O,H$9,订单明细!$N:$N,$B$3)</f>
        <v>0</v>
      </c>
      <c r="I182" s="22">
        <f>SUMIFS(订单明细!$K:$K,订单明细!$E:$E,$A182,订单明细!$O:$O,I$9,订单明细!$N:$N,$B$3)</f>
        <v>0</v>
      </c>
      <c r="J182" s="22">
        <f>SUMIFS(订单明细!$K:$K,订单明细!$E:$E,$A182,订单明细!$O:$O,J$9,订单明细!$N:$N,$B$3)</f>
        <v>0</v>
      </c>
      <c r="K182" s="22">
        <f>SUMIFS(订单明细!$K:$K,订单明细!$E:$E,$A182,订单明细!$O:$O,K$9,订单明细!$N:$N,$B$3)</f>
        <v>0</v>
      </c>
      <c r="L182" s="22">
        <f>SUMIFS(订单明细!$K:$K,订单明细!$E:$E,$A182,订单明细!$O:$O,L$9,订单明细!$N:$N,$B$3)</f>
        <v>0</v>
      </c>
      <c r="M182" s="22">
        <f>SUMIFS(订单明细!$K:$K,订单明细!$E:$E,$A182,订单明细!$O:$O,M$9,订单明细!$N:$N,$B$3)</f>
        <v>0</v>
      </c>
      <c r="N182" s="22">
        <f>SUMIFS(订单明细!$K:$K,订单明细!$E:$E,$A182,订单明细!$O:$O,N$9,订单明细!$N:$N,$B$3)</f>
        <v>0</v>
      </c>
      <c r="O182" s="22">
        <f>SUMIFS(订单明细!$K:$K,订单明细!$E:$E,$A182,订单明细!$O:$O,O$9,订单明细!$N:$N,$B$3)</f>
        <v>0</v>
      </c>
    </row>
    <row r="183" spans="1:15">
      <c r="A183" s="23" t="str">
        <f>IF(商品信息!B177="","",商品信息!B177)</f>
        <v/>
      </c>
      <c r="B183" s="23" t="str">
        <f>IF(商品信息!C177="","",商品信息!C177)</f>
        <v/>
      </c>
      <c r="C183" s="23" t="str">
        <f>IF(商品信息!D177="","",商品信息!D177)</f>
        <v/>
      </c>
      <c r="D183" s="24">
        <f>SUMIFS(订单明细!$K:$K,订单明细!$E:$E,$A183,订单明细!$O:$O,D$9,订单明细!$N:$N,$B$3)</f>
        <v>0</v>
      </c>
      <c r="E183" s="24">
        <f>SUMIFS(订单明细!$K:$K,订单明细!$E:$E,$A183,订单明细!$O:$O,E$9,订单明细!$N:$N,$B$3)</f>
        <v>0</v>
      </c>
      <c r="F183" s="24">
        <f>SUMIFS(订单明细!$K:$K,订单明细!$E:$E,$A183,订单明细!$O:$O,F$9,订单明细!$N:$N,$B$3)</f>
        <v>0</v>
      </c>
      <c r="G183" s="24">
        <f>SUMIFS(订单明细!$K:$K,订单明细!$E:$E,$A183,订单明细!$O:$O,G$9,订单明细!$N:$N,$B$3)</f>
        <v>0</v>
      </c>
      <c r="H183" s="24">
        <f>SUMIFS(订单明细!$K:$K,订单明细!$E:$E,$A183,订单明细!$O:$O,H$9,订单明细!$N:$N,$B$3)</f>
        <v>0</v>
      </c>
      <c r="I183" s="24">
        <f>SUMIFS(订单明细!$K:$K,订单明细!$E:$E,$A183,订单明细!$O:$O,I$9,订单明细!$N:$N,$B$3)</f>
        <v>0</v>
      </c>
      <c r="J183" s="24">
        <f>SUMIFS(订单明细!$K:$K,订单明细!$E:$E,$A183,订单明细!$O:$O,J$9,订单明细!$N:$N,$B$3)</f>
        <v>0</v>
      </c>
      <c r="K183" s="24">
        <f>SUMIFS(订单明细!$K:$K,订单明细!$E:$E,$A183,订单明细!$O:$O,K$9,订单明细!$N:$N,$B$3)</f>
        <v>0</v>
      </c>
      <c r="L183" s="24">
        <f>SUMIFS(订单明细!$K:$K,订单明细!$E:$E,$A183,订单明细!$O:$O,L$9,订单明细!$N:$N,$B$3)</f>
        <v>0</v>
      </c>
      <c r="M183" s="24">
        <f>SUMIFS(订单明细!$K:$K,订单明细!$E:$E,$A183,订单明细!$O:$O,M$9,订单明细!$N:$N,$B$3)</f>
        <v>0</v>
      </c>
      <c r="N183" s="24">
        <f>SUMIFS(订单明细!$K:$K,订单明细!$E:$E,$A183,订单明细!$O:$O,N$9,订单明细!$N:$N,$B$3)</f>
        <v>0</v>
      </c>
      <c r="O183" s="24">
        <f>SUMIFS(订单明细!$K:$K,订单明细!$E:$E,$A183,订单明细!$O:$O,O$9,订单明细!$N:$N,$B$3)</f>
        <v>0</v>
      </c>
    </row>
    <row r="184" spans="1:15">
      <c r="A184" s="21" t="str">
        <f>IF(商品信息!B178="","",商品信息!B178)</f>
        <v/>
      </c>
      <c r="B184" s="21" t="str">
        <f>IF(商品信息!C178="","",商品信息!C178)</f>
        <v/>
      </c>
      <c r="C184" s="21" t="str">
        <f>IF(商品信息!D178="","",商品信息!D178)</f>
        <v/>
      </c>
      <c r="D184" s="22">
        <f>SUMIFS(订单明细!$K:$K,订单明细!$E:$E,$A184,订单明细!$O:$O,D$9,订单明细!$N:$N,$B$3)</f>
        <v>0</v>
      </c>
      <c r="E184" s="22">
        <f>SUMIFS(订单明细!$K:$K,订单明细!$E:$E,$A184,订单明细!$O:$O,E$9,订单明细!$N:$N,$B$3)</f>
        <v>0</v>
      </c>
      <c r="F184" s="22">
        <f>SUMIFS(订单明细!$K:$K,订单明细!$E:$E,$A184,订单明细!$O:$O,F$9,订单明细!$N:$N,$B$3)</f>
        <v>0</v>
      </c>
      <c r="G184" s="22">
        <f>SUMIFS(订单明细!$K:$K,订单明细!$E:$E,$A184,订单明细!$O:$O,G$9,订单明细!$N:$N,$B$3)</f>
        <v>0</v>
      </c>
      <c r="H184" s="22">
        <f>SUMIFS(订单明细!$K:$K,订单明细!$E:$E,$A184,订单明细!$O:$O,H$9,订单明细!$N:$N,$B$3)</f>
        <v>0</v>
      </c>
      <c r="I184" s="22">
        <f>SUMIFS(订单明细!$K:$K,订单明细!$E:$E,$A184,订单明细!$O:$O,I$9,订单明细!$N:$N,$B$3)</f>
        <v>0</v>
      </c>
      <c r="J184" s="22">
        <f>SUMIFS(订单明细!$K:$K,订单明细!$E:$E,$A184,订单明细!$O:$O,J$9,订单明细!$N:$N,$B$3)</f>
        <v>0</v>
      </c>
      <c r="K184" s="22">
        <f>SUMIFS(订单明细!$K:$K,订单明细!$E:$E,$A184,订单明细!$O:$O,K$9,订单明细!$N:$N,$B$3)</f>
        <v>0</v>
      </c>
      <c r="L184" s="22">
        <f>SUMIFS(订单明细!$K:$K,订单明细!$E:$E,$A184,订单明细!$O:$O,L$9,订单明细!$N:$N,$B$3)</f>
        <v>0</v>
      </c>
      <c r="M184" s="22">
        <f>SUMIFS(订单明细!$K:$K,订单明细!$E:$E,$A184,订单明细!$O:$O,M$9,订单明细!$N:$N,$B$3)</f>
        <v>0</v>
      </c>
      <c r="N184" s="22">
        <f>SUMIFS(订单明细!$K:$K,订单明细!$E:$E,$A184,订单明细!$O:$O,N$9,订单明细!$N:$N,$B$3)</f>
        <v>0</v>
      </c>
      <c r="O184" s="22">
        <f>SUMIFS(订单明细!$K:$K,订单明细!$E:$E,$A184,订单明细!$O:$O,O$9,订单明细!$N:$N,$B$3)</f>
        <v>0</v>
      </c>
    </row>
    <row r="185" spans="1:15">
      <c r="A185" s="23" t="str">
        <f>IF(商品信息!B179="","",商品信息!B179)</f>
        <v/>
      </c>
      <c r="B185" s="23" t="str">
        <f>IF(商品信息!C179="","",商品信息!C179)</f>
        <v/>
      </c>
      <c r="C185" s="23" t="str">
        <f>IF(商品信息!D179="","",商品信息!D179)</f>
        <v/>
      </c>
      <c r="D185" s="24">
        <f>SUMIFS(订单明细!$K:$K,订单明细!$E:$E,$A185,订单明细!$O:$O,D$9,订单明细!$N:$N,$B$3)</f>
        <v>0</v>
      </c>
      <c r="E185" s="24">
        <f>SUMIFS(订单明细!$K:$K,订单明细!$E:$E,$A185,订单明细!$O:$O,E$9,订单明细!$N:$N,$B$3)</f>
        <v>0</v>
      </c>
      <c r="F185" s="24">
        <f>SUMIFS(订单明细!$K:$K,订单明细!$E:$E,$A185,订单明细!$O:$O,F$9,订单明细!$N:$N,$B$3)</f>
        <v>0</v>
      </c>
      <c r="G185" s="24">
        <f>SUMIFS(订单明细!$K:$K,订单明细!$E:$E,$A185,订单明细!$O:$O,G$9,订单明细!$N:$N,$B$3)</f>
        <v>0</v>
      </c>
      <c r="H185" s="24">
        <f>SUMIFS(订单明细!$K:$K,订单明细!$E:$E,$A185,订单明细!$O:$O,H$9,订单明细!$N:$N,$B$3)</f>
        <v>0</v>
      </c>
      <c r="I185" s="24">
        <f>SUMIFS(订单明细!$K:$K,订单明细!$E:$E,$A185,订单明细!$O:$O,I$9,订单明细!$N:$N,$B$3)</f>
        <v>0</v>
      </c>
      <c r="J185" s="24">
        <f>SUMIFS(订单明细!$K:$K,订单明细!$E:$E,$A185,订单明细!$O:$O,J$9,订单明细!$N:$N,$B$3)</f>
        <v>0</v>
      </c>
      <c r="K185" s="24">
        <f>SUMIFS(订单明细!$K:$K,订单明细!$E:$E,$A185,订单明细!$O:$O,K$9,订单明细!$N:$N,$B$3)</f>
        <v>0</v>
      </c>
      <c r="L185" s="24">
        <f>SUMIFS(订单明细!$K:$K,订单明细!$E:$E,$A185,订单明细!$O:$O,L$9,订单明细!$N:$N,$B$3)</f>
        <v>0</v>
      </c>
      <c r="M185" s="24">
        <f>SUMIFS(订单明细!$K:$K,订单明细!$E:$E,$A185,订单明细!$O:$O,M$9,订单明细!$N:$N,$B$3)</f>
        <v>0</v>
      </c>
      <c r="N185" s="24">
        <f>SUMIFS(订单明细!$K:$K,订单明细!$E:$E,$A185,订单明细!$O:$O,N$9,订单明细!$N:$N,$B$3)</f>
        <v>0</v>
      </c>
      <c r="O185" s="24">
        <f>SUMIFS(订单明细!$K:$K,订单明细!$E:$E,$A185,订单明细!$O:$O,O$9,订单明细!$N:$N,$B$3)</f>
        <v>0</v>
      </c>
    </row>
    <row r="186" spans="1:15">
      <c r="A186" s="21" t="str">
        <f>IF(商品信息!B180="","",商品信息!B180)</f>
        <v/>
      </c>
      <c r="B186" s="21" t="str">
        <f>IF(商品信息!C180="","",商品信息!C180)</f>
        <v/>
      </c>
      <c r="C186" s="21" t="str">
        <f>IF(商品信息!D180="","",商品信息!D180)</f>
        <v/>
      </c>
      <c r="D186" s="22">
        <f>SUMIFS(订单明细!$K:$K,订单明细!$E:$E,$A186,订单明细!$O:$O,D$9,订单明细!$N:$N,$B$3)</f>
        <v>0</v>
      </c>
      <c r="E186" s="22">
        <f>SUMIFS(订单明细!$K:$K,订单明细!$E:$E,$A186,订单明细!$O:$O,E$9,订单明细!$N:$N,$B$3)</f>
        <v>0</v>
      </c>
      <c r="F186" s="22">
        <f>SUMIFS(订单明细!$K:$K,订单明细!$E:$E,$A186,订单明细!$O:$O,F$9,订单明细!$N:$N,$B$3)</f>
        <v>0</v>
      </c>
      <c r="G186" s="22">
        <f>SUMIFS(订单明细!$K:$K,订单明细!$E:$E,$A186,订单明细!$O:$O,G$9,订单明细!$N:$N,$B$3)</f>
        <v>0</v>
      </c>
      <c r="H186" s="22">
        <f>SUMIFS(订单明细!$K:$K,订单明细!$E:$E,$A186,订单明细!$O:$O,H$9,订单明细!$N:$N,$B$3)</f>
        <v>0</v>
      </c>
      <c r="I186" s="22">
        <f>SUMIFS(订单明细!$K:$K,订单明细!$E:$E,$A186,订单明细!$O:$O,I$9,订单明细!$N:$N,$B$3)</f>
        <v>0</v>
      </c>
      <c r="J186" s="22">
        <f>SUMIFS(订单明细!$K:$K,订单明细!$E:$E,$A186,订单明细!$O:$O,J$9,订单明细!$N:$N,$B$3)</f>
        <v>0</v>
      </c>
      <c r="K186" s="22">
        <f>SUMIFS(订单明细!$K:$K,订单明细!$E:$E,$A186,订单明细!$O:$O,K$9,订单明细!$N:$N,$B$3)</f>
        <v>0</v>
      </c>
      <c r="L186" s="22">
        <f>SUMIFS(订单明细!$K:$K,订单明细!$E:$E,$A186,订单明细!$O:$O,L$9,订单明细!$N:$N,$B$3)</f>
        <v>0</v>
      </c>
      <c r="M186" s="22">
        <f>SUMIFS(订单明细!$K:$K,订单明细!$E:$E,$A186,订单明细!$O:$O,M$9,订单明细!$N:$N,$B$3)</f>
        <v>0</v>
      </c>
      <c r="N186" s="22">
        <f>SUMIFS(订单明细!$K:$K,订单明细!$E:$E,$A186,订单明细!$O:$O,N$9,订单明细!$N:$N,$B$3)</f>
        <v>0</v>
      </c>
      <c r="O186" s="22">
        <f>SUMIFS(订单明细!$K:$K,订单明细!$E:$E,$A186,订单明细!$O:$O,O$9,订单明细!$N:$N,$B$3)</f>
        <v>0</v>
      </c>
    </row>
    <row r="187" spans="1:15">
      <c r="A187" s="23" t="str">
        <f>IF(商品信息!B181="","",商品信息!B181)</f>
        <v/>
      </c>
      <c r="B187" s="23" t="str">
        <f>IF(商品信息!C181="","",商品信息!C181)</f>
        <v/>
      </c>
      <c r="C187" s="23" t="str">
        <f>IF(商品信息!D181="","",商品信息!D181)</f>
        <v/>
      </c>
      <c r="D187" s="24">
        <f>SUMIFS(订单明细!$K:$K,订单明细!$E:$E,$A187,订单明细!$O:$O,D$9,订单明细!$N:$N,$B$3)</f>
        <v>0</v>
      </c>
      <c r="E187" s="24">
        <f>SUMIFS(订单明细!$K:$K,订单明细!$E:$E,$A187,订单明细!$O:$O,E$9,订单明细!$N:$N,$B$3)</f>
        <v>0</v>
      </c>
      <c r="F187" s="24">
        <f>SUMIFS(订单明细!$K:$K,订单明细!$E:$E,$A187,订单明细!$O:$O,F$9,订单明细!$N:$N,$B$3)</f>
        <v>0</v>
      </c>
      <c r="G187" s="24">
        <f>SUMIFS(订单明细!$K:$K,订单明细!$E:$E,$A187,订单明细!$O:$O,G$9,订单明细!$N:$N,$B$3)</f>
        <v>0</v>
      </c>
      <c r="H187" s="24">
        <f>SUMIFS(订单明细!$K:$K,订单明细!$E:$E,$A187,订单明细!$O:$O,H$9,订单明细!$N:$N,$B$3)</f>
        <v>0</v>
      </c>
      <c r="I187" s="24">
        <f>SUMIFS(订单明细!$K:$K,订单明细!$E:$E,$A187,订单明细!$O:$O,I$9,订单明细!$N:$N,$B$3)</f>
        <v>0</v>
      </c>
      <c r="J187" s="24">
        <f>SUMIFS(订单明细!$K:$K,订单明细!$E:$E,$A187,订单明细!$O:$O,J$9,订单明细!$N:$N,$B$3)</f>
        <v>0</v>
      </c>
      <c r="K187" s="24">
        <f>SUMIFS(订单明细!$K:$K,订单明细!$E:$E,$A187,订单明细!$O:$O,K$9,订单明细!$N:$N,$B$3)</f>
        <v>0</v>
      </c>
      <c r="L187" s="24">
        <f>SUMIFS(订单明细!$K:$K,订单明细!$E:$E,$A187,订单明细!$O:$O,L$9,订单明细!$N:$N,$B$3)</f>
        <v>0</v>
      </c>
      <c r="M187" s="24">
        <f>SUMIFS(订单明细!$K:$K,订单明细!$E:$E,$A187,订单明细!$O:$O,M$9,订单明细!$N:$N,$B$3)</f>
        <v>0</v>
      </c>
      <c r="N187" s="24">
        <f>SUMIFS(订单明细!$K:$K,订单明细!$E:$E,$A187,订单明细!$O:$O,N$9,订单明细!$N:$N,$B$3)</f>
        <v>0</v>
      </c>
      <c r="O187" s="24">
        <f>SUMIFS(订单明细!$K:$K,订单明细!$E:$E,$A187,订单明细!$O:$O,O$9,订单明细!$N:$N,$B$3)</f>
        <v>0</v>
      </c>
    </row>
    <row r="188" spans="1:15">
      <c r="A188" s="21" t="str">
        <f>IF(商品信息!B182="","",商品信息!B182)</f>
        <v/>
      </c>
      <c r="B188" s="21" t="str">
        <f>IF(商品信息!C182="","",商品信息!C182)</f>
        <v/>
      </c>
      <c r="C188" s="21" t="str">
        <f>IF(商品信息!D182="","",商品信息!D182)</f>
        <v/>
      </c>
      <c r="D188" s="22">
        <f>SUMIFS(订单明细!$K:$K,订单明细!$E:$E,$A188,订单明细!$O:$O,D$9,订单明细!$N:$N,$B$3)</f>
        <v>0</v>
      </c>
      <c r="E188" s="22">
        <f>SUMIFS(订单明细!$K:$K,订单明细!$E:$E,$A188,订单明细!$O:$O,E$9,订单明细!$N:$N,$B$3)</f>
        <v>0</v>
      </c>
      <c r="F188" s="22">
        <f>SUMIFS(订单明细!$K:$K,订单明细!$E:$E,$A188,订单明细!$O:$O,F$9,订单明细!$N:$N,$B$3)</f>
        <v>0</v>
      </c>
      <c r="G188" s="22">
        <f>SUMIFS(订单明细!$K:$K,订单明细!$E:$E,$A188,订单明细!$O:$O,G$9,订单明细!$N:$N,$B$3)</f>
        <v>0</v>
      </c>
      <c r="H188" s="22">
        <f>SUMIFS(订单明细!$K:$K,订单明细!$E:$E,$A188,订单明细!$O:$O,H$9,订单明细!$N:$N,$B$3)</f>
        <v>0</v>
      </c>
      <c r="I188" s="22">
        <f>SUMIFS(订单明细!$K:$K,订单明细!$E:$E,$A188,订单明细!$O:$O,I$9,订单明细!$N:$N,$B$3)</f>
        <v>0</v>
      </c>
      <c r="J188" s="22">
        <f>SUMIFS(订单明细!$K:$K,订单明细!$E:$E,$A188,订单明细!$O:$O,J$9,订单明细!$N:$N,$B$3)</f>
        <v>0</v>
      </c>
      <c r="K188" s="22">
        <f>SUMIFS(订单明细!$K:$K,订单明细!$E:$E,$A188,订单明细!$O:$O,K$9,订单明细!$N:$N,$B$3)</f>
        <v>0</v>
      </c>
      <c r="L188" s="22">
        <f>SUMIFS(订单明细!$K:$K,订单明细!$E:$E,$A188,订单明细!$O:$O,L$9,订单明细!$N:$N,$B$3)</f>
        <v>0</v>
      </c>
      <c r="M188" s="22">
        <f>SUMIFS(订单明细!$K:$K,订单明细!$E:$E,$A188,订单明细!$O:$O,M$9,订单明细!$N:$N,$B$3)</f>
        <v>0</v>
      </c>
      <c r="N188" s="22">
        <f>SUMIFS(订单明细!$K:$K,订单明细!$E:$E,$A188,订单明细!$O:$O,N$9,订单明细!$N:$N,$B$3)</f>
        <v>0</v>
      </c>
      <c r="O188" s="22">
        <f>SUMIFS(订单明细!$K:$K,订单明细!$E:$E,$A188,订单明细!$O:$O,O$9,订单明细!$N:$N,$B$3)</f>
        <v>0</v>
      </c>
    </row>
    <row r="189" spans="1:15">
      <c r="A189" s="23" t="str">
        <f>IF(商品信息!B183="","",商品信息!B183)</f>
        <v/>
      </c>
      <c r="B189" s="23" t="str">
        <f>IF(商品信息!C183="","",商品信息!C183)</f>
        <v/>
      </c>
      <c r="C189" s="23" t="str">
        <f>IF(商品信息!D183="","",商品信息!D183)</f>
        <v/>
      </c>
      <c r="D189" s="24">
        <f>SUMIFS(订单明细!$K:$K,订单明细!$E:$E,$A189,订单明细!$O:$O,D$9,订单明细!$N:$N,$B$3)</f>
        <v>0</v>
      </c>
      <c r="E189" s="24">
        <f>SUMIFS(订单明细!$K:$K,订单明细!$E:$E,$A189,订单明细!$O:$O,E$9,订单明细!$N:$N,$B$3)</f>
        <v>0</v>
      </c>
      <c r="F189" s="24">
        <f>SUMIFS(订单明细!$K:$K,订单明细!$E:$E,$A189,订单明细!$O:$O,F$9,订单明细!$N:$N,$B$3)</f>
        <v>0</v>
      </c>
      <c r="G189" s="24">
        <f>SUMIFS(订单明细!$K:$K,订单明细!$E:$E,$A189,订单明细!$O:$O,G$9,订单明细!$N:$N,$B$3)</f>
        <v>0</v>
      </c>
      <c r="H189" s="24">
        <f>SUMIFS(订单明细!$K:$K,订单明细!$E:$E,$A189,订单明细!$O:$O,H$9,订单明细!$N:$N,$B$3)</f>
        <v>0</v>
      </c>
      <c r="I189" s="24">
        <f>SUMIFS(订单明细!$K:$K,订单明细!$E:$E,$A189,订单明细!$O:$O,I$9,订单明细!$N:$N,$B$3)</f>
        <v>0</v>
      </c>
      <c r="J189" s="24">
        <f>SUMIFS(订单明细!$K:$K,订单明细!$E:$E,$A189,订单明细!$O:$O,J$9,订单明细!$N:$N,$B$3)</f>
        <v>0</v>
      </c>
      <c r="K189" s="24">
        <f>SUMIFS(订单明细!$K:$K,订单明细!$E:$E,$A189,订单明细!$O:$O,K$9,订单明细!$N:$N,$B$3)</f>
        <v>0</v>
      </c>
      <c r="L189" s="24">
        <f>SUMIFS(订单明细!$K:$K,订单明细!$E:$E,$A189,订单明细!$O:$O,L$9,订单明细!$N:$N,$B$3)</f>
        <v>0</v>
      </c>
      <c r="M189" s="24">
        <f>SUMIFS(订单明细!$K:$K,订单明细!$E:$E,$A189,订单明细!$O:$O,M$9,订单明细!$N:$N,$B$3)</f>
        <v>0</v>
      </c>
      <c r="N189" s="24">
        <f>SUMIFS(订单明细!$K:$K,订单明细!$E:$E,$A189,订单明细!$O:$O,N$9,订单明细!$N:$N,$B$3)</f>
        <v>0</v>
      </c>
      <c r="O189" s="24">
        <f>SUMIFS(订单明细!$K:$K,订单明细!$E:$E,$A189,订单明细!$O:$O,O$9,订单明细!$N:$N,$B$3)</f>
        <v>0</v>
      </c>
    </row>
    <row r="190" spans="1:15">
      <c r="A190" s="21" t="str">
        <f>IF(商品信息!B184="","",商品信息!B184)</f>
        <v/>
      </c>
      <c r="B190" s="21" t="str">
        <f>IF(商品信息!C184="","",商品信息!C184)</f>
        <v/>
      </c>
      <c r="C190" s="21" t="str">
        <f>IF(商品信息!D184="","",商品信息!D184)</f>
        <v/>
      </c>
      <c r="D190" s="22">
        <f>SUMIFS(订单明细!$K:$K,订单明细!$E:$E,$A190,订单明细!$O:$O,D$9,订单明细!$N:$N,$B$3)</f>
        <v>0</v>
      </c>
      <c r="E190" s="22">
        <f>SUMIFS(订单明细!$K:$K,订单明细!$E:$E,$A190,订单明细!$O:$O,E$9,订单明细!$N:$N,$B$3)</f>
        <v>0</v>
      </c>
      <c r="F190" s="22">
        <f>SUMIFS(订单明细!$K:$K,订单明细!$E:$E,$A190,订单明细!$O:$O,F$9,订单明细!$N:$N,$B$3)</f>
        <v>0</v>
      </c>
      <c r="G190" s="22">
        <f>SUMIFS(订单明细!$K:$K,订单明细!$E:$E,$A190,订单明细!$O:$O,G$9,订单明细!$N:$N,$B$3)</f>
        <v>0</v>
      </c>
      <c r="H190" s="22">
        <f>SUMIFS(订单明细!$K:$K,订单明细!$E:$E,$A190,订单明细!$O:$O,H$9,订单明细!$N:$N,$B$3)</f>
        <v>0</v>
      </c>
      <c r="I190" s="22">
        <f>SUMIFS(订单明细!$K:$K,订单明细!$E:$E,$A190,订单明细!$O:$O,I$9,订单明细!$N:$N,$B$3)</f>
        <v>0</v>
      </c>
      <c r="J190" s="22">
        <f>SUMIFS(订单明细!$K:$K,订单明细!$E:$E,$A190,订单明细!$O:$O,J$9,订单明细!$N:$N,$B$3)</f>
        <v>0</v>
      </c>
      <c r="K190" s="22">
        <f>SUMIFS(订单明细!$K:$K,订单明细!$E:$E,$A190,订单明细!$O:$O,K$9,订单明细!$N:$N,$B$3)</f>
        <v>0</v>
      </c>
      <c r="L190" s="22">
        <f>SUMIFS(订单明细!$K:$K,订单明细!$E:$E,$A190,订单明细!$O:$O,L$9,订单明细!$N:$N,$B$3)</f>
        <v>0</v>
      </c>
      <c r="M190" s="22">
        <f>SUMIFS(订单明细!$K:$K,订单明细!$E:$E,$A190,订单明细!$O:$O,M$9,订单明细!$N:$N,$B$3)</f>
        <v>0</v>
      </c>
      <c r="N190" s="22">
        <f>SUMIFS(订单明细!$K:$K,订单明细!$E:$E,$A190,订单明细!$O:$O,N$9,订单明细!$N:$N,$B$3)</f>
        <v>0</v>
      </c>
      <c r="O190" s="22">
        <f>SUMIFS(订单明细!$K:$K,订单明细!$E:$E,$A190,订单明细!$O:$O,O$9,订单明细!$N:$N,$B$3)</f>
        <v>0</v>
      </c>
    </row>
    <row r="191" spans="1:15">
      <c r="A191" s="23" t="str">
        <f>IF(商品信息!B185="","",商品信息!B185)</f>
        <v/>
      </c>
      <c r="B191" s="23" t="str">
        <f>IF(商品信息!C185="","",商品信息!C185)</f>
        <v/>
      </c>
      <c r="C191" s="23" t="str">
        <f>IF(商品信息!D185="","",商品信息!D185)</f>
        <v/>
      </c>
      <c r="D191" s="24">
        <f>SUMIFS(订单明细!$K:$K,订单明细!$E:$E,$A191,订单明细!$O:$O,D$9,订单明细!$N:$N,$B$3)</f>
        <v>0</v>
      </c>
      <c r="E191" s="24">
        <f>SUMIFS(订单明细!$K:$K,订单明细!$E:$E,$A191,订单明细!$O:$O,E$9,订单明细!$N:$N,$B$3)</f>
        <v>0</v>
      </c>
      <c r="F191" s="24">
        <f>SUMIFS(订单明细!$K:$K,订单明细!$E:$E,$A191,订单明细!$O:$O,F$9,订单明细!$N:$N,$B$3)</f>
        <v>0</v>
      </c>
      <c r="G191" s="24">
        <f>SUMIFS(订单明细!$K:$K,订单明细!$E:$E,$A191,订单明细!$O:$O,G$9,订单明细!$N:$N,$B$3)</f>
        <v>0</v>
      </c>
      <c r="H191" s="24">
        <f>SUMIFS(订单明细!$K:$K,订单明细!$E:$E,$A191,订单明细!$O:$O,H$9,订单明细!$N:$N,$B$3)</f>
        <v>0</v>
      </c>
      <c r="I191" s="24">
        <f>SUMIFS(订单明细!$K:$K,订单明细!$E:$E,$A191,订单明细!$O:$O,I$9,订单明细!$N:$N,$B$3)</f>
        <v>0</v>
      </c>
      <c r="J191" s="24">
        <f>SUMIFS(订单明细!$K:$K,订单明细!$E:$E,$A191,订单明细!$O:$O,J$9,订单明细!$N:$N,$B$3)</f>
        <v>0</v>
      </c>
      <c r="K191" s="24">
        <f>SUMIFS(订单明细!$K:$K,订单明细!$E:$E,$A191,订单明细!$O:$O,K$9,订单明细!$N:$N,$B$3)</f>
        <v>0</v>
      </c>
      <c r="L191" s="24">
        <f>SUMIFS(订单明细!$K:$K,订单明细!$E:$E,$A191,订单明细!$O:$O,L$9,订单明细!$N:$N,$B$3)</f>
        <v>0</v>
      </c>
      <c r="M191" s="24">
        <f>SUMIFS(订单明细!$K:$K,订单明细!$E:$E,$A191,订单明细!$O:$O,M$9,订单明细!$N:$N,$B$3)</f>
        <v>0</v>
      </c>
      <c r="N191" s="24">
        <f>SUMIFS(订单明细!$K:$K,订单明细!$E:$E,$A191,订单明细!$O:$O,N$9,订单明细!$N:$N,$B$3)</f>
        <v>0</v>
      </c>
      <c r="O191" s="24">
        <f>SUMIFS(订单明细!$K:$K,订单明细!$E:$E,$A191,订单明细!$O:$O,O$9,订单明细!$N:$N,$B$3)</f>
        <v>0</v>
      </c>
    </row>
    <row r="192" spans="1:15">
      <c r="A192" s="21" t="str">
        <f>IF(商品信息!B186="","",商品信息!B186)</f>
        <v/>
      </c>
      <c r="B192" s="21" t="str">
        <f>IF(商品信息!C186="","",商品信息!C186)</f>
        <v/>
      </c>
      <c r="C192" s="21" t="str">
        <f>IF(商品信息!D186="","",商品信息!D186)</f>
        <v/>
      </c>
      <c r="D192" s="22">
        <f>SUMIFS(订单明细!$K:$K,订单明细!$E:$E,$A192,订单明细!$O:$O,D$9,订单明细!$N:$N,$B$3)</f>
        <v>0</v>
      </c>
      <c r="E192" s="22">
        <f>SUMIFS(订单明细!$K:$K,订单明细!$E:$E,$A192,订单明细!$O:$O,E$9,订单明细!$N:$N,$B$3)</f>
        <v>0</v>
      </c>
      <c r="F192" s="22">
        <f>SUMIFS(订单明细!$K:$K,订单明细!$E:$E,$A192,订单明细!$O:$O,F$9,订单明细!$N:$N,$B$3)</f>
        <v>0</v>
      </c>
      <c r="G192" s="22">
        <f>SUMIFS(订单明细!$K:$K,订单明细!$E:$E,$A192,订单明细!$O:$O,G$9,订单明细!$N:$N,$B$3)</f>
        <v>0</v>
      </c>
      <c r="H192" s="22">
        <f>SUMIFS(订单明细!$K:$K,订单明细!$E:$E,$A192,订单明细!$O:$O,H$9,订单明细!$N:$N,$B$3)</f>
        <v>0</v>
      </c>
      <c r="I192" s="22">
        <f>SUMIFS(订单明细!$K:$K,订单明细!$E:$E,$A192,订单明细!$O:$O,I$9,订单明细!$N:$N,$B$3)</f>
        <v>0</v>
      </c>
      <c r="J192" s="22">
        <f>SUMIFS(订单明细!$K:$K,订单明细!$E:$E,$A192,订单明细!$O:$O,J$9,订单明细!$N:$N,$B$3)</f>
        <v>0</v>
      </c>
      <c r="K192" s="22">
        <f>SUMIFS(订单明细!$K:$K,订单明细!$E:$E,$A192,订单明细!$O:$O,K$9,订单明细!$N:$N,$B$3)</f>
        <v>0</v>
      </c>
      <c r="L192" s="22">
        <f>SUMIFS(订单明细!$K:$K,订单明细!$E:$E,$A192,订单明细!$O:$O,L$9,订单明细!$N:$N,$B$3)</f>
        <v>0</v>
      </c>
      <c r="M192" s="22">
        <f>SUMIFS(订单明细!$K:$K,订单明细!$E:$E,$A192,订单明细!$O:$O,M$9,订单明细!$N:$N,$B$3)</f>
        <v>0</v>
      </c>
      <c r="N192" s="22">
        <f>SUMIFS(订单明细!$K:$K,订单明细!$E:$E,$A192,订单明细!$O:$O,N$9,订单明细!$N:$N,$B$3)</f>
        <v>0</v>
      </c>
      <c r="O192" s="22">
        <f>SUMIFS(订单明细!$K:$K,订单明细!$E:$E,$A192,订单明细!$O:$O,O$9,订单明细!$N:$N,$B$3)</f>
        <v>0</v>
      </c>
    </row>
    <row r="193" spans="1:15">
      <c r="A193" s="23" t="str">
        <f>IF(商品信息!B187="","",商品信息!B187)</f>
        <v/>
      </c>
      <c r="B193" s="23" t="str">
        <f>IF(商品信息!C187="","",商品信息!C187)</f>
        <v/>
      </c>
      <c r="C193" s="23" t="str">
        <f>IF(商品信息!D187="","",商品信息!D187)</f>
        <v/>
      </c>
      <c r="D193" s="24">
        <f>SUMIFS(订单明细!$K:$K,订单明细!$E:$E,$A193,订单明细!$O:$O,D$9,订单明细!$N:$N,$B$3)</f>
        <v>0</v>
      </c>
      <c r="E193" s="24">
        <f>SUMIFS(订单明细!$K:$K,订单明细!$E:$E,$A193,订单明细!$O:$O,E$9,订单明细!$N:$N,$B$3)</f>
        <v>0</v>
      </c>
      <c r="F193" s="24">
        <f>SUMIFS(订单明细!$K:$K,订单明细!$E:$E,$A193,订单明细!$O:$O,F$9,订单明细!$N:$N,$B$3)</f>
        <v>0</v>
      </c>
      <c r="G193" s="24">
        <f>SUMIFS(订单明细!$K:$K,订单明细!$E:$E,$A193,订单明细!$O:$O,G$9,订单明细!$N:$N,$B$3)</f>
        <v>0</v>
      </c>
      <c r="H193" s="24">
        <f>SUMIFS(订单明细!$K:$K,订单明细!$E:$E,$A193,订单明细!$O:$O,H$9,订单明细!$N:$N,$B$3)</f>
        <v>0</v>
      </c>
      <c r="I193" s="24">
        <f>SUMIFS(订单明细!$K:$K,订单明细!$E:$E,$A193,订单明细!$O:$O,I$9,订单明细!$N:$N,$B$3)</f>
        <v>0</v>
      </c>
      <c r="J193" s="24">
        <f>SUMIFS(订单明细!$K:$K,订单明细!$E:$E,$A193,订单明细!$O:$O,J$9,订单明细!$N:$N,$B$3)</f>
        <v>0</v>
      </c>
      <c r="K193" s="24">
        <f>SUMIFS(订单明细!$K:$K,订单明细!$E:$E,$A193,订单明细!$O:$O,K$9,订单明细!$N:$N,$B$3)</f>
        <v>0</v>
      </c>
      <c r="L193" s="24">
        <f>SUMIFS(订单明细!$K:$K,订单明细!$E:$E,$A193,订单明细!$O:$O,L$9,订单明细!$N:$N,$B$3)</f>
        <v>0</v>
      </c>
      <c r="M193" s="24">
        <f>SUMIFS(订单明细!$K:$K,订单明细!$E:$E,$A193,订单明细!$O:$O,M$9,订单明细!$N:$N,$B$3)</f>
        <v>0</v>
      </c>
      <c r="N193" s="24">
        <f>SUMIFS(订单明细!$K:$K,订单明细!$E:$E,$A193,订单明细!$O:$O,N$9,订单明细!$N:$N,$B$3)</f>
        <v>0</v>
      </c>
      <c r="O193" s="24">
        <f>SUMIFS(订单明细!$K:$K,订单明细!$E:$E,$A193,订单明细!$O:$O,O$9,订单明细!$N:$N,$B$3)</f>
        <v>0</v>
      </c>
    </row>
    <row r="194" spans="1:15">
      <c r="A194" s="21" t="str">
        <f>IF(商品信息!B188="","",商品信息!B188)</f>
        <v/>
      </c>
      <c r="B194" s="21" t="str">
        <f>IF(商品信息!C188="","",商品信息!C188)</f>
        <v/>
      </c>
      <c r="C194" s="21" t="str">
        <f>IF(商品信息!D188="","",商品信息!D188)</f>
        <v/>
      </c>
      <c r="D194" s="22">
        <f>SUMIFS(订单明细!$K:$K,订单明细!$E:$E,$A194,订单明细!$O:$O,D$9,订单明细!$N:$N,$B$3)</f>
        <v>0</v>
      </c>
      <c r="E194" s="22">
        <f>SUMIFS(订单明细!$K:$K,订单明细!$E:$E,$A194,订单明细!$O:$O,E$9,订单明细!$N:$N,$B$3)</f>
        <v>0</v>
      </c>
      <c r="F194" s="22">
        <f>SUMIFS(订单明细!$K:$K,订单明细!$E:$E,$A194,订单明细!$O:$O,F$9,订单明细!$N:$N,$B$3)</f>
        <v>0</v>
      </c>
      <c r="G194" s="22">
        <f>SUMIFS(订单明细!$K:$K,订单明细!$E:$E,$A194,订单明细!$O:$O,G$9,订单明细!$N:$N,$B$3)</f>
        <v>0</v>
      </c>
      <c r="H194" s="22">
        <f>SUMIFS(订单明细!$K:$K,订单明细!$E:$E,$A194,订单明细!$O:$O,H$9,订单明细!$N:$N,$B$3)</f>
        <v>0</v>
      </c>
      <c r="I194" s="22">
        <f>SUMIFS(订单明细!$K:$K,订单明细!$E:$E,$A194,订单明细!$O:$O,I$9,订单明细!$N:$N,$B$3)</f>
        <v>0</v>
      </c>
      <c r="J194" s="22">
        <f>SUMIFS(订单明细!$K:$K,订单明细!$E:$E,$A194,订单明细!$O:$O,J$9,订单明细!$N:$N,$B$3)</f>
        <v>0</v>
      </c>
      <c r="K194" s="22">
        <f>SUMIFS(订单明细!$K:$K,订单明细!$E:$E,$A194,订单明细!$O:$O,K$9,订单明细!$N:$N,$B$3)</f>
        <v>0</v>
      </c>
      <c r="L194" s="22">
        <f>SUMIFS(订单明细!$K:$K,订单明细!$E:$E,$A194,订单明细!$O:$O,L$9,订单明细!$N:$N,$B$3)</f>
        <v>0</v>
      </c>
      <c r="M194" s="22">
        <f>SUMIFS(订单明细!$K:$K,订单明细!$E:$E,$A194,订单明细!$O:$O,M$9,订单明细!$N:$N,$B$3)</f>
        <v>0</v>
      </c>
      <c r="N194" s="22">
        <f>SUMIFS(订单明细!$K:$K,订单明细!$E:$E,$A194,订单明细!$O:$O,N$9,订单明细!$N:$N,$B$3)</f>
        <v>0</v>
      </c>
      <c r="O194" s="22">
        <f>SUMIFS(订单明细!$K:$K,订单明细!$E:$E,$A194,订单明细!$O:$O,O$9,订单明细!$N:$N,$B$3)</f>
        <v>0</v>
      </c>
    </row>
    <row r="195" spans="1:15">
      <c r="A195" s="23" t="str">
        <f>IF(商品信息!B189="","",商品信息!B189)</f>
        <v/>
      </c>
      <c r="B195" s="23" t="str">
        <f>IF(商品信息!C189="","",商品信息!C189)</f>
        <v/>
      </c>
      <c r="C195" s="23" t="str">
        <f>IF(商品信息!D189="","",商品信息!D189)</f>
        <v/>
      </c>
      <c r="D195" s="24">
        <f>SUMIFS(订单明细!$K:$K,订单明细!$E:$E,$A195,订单明细!$O:$O,D$9,订单明细!$N:$N,$B$3)</f>
        <v>0</v>
      </c>
      <c r="E195" s="24">
        <f>SUMIFS(订单明细!$K:$K,订单明细!$E:$E,$A195,订单明细!$O:$O,E$9,订单明细!$N:$N,$B$3)</f>
        <v>0</v>
      </c>
      <c r="F195" s="24">
        <f>SUMIFS(订单明细!$K:$K,订单明细!$E:$E,$A195,订单明细!$O:$O,F$9,订单明细!$N:$N,$B$3)</f>
        <v>0</v>
      </c>
      <c r="G195" s="24">
        <f>SUMIFS(订单明细!$K:$K,订单明细!$E:$E,$A195,订单明细!$O:$O,G$9,订单明细!$N:$N,$B$3)</f>
        <v>0</v>
      </c>
      <c r="H195" s="24">
        <f>SUMIFS(订单明细!$K:$K,订单明细!$E:$E,$A195,订单明细!$O:$O,H$9,订单明细!$N:$N,$B$3)</f>
        <v>0</v>
      </c>
      <c r="I195" s="24">
        <f>SUMIFS(订单明细!$K:$K,订单明细!$E:$E,$A195,订单明细!$O:$O,I$9,订单明细!$N:$N,$B$3)</f>
        <v>0</v>
      </c>
      <c r="J195" s="24">
        <f>SUMIFS(订单明细!$K:$K,订单明细!$E:$E,$A195,订单明细!$O:$O,J$9,订单明细!$N:$N,$B$3)</f>
        <v>0</v>
      </c>
      <c r="K195" s="24">
        <f>SUMIFS(订单明细!$K:$K,订单明细!$E:$E,$A195,订单明细!$O:$O,K$9,订单明细!$N:$N,$B$3)</f>
        <v>0</v>
      </c>
      <c r="L195" s="24">
        <f>SUMIFS(订单明细!$K:$K,订单明细!$E:$E,$A195,订单明细!$O:$O,L$9,订单明细!$N:$N,$B$3)</f>
        <v>0</v>
      </c>
      <c r="M195" s="24">
        <f>SUMIFS(订单明细!$K:$K,订单明细!$E:$E,$A195,订单明细!$O:$O,M$9,订单明细!$N:$N,$B$3)</f>
        <v>0</v>
      </c>
      <c r="N195" s="24">
        <f>SUMIFS(订单明细!$K:$K,订单明细!$E:$E,$A195,订单明细!$O:$O,N$9,订单明细!$N:$N,$B$3)</f>
        <v>0</v>
      </c>
      <c r="O195" s="24">
        <f>SUMIFS(订单明细!$K:$K,订单明细!$E:$E,$A195,订单明细!$O:$O,O$9,订单明细!$N:$N,$B$3)</f>
        <v>0</v>
      </c>
    </row>
    <row r="196" spans="1:15">
      <c r="A196" s="21" t="str">
        <f>IF(商品信息!B190="","",商品信息!B190)</f>
        <v/>
      </c>
      <c r="B196" s="21" t="str">
        <f>IF(商品信息!C190="","",商品信息!C190)</f>
        <v/>
      </c>
      <c r="C196" s="21" t="str">
        <f>IF(商品信息!D190="","",商品信息!D190)</f>
        <v/>
      </c>
      <c r="D196" s="22">
        <f>SUMIFS(订单明细!$K:$K,订单明细!$E:$E,$A196,订单明细!$O:$O,D$9,订单明细!$N:$N,$B$3)</f>
        <v>0</v>
      </c>
      <c r="E196" s="22">
        <f>SUMIFS(订单明细!$K:$K,订单明细!$E:$E,$A196,订单明细!$O:$O,E$9,订单明细!$N:$N,$B$3)</f>
        <v>0</v>
      </c>
      <c r="F196" s="22">
        <f>SUMIFS(订单明细!$K:$K,订单明细!$E:$E,$A196,订单明细!$O:$O,F$9,订单明细!$N:$N,$B$3)</f>
        <v>0</v>
      </c>
      <c r="G196" s="22">
        <f>SUMIFS(订单明细!$K:$K,订单明细!$E:$E,$A196,订单明细!$O:$O,G$9,订单明细!$N:$N,$B$3)</f>
        <v>0</v>
      </c>
      <c r="H196" s="22">
        <f>SUMIFS(订单明细!$K:$K,订单明细!$E:$E,$A196,订单明细!$O:$O,H$9,订单明细!$N:$N,$B$3)</f>
        <v>0</v>
      </c>
      <c r="I196" s="22">
        <f>SUMIFS(订单明细!$K:$K,订单明细!$E:$E,$A196,订单明细!$O:$O,I$9,订单明细!$N:$N,$B$3)</f>
        <v>0</v>
      </c>
      <c r="J196" s="22">
        <f>SUMIFS(订单明细!$K:$K,订单明细!$E:$E,$A196,订单明细!$O:$O,J$9,订单明细!$N:$N,$B$3)</f>
        <v>0</v>
      </c>
      <c r="K196" s="22">
        <f>SUMIFS(订单明细!$K:$K,订单明细!$E:$E,$A196,订单明细!$O:$O,K$9,订单明细!$N:$N,$B$3)</f>
        <v>0</v>
      </c>
      <c r="L196" s="22">
        <f>SUMIFS(订单明细!$K:$K,订单明细!$E:$E,$A196,订单明细!$O:$O,L$9,订单明细!$N:$N,$B$3)</f>
        <v>0</v>
      </c>
      <c r="M196" s="22">
        <f>SUMIFS(订单明细!$K:$K,订单明细!$E:$E,$A196,订单明细!$O:$O,M$9,订单明细!$N:$N,$B$3)</f>
        <v>0</v>
      </c>
      <c r="N196" s="22">
        <f>SUMIFS(订单明细!$K:$K,订单明细!$E:$E,$A196,订单明细!$O:$O,N$9,订单明细!$N:$N,$B$3)</f>
        <v>0</v>
      </c>
      <c r="O196" s="22">
        <f>SUMIFS(订单明细!$K:$K,订单明细!$E:$E,$A196,订单明细!$O:$O,O$9,订单明细!$N:$N,$B$3)</f>
        <v>0</v>
      </c>
    </row>
    <row r="197" spans="1:15">
      <c r="A197" s="23" t="str">
        <f>IF(商品信息!B191="","",商品信息!B191)</f>
        <v/>
      </c>
      <c r="B197" s="23" t="str">
        <f>IF(商品信息!C191="","",商品信息!C191)</f>
        <v/>
      </c>
      <c r="C197" s="23" t="str">
        <f>IF(商品信息!D191="","",商品信息!D191)</f>
        <v/>
      </c>
      <c r="D197" s="24">
        <f>SUMIFS(订单明细!$K:$K,订单明细!$E:$E,$A197,订单明细!$O:$O,D$9,订单明细!$N:$N,$B$3)</f>
        <v>0</v>
      </c>
      <c r="E197" s="24">
        <f>SUMIFS(订单明细!$K:$K,订单明细!$E:$E,$A197,订单明细!$O:$O,E$9,订单明细!$N:$N,$B$3)</f>
        <v>0</v>
      </c>
      <c r="F197" s="24">
        <f>SUMIFS(订单明细!$K:$K,订单明细!$E:$E,$A197,订单明细!$O:$O,F$9,订单明细!$N:$N,$B$3)</f>
        <v>0</v>
      </c>
      <c r="G197" s="24">
        <f>SUMIFS(订单明细!$K:$K,订单明细!$E:$E,$A197,订单明细!$O:$O,G$9,订单明细!$N:$N,$B$3)</f>
        <v>0</v>
      </c>
      <c r="H197" s="24">
        <f>SUMIFS(订单明细!$K:$K,订单明细!$E:$E,$A197,订单明细!$O:$O,H$9,订单明细!$N:$N,$B$3)</f>
        <v>0</v>
      </c>
      <c r="I197" s="24">
        <f>SUMIFS(订单明细!$K:$K,订单明细!$E:$E,$A197,订单明细!$O:$O,I$9,订单明细!$N:$N,$B$3)</f>
        <v>0</v>
      </c>
      <c r="J197" s="24">
        <f>SUMIFS(订单明细!$K:$K,订单明细!$E:$E,$A197,订单明细!$O:$O,J$9,订单明细!$N:$N,$B$3)</f>
        <v>0</v>
      </c>
      <c r="K197" s="24">
        <f>SUMIFS(订单明细!$K:$K,订单明细!$E:$E,$A197,订单明细!$O:$O,K$9,订单明细!$N:$N,$B$3)</f>
        <v>0</v>
      </c>
      <c r="L197" s="24">
        <f>SUMIFS(订单明细!$K:$K,订单明细!$E:$E,$A197,订单明细!$O:$O,L$9,订单明细!$N:$N,$B$3)</f>
        <v>0</v>
      </c>
      <c r="M197" s="24">
        <f>SUMIFS(订单明细!$K:$K,订单明细!$E:$E,$A197,订单明细!$O:$O,M$9,订单明细!$N:$N,$B$3)</f>
        <v>0</v>
      </c>
      <c r="N197" s="24">
        <f>SUMIFS(订单明细!$K:$K,订单明细!$E:$E,$A197,订单明细!$O:$O,N$9,订单明细!$N:$N,$B$3)</f>
        <v>0</v>
      </c>
      <c r="O197" s="24">
        <f>SUMIFS(订单明细!$K:$K,订单明细!$E:$E,$A197,订单明细!$O:$O,O$9,订单明细!$N:$N,$B$3)</f>
        <v>0</v>
      </c>
    </row>
    <row r="198" spans="1:15">
      <c r="A198" s="21" t="str">
        <f>IF(商品信息!B192="","",商品信息!B192)</f>
        <v/>
      </c>
      <c r="B198" s="21" t="str">
        <f>IF(商品信息!C192="","",商品信息!C192)</f>
        <v/>
      </c>
      <c r="C198" s="21" t="str">
        <f>IF(商品信息!D192="","",商品信息!D192)</f>
        <v/>
      </c>
      <c r="D198" s="22">
        <f>SUMIFS(订单明细!$K:$K,订单明细!$E:$E,$A198,订单明细!$O:$O,D$9,订单明细!$N:$N,$B$3)</f>
        <v>0</v>
      </c>
      <c r="E198" s="22">
        <f>SUMIFS(订单明细!$K:$K,订单明细!$E:$E,$A198,订单明细!$O:$O,E$9,订单明细!$N:$N,$B$3)</f>
        <v>0</v>
      </c>
      <c r="F198" s="22">
        <f>SUMIFS(订单明细!$K:$K,订单明细!$E:$E,$A198,订单明细!$O:$O,F$9,订单明细!$N:$N,$B$3)</f>
        <v>0</v>
      </c>
      <c r="G198" s="22">
        <f>SUMIFS(订单明细!$K:$K,订单明细!$E:$E,$A198,订单明细!$O:$O,G$9,订单明细!$N:$N,$B$3)</f>
        <v>0</v>
      </c>
      <c r="H198" s="22">
        <f>SUMIFS(订单明细!$K:$K,订单明细!$E:$E,$A198,订单明细!$O:$O,H$9,订单明细!$N:$N,$B$3)</f>
        <v>0</v>
      </c>
      <c r="I198" s="22">
        <f>SUMIFS(订单明细!$K:$K,订单明细!$E:$E,$A198,订单明细!$O:$O,I$9,订单明细!$N:$N,$B$3)</f>
        <v>0</v>
      </c>
      <c r="J198" s="22">
        <f>SUMIFS(订单明细!$K:$K,订单明细!$E:$E,$A198,订单明细!$O:$O,J$9,订单明细!$N:$N,$B$3)</f>
        <v>0</v>
      </c>
      <c r="K198" s="22">
        <f>SUMIFS(订单明细!$K:$K,订单明细!$E:$E,$A198,订单明细!$O:$O,K$9,订单明细!$N:$N,$B$3)</f>
        <v>0</v>
      </c>
      <c r="L198" s="22">
        <f>SUMIFS(订单明细!$K:$K,订单明细!$E:$E,$A198,订单明细!$O:$O,L$9,订单明细!$N:$N,$B$3)</f>
        <v>0</v>
      </c>
      <c r="M198" s="22">
        <f>SUMIFS(订单明细!$K:$K,订单明细!$E:$E,$A198,订单明细!$O:$O,M$9,订单明细!$N:$N,$B$3)</f>
        <v>0</v>
      </c>
      <c r="N198" s="22">
        <f>SUMIFS(订单明细!$K:$K,订单明细!$E:$E,$A198,订单明细!$O:$O,N$9,订单明细!$N:$N,$B$3)</f>
        <v>0</v>
      </c>
      <c r="O198" s="22">
        <f>SUMIFS(订单明细!$K:$K,订单明细!$E:$E,$A198,订单明细!$O:$O,O$9,订单明细!$N:$N,$B$3)</f>
        <v>0</v>
      </c>
    </row>
    <row r="199" spans="1:15">
      <c r="A199" s="23" t="str">
        <f>IF(商品信息!B193="","",商品信息!B193)</f>
        <v/>
      </c>
      <c r="B199" s="23" t="str">
        <f>IF(商品信息!C193="","",商品信息!C193)</f>
        <v/>
      </c>
      <c r="C199" s="23" t="str">
        <f>IF(商品信息!D193="","",商品信息!D193)</f>
        <v/>
      </c>
      <c r="D199" s="24">
        <f>SUMIFS(订单明细!$K:$K,订单明细!$E:$E,$A199,订单明细!$O:$O,D$9,订单明细!$N:$N,$B$3)</f>
        <v>0</v>
      </c>
      <c r="E199" s="24">
        <f>SUMIFS(订单明细!$K:$K,订单明细!$E:$E,$A199,订单明细!$O:$O,E$9,订单明细!$N:$N,$B$3)</f>
        <v>0</v>
      </c>
      <c r="F199" s="24">
        <f>SUMIFS(订单明细!$K:$K,订单明细!$E:$E,$A199,订单明细!$O:$O,F$9,订单明细!$N:$N,$B$3)</f>
        <v>0</v>
      </c>
      <c r="G199" s="24">
        <f>SUMIFS(订单明细!$K:$K,订单明细!$E:$E,$A199,订单明细!$O:$O,G$9,订单明细!$N:$N,$B$3)</f>
        <v>0</v>
      </c>
      <c r="H199" s="24">
        <f>SUMIFS(订单明细!$K:$K,订单明细!$E:$E,$A199,订单明细!$O:$O,H$9,订单明细!$N:$N,$B$3)</f>
        <v>0</v>
      </c>
      <c r="I199" s="24">
        <f>SUMIFS(订单明细!$K:$K,订单明细!$E:$E,$A199,订单明细!$O:$O,I$9,订单明细!$N:$N,$B$3)</f>
        <v>0</v>
      </c>
      <c r="J199" s="24">
        <f>SUMIFS(订单明细!$K:$K,订单明细!$E:$E,$A199,订单明细!$O:$O,J$9,订单明细!$N:$N,$B$3)</f>
        <v>0</v>
      </c>
      <c r="K199" s="24">
        <f>SUMIFS(订单明细!$K:$K,订单明细!$E:$E,$A199,订单明细!$O:$O,K$9,订单明细!$N:$N,$B$3)</f>
        <v>0</v>
      </c>
      <c r="L199" s="24">
        <f>SUMIFS(订单明细!$K:$K,订单明细!$E:$E,$A199,订单明细!$O:$O,L$9,订单明细!$N:$N,$B$3)</f>
        <v>0</v>
      </c>
      <c r="M199" s="24">
        <f>SUMIFS(订单明细!$K:$K,订单明细!$E:$E,$A199,订单明细!$O:$O,M$9,订单明细!$N:$N,$B$3)</f>
        <v>0</v>
      </c>
      <c r="N199" s="24">
        <f>SUMIFS(订单明细!$K:$K,订单明细!$E:$E,$A199,订单明细!$O:$O,N$9,订单明细!$N:$N,$B$3)</f>
        <v>0</v>
      </c>
      <c r="O199" s="24">
        <f>SUMIFS(订单明细!$K:$K,订单明细!$E:$E,$A199,订单明细!$O:$O,O$9,订单明细!$N:$N,$B$3)</f>
        <v>0</v>
      </c>
    </row>
    <row r="200" spans="1:15">
      <c r="A200" s="21" t="str">
        <f>IF(商品信息!B194="","",商品信息!B194)</f>
        <v/>
      </c>
      <c r="B200" s="21" t="str">
        <f>IF(商品信息!C194="","",商品信息!C194)</f>
        <v/>
      </c>
      <c r="C200" s="21" t="str">
        <f>IF(商品信息!D194="","",商品信息!D194)</f>
        <v/>
      </c>
      <c r="D200" s="22">
        <f>SUMIFS(订单明细!$K:$K,订单明细!$E:$E,$A200,订单明细!$O:$O,D$9,订单明细!$N:$N,$B$3)</f>
        <v>0</v>
      </c>
      <c r="E200" s="22">
        <f>SUMIFS(订单明细!$K:$K,订单明细!$E:$E,$A200,订单明细!$O:$O,E$9,订单明细!$N:$N,$B$3)</f>
        <v>0</v>
      </c>
      <c r="F200" s="22">
        <f>SUMIFS(订单明细!$K:$K,订单明细!$E:$E,$A200,订单明细!$O:$O,F$9,订单明细!$N:$N,$B$3)</f>
        <v>0</v>
      </c>
      <c r="G200" s="22">
        <f>SUMIFS(订单明细!$K:$K,订单明细!$E:$E,$A200,订单明细!$O:$O,G$9,订单明细!$N:$N,$B$3)</f>
        <v>0</v>
      </c>
      <c r="H200" s="22">
        <f>SUMIFS(订单明细!$K:$K,订单明细!$E:$E,$A200,订单明细!$O:$O,H$9,订单明细!$N:$N,$B$3)</f>
        <v>0</v>
      </c>
      <c r="I200" s="22">
        <f>SUMIFS(订单明细!$K:$K,订单明细!$E:$E,$A200,订单明细!$O:$O,I$9,订单明细!$N:$N,$B$3)</f>
        <v>0</v>
      </c>
      <c r="J200" s="22">
        <f>SUMIFS(订单明细!$K:$K,订单明细!$E:$E,$A200,订单明细!$O:$O,J$9,订单明细!$N:$N,$B$3)</f>
        <v>0</v>
      </c>
      <c r="K200" s="22">
        <f>SUMIFS(订单明细!$K:$K,订单明细!$E:$E,$A200,订单明细!$O:$O,K$9,订单明细!$N:$N,$B$3)</f>
        <v>0</v>
      </c>
      <c r="L200" s="22">
        <f>SUMIFS(订单明细!$K:$K,订单明细!$E:$E,$A200,订单明细!$O:$O,L$9,订单明细!$N:$N,$B$3)</f>
        <v>0</v>
      </c>
      <c r="M200" s="22">
        <f>SUMIFS(订单明细!$K:$K,订单明细!$E:$E,$A200,订单明细!$O:$O,M$9,订单明细!$N:$N,$B$3)</f>
        <v>0</v>
      </c>
      <c r="N200" s="22">
        <f>SUMIFS(订单明细!$K:$K,订单明细!$E:$E,$A200,订单明细!$O:$O,N$9,订单明细!$N:$N,$B$3)</f>
        <v>0</v>
      </c>
      <c r="O200" s="22">
        <f>SUMIFS(订单明细!$K:$K,订单明细!$E:$E,$A200,订单明细!$O:$O,O$9,订单明细!$N:$N,$B$3)</f>
        <v>0</v>
      </c>
    </row>
    <row r="201" spans="3:15">
      <c r="C201" s="3" t="str">
        <f>IF(商品信息!D195="","",商品信息!D195)</f>
        <v/>
      </c>
      <c r="D201" s="28"/>
      <c r="E201" s="28"/>
      <c r="F201" s="28"/>
      <c r="G201" s="28"/>
      <c r="H201" s="28"/>
      <c r="I201" s="28"/>
      <c r="J201" s="28"/>
      <c r="K201" s="28"/>
      <c r="L201" s="28"/>
      <c r="M201" s="28"/>
      <c r="N201" s="28"/>
      <c r="O201" s="28"/>
    </row>
    <row r="202" spans="3:15">
      <c r="C202" s="3" t="str">
        <f>IF(商品信息!D196="","",商品信息!D196)</f>
        <v/>
      </c>
      <c r="D202" s="28"/>
      <c r="E202" s="28"/>
      <c r="F202" s="28"/>
      <c r="G202" s="28"/>
      <c r="H202" s="28"/>
      <c r="I202" s="28"/>
      <c r="J202" s="28"/>
      <c r="K202" s="28"/>
      <c r="L202" s="28"/>
      <c r="M202" s="28"/>
      <c r="N202" s="28"/>
      <c r="O202" s="28"/>
    </row>
    <row r="203" spans="3:15">
      <c r="C203" s="3" t="str">
        <f>IF(商品信息!D197="","",商品信息!D197)</f>
        <v/>
      </c>
      <c r="D203" s="28"/>
      <c r="E203" s="28"/>
      <c r="F203" s="28"/>
      <c r="G203" s="28"/>
      <c r="H203" s="28"/>
      <c r="I203" s="28"/>
      <c r="J203" s="28"/>
      <c r="K203" s="28"/>
      <c r="L203" s="28"/>
      <c r="M203" s="28"/>
      <c r="N203" s="28"/>
      <c r="O203" s="28"/>
    </row>
    <row r="204" spans="3:15">
      <c r="C204" s="3" t="str">
        <f>IF(商品信息!D198="","",商品信息!D198)</f>
        <v/>
      </c>
      <c r="D204" s="28"/>
      <c r="E204" s="28"/>
      <c r="F204" s="28"/>
      <c r="G204" s="28"/>
      <c r="H204" s="28"/>
      <c r="I204" s="28"/>
      <c r="J204" s="28"/>
      <c r="K204" s="28"/>
      <c r="L204" s="28"/>
      <c r="M204" s="28"/>
      <c r="N204" s="28"/>
      <c r="O204" s="28"/>
    </row>
    <row r="205" spans="3:15">
      <c r="C205" s="3" t="str">
        <f>IF(商品信息!D199="","",商品信息!D199)</f>
        <v/>
      </c>
      <c r="D205" s="28"/>
      <c r="E205" s="28"/>
      <c r="F205" s="28"/>
      <c r="G205" s="28"/>
      <c r="H205" s="28"/>
      <c r="I205" s="28"/>
      <c r="J205" s="28"/>
      <c r="K205" s="28"/>
      <c r="L205" s="28"/>
      <c r="M205" s="28"/>
      <c r="N205" s="28"/>
      <c r="O205" s="28"/>
    </row>
  </sheetData>
  <mergeCells count="5">
    <mergeCell ref="B3:C3"/>
    <mergeCell ref="B4:C4"/>
    <mergeCell ref="B5:C5"/>
    <mergeCell ref="A6:A7"/>
    <mergeCell ref="B6:C7"/>
  </mergeCells>
  <dataValidations count="1">
    <dataValidation type="list" allowBlank="1" showInputMessage="1" showErrorMessage="1" sqref="B4">
      <formula1>商品编码</formula1>
    </dataValidation>
  </dataValidations>
  <pageMargins left="0.75" right="0.75" top="1" bottom="1" header="0.5" footer="0.5"/>
  <headerFooter/>
  <drawing r:id="rId1"/>
  <legacyDrawing r:id="rId2"/>
  <mc:AlternateContent xmlns:mc="http://schemas.openxmlformats.org/markup-compatibility/2006">
    <mc:Choice Requires="x14">
      <controls>
        <mc:AlternateContent xmlns:mc="http://schemas.openxmlformats.org/markup-compatibility/2006">
          <mc:Choice Requires="x14">
            <control shapeId="5122" name="Spinner 2" r:id="rId3">
              <controlPr defaultSize="0">
                <anchor moveWithCells="1">
                  <from>
                    <xdr:col>2</xdr:col>
                    <xdr:colOff>638175</xdr:colOff>
                    <xdr:row>2</xdr:row>
                    <xdr:rowOff>57150</xdr:rowOff>
                  </from>
                  <to>
                    <xdr:col>3</xdr:col>
                    <xdr:colOff>0</xdr:colOff>
                    <xdr:row>2</xdr:row>
                    <xdr:rowOff>704850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N42"/>
  <sheetViews>
    <sheetView showGridLines="0" zoomScale="85" zoomScaleNormal="85" topLeftCell="A9" workbookViewId="0">
      <selection activeCell="R53" sqref="R53"/>
    </sheetView>
  </sheetViews>
  <sheetFormatPr defaultColWidth="8.875" defaultRowHeight="16.8"/>
  <cols>
    <col min="1" max="16384" width="8.875" style="1"/>
  </cols>
  <sheetData>
    <row r="1" spans="1:9">
      <c r="A1" s="2"/>
      <c r="B1" s="2"/>
      <c r="C1" s="2"/>
      <c r="D1" s="2"/>
      <c r="E1" s="2"/>
      <c r="F1" s="2"/>
      <c r="G1" s="2"/>
      <c r="H1" s="2"/>
      <c r="I1" s="2"/>
    </row>
    <row r="2" spans="1:9">
      <c r="A2" s="2"/>
      <c r="B2" s="2"/>
      <c r="C2" s="2"/>
      <c r="D2" s="2"/>
      <c r="E2" s="2"/>
      <c r="F2" s="2"/>
      <c r="G2" s="2"/>
      <c r="H2" s="2"/>
      <c r="I2" s="2"/>
    </row>
    <row r="3" spans="1:21">
      <c r="A3" s="2"/>
      <c r="B3" s="2"/>
      <c r="C3" s="2"/>
      <c r="D3" s="2"/>
      <c r="E3" s="2"/>
      <c r="F3" s="2"/>
      <c r="G3" s="2"/>
      <c r="H3" s="2"/>
      <c r="I3" s="2"/>
      <c r="M3" s="2"/>
      <c r="N3" s="2"/>
      <c r="O3" s="2"/>
      <c r="P3" s="2"/>
      <c r="Q3" s="2"/>
      <c r="R3" s="2"/>
      <c r="S3" s="2"/>
      <c r="T3" s="2"/>
      <c r="U3" s="2"/>
    </row>
    <row r="4" spans="1:21">
      <c r="A4" s="2"/>
      <c r="B4" s="2"/>
      <c r="C4" s="2"/>
      <c r="D4" s="2"/>
      <c r="E4" s="2"/>
      <c r="F4" s="2"/>
      <c r="G4" s="2"/>
      <c r="H4" s="2"/>
      <c r="I4" s="2"/>
      <c r="M4" s="2"/>
      <c r="N4" s="2"/>
      <c r="O4" s="2"/>
      <c r="P4" s="2"/>
      <c r="Q4" s="2"/>
      <c r="R4" s="2"/>
      <c r="S4" s="2"/>
      <c r="T4" s="2"/>
      <c r="U4" s="2"/>
    </row>
    <row r="5" spans="1:21">
      <c r="A5" s="2"/>
      <c r="B5" s="2"/>
      <c r="C5" s="2"/>
      <c r="D5" s="2"/>
      <c r="E5" s="2"/>
      <c r="F5" s="2"/>
      <c r="G5" s="2"/>
      <c r="H5" s="2"/>
      <c r="I5" s="2"/>
      <c r="M5" s="2"/>
      <c r="N5" s="2"/>
      <c r="O5" s="2"/>
      <c r="P5" s="2"/>
      <c r="Q5" s="2"/>
      <c r="R5" s="2"/>
      <c r="S5" s="2"/>
      <c r="T5" s="2"/>
      <c r="U5" s="2"/>
    </row>
    <row r="6" spans="1:21">
      <c r="A6" s="2"/>
      <c r="B6" s="2"/>
      <c r="C6" s="2"/>
      <c r="D6" s="2"/>
      <c r="E6" s="2"/>
      <c r="F6" s="2"/>
      <c r="G6" s="2"/>
      <c r="H6" s="2"/>
      <c r="I6" s="2"/>
      <c r="M6" s="2"/>
      <c r="N6" s="2"/>
      <c r="O6" s="2"/>
      <c r="P6" s="2"/>
      <c r="Q6" s="2"/>
      <c r="R6" s="2"/>
      <c r="S6" s="2"/>
      <c r="T6" s="2"/>
      <c r="U6" s="2"/>
    </row>
    <row r="7" spans="1:21">
      <c r="A7" s="2"/>
      <c r="B7" s="2"/>
      <c r="C7" s="2"/>
      <c r="D7" s="2"/>
      <c r="E7" s="2"/>
      <c r="F7" s="2"/>
      <c r="G7" s="2"/>
      <c r="H7" s="2"/>
      <c r="I7" s="2"/>
      <c r="M7" s="2"/>
      <c r="N7" s="2"/>
      <c r="O7" s="2"/>
      <c r="P7" s="2"/>
      <c r="Q7" s="2"/>
      <c r="R7" s="2"/>
      <c r="S7" s="2"/>
      <c r="T7" s="2"/>
      <c r="U7" s="2"/>
    </row>
    <row r="8" spans="1:21">
      <c r="A8" s="2"/>
      <c r="B8" s="2"/>
      <c r="C8" s="2"/>
      <c r="D8" s="2"/>
      <c r="E8" s="2"/>
      <c r="F8" s="2"/>
      <c r="G8" s="2"/>
      <c r="H8" s="2"/>
      <c r="I8" s="2"/>
      <c r="M8" s="2"/>
      <c r="N8" s="2"/>
      <c r="O8" s="2"/>
      <c r="P8" s="2"/>
      <c r="Q8" s="2"/>
      <c r="R8" s="2"/>
      <c r="S8" s="2"/>
      <c r="T8" s="2"/>
      <c r="U8" s="2"/>
    </row>
    <row r="9" spans="1:21">
      <c r="A9" s="2"/>
      <c r="B9" s="2"/>
      <c r="C9" s="2"/>
      <c r="D9" s="2"/>
      <c r="E9" s="2"/>
      <c r="F9" s="2"/>
      <c r="G9" s="2"/>
      <c r="H9" s="2"/>
      <c r="I9" s="2"/>
      <c r="M9" s="2"/>
      <c r="N9" s="2"/>
      <c r="O9" s="2"/>
      <c r="P9" s="2"/>
      <c r="Q9" s="2"/>
      <c r="R9" s="2"/>
      <c r="S9" s="2"/>
      <c r="T9" s="2"/>
      <c r="U9" s="2"/>
    </row>
    <row r="10" spans="1:21">
      <c r="A10" s="2"/>
      <c r="B10" s="2"/>
      <c r="C10" s="2"/>
      <c r="D10" s="2"/>
      <c r="E10" s="2"/>
      <c r="F10" s="2"/>
      <c r="G10" s="2"/>
      <c r="H10" s="2"/>
      <c r="I10" s="2"/>
      <c r="M10" s="2"/>
      <c r="N10" s="2"/>
      <c r="O10" s="2"/>
      <c r="P10" s="2"/>
      <c r="Q10" s="2"/>
      <c r="R10" s="2"/>
      <c r="S10" s="2"/>
      <c r="T10" s="2"/>
      <c r="U10" s="2"/>
    </row>
    <row r="11" spans="1:21">
      <c r="A11" s="2"/>
      <c r="B11" s="2"/>
      <c r="C11" s="2"/>
      <c r="D11" s="2"/>
      <c r="E11" s="2"/>
      <c r="F11" s="2"/>
      <c r="G11" s="2"/>
      <c r="H11" s="2"/>
      <c r="I11" s="2"/>
      <c r="M11" s="2"/>
      <c r="N11" s="2"/>
      <c r="O11" s="2"/>
      <c r="P11" s="2"/>
      <c r="Q11" s="2"/>
      <c r="R11" s="2"/>
      <c r="S11" s="2"/>
      <c r="T11" s="2"/>
      <c r="U11" s="2"/>
    </row>
    <row r="12" spans="1:21">
      <c r="A12" s="2"/>
      <c r="B12" s="2"/>
      <c r="C12" s="2"/>
      <c r="D12" s="2"/>
      <c r="E12" s="2"/>
      <c r="F12" s="2"/>
      <c r="G12" s="2"/>
      <c r="H12" s="2"/>
      <c r="I12" s="2"/>
      <c r="M12" s="2"/>
      <c r="N12" s="2"/>
      <c r="O12" s="2"/>
      <c r="P12" s="2"/>
      <c r="Q12" s="2"/>
      <c r="R12" s="2"/>
      <c r="S12" s="2"/>
      <c r="T12" s="2"/>
      <c r="U12" s="2"/>
    </row>
    <row r="13" spans="1:21">
      <c r="A13" s="2"/>
      <c r="B13" s="2"/>
      <c r="C13" s="2"/>
      <c r="D13" s="2"/>
      <c r="E13" s="2"/>
      <c r="F13" s="2"/>
      <c r="G13" s="2"/>
      <c r="H13" s="2"/>
      <c r="I13" s="2"/>
      <c r="M13" s="2"/>
      <c r="N13" s="2"/>
      <c r="O13" s="2"/>
      <c r="P13" s="2"/>
      <c r="Q13" s="2"/>
      <c r="R13" s="2"/>
      <c r="S13" s="2"/>
      <c r="T13" s="2"/>
      <c r="U13" s="2"/>
    </row>
    <row r="14" spans="1:21">
      <c r="A14" s="2"/>
      <c r="B14" s="2"/>
      <c r="C14" s="2"/>
      <c r="D14" s="2"/>
      <c r="E14" s="2"/>
      <c r="F14" s="2"/>
      <c r="G14" s="2"/>
      <c r="H14" s="2"/>
      <c r="I14" s="2"/>
      <c r="M14" s="2"/>
      <c r="N14" s="2"/>
      <c r="O14" s="2"/>
      <c r="P14" s="2"/>
      <c r="Q14" s="2"/>
      <c r="R14" s="2"/>
      <c r="S14" s="2"/>
      <c r="T14" s="2"/>
      <c r="U14" s="2"/>
    </row>
    <row r="15" spans="1:40">
      <c r="A15" s="2"/>
      <c r="B15" s="2"/>
      <c r="C15" s="2"/>
      <c r="D15" s="2"/>
      <c r="E15" s="2"/>
      <c r="F15" s="2"/>
      <c r="G15" s="2"/>
      <c r="H15" s="2"/>
      <c r="I15" s="2"/>
      <c r="M15" s="2"/>
      <c r="N15" s="2"/>
      <c r="O15" s="2"/>
      <c r="P15" s="2"/>
      <c r="Q15" s="2"/>
      <c r="R15" s="2"/>
      <c r="S15" s="2"/>
      <c r="T15" s="2"/>
      <c r="U15" s="2"/>
      <c r="AF15" s="2"/>
      <c r="AG15" s="2"/>
      <c r="AH15" s="2"/>
      <c r="AI15" s="2"/>
      <c r="AJ15" s="2"/>
      <c r="AK15" s="2"/>
      <c r="AL15" s="2"/>
      <c r="AM15" s="2"/>
      <c r="AN15" s="2"/>
    </row>
    <row r="16" spans="1:40">
      <c r="A16" s="2"/>
      <c r="B16" s="2"/>
      <c r="C16" s="2"/>
      <c r="D16" s="2"/>
      <c r="E16" s="2"/>
      <c r="F16" s="2"/>
      <c r="G16" s="2"/>
      <c r="H16" s="2"/>
      <c r="I16" s="2"/>
      <c r="M16" s="2"/>
      <c r="N16" s="2"/>
      <c r="O16" s="2"/>
      <c r="P16" s="2"/>
      <c r="Q16" s="2"/>
      <c r="R16" s="2"/>
      <c r="S16" s="2"/>
      <c r="T16" s="2"/>
      <c r="U16" s="2"/>
      <c r="AF16" s="2"/>
      <c r="AG16" s="2"/>
      <c r="AH16" s="2"/>
      <c r="AI16" s="2"/>
      <c r="AJ16" s="2"/>
      <c r="AK16" s="2"/>
      <c r="AL16" s="2"/>
      <c r="AM16" s="2"/>
      <c r="AN16" s="2"/>
    </row>
    <row r="17" spans="1:40">
      <c r="A17" s="2"/>
      <c r="B17" s="2"/>
      <c r="C17" s="2"/>
      <c r="D17" s="2"/>
      <c r="E17" s="2"/>
      <c r="F17" s="2"/>
      <c r="G17" s="2"/>
      <c r="H17" s="2"/>
      <c r="I17" s="2"/>
      <c r="M17" s="2"/>
      <c r="N17" s="2"/>
      <c r="O17" s="2"/>
      <c r="P17" s="2"/>
      <c r="Q17" s="2"/>
      <c r="R17" s="2"/>
      <c r="S17" s="2"/>
      <c r="T17" s="2"/>
      <c r="U17" s="2"/>
      <c r="AF17" s="2"/>
      <c r="AG17" s="2"/>
      <c r="AH17" s="2"/>
      <c r="AI17" s="2"/>
      <c r="AJ17" s="2"/>
      <c r="AK17" s="2"/>
      <c r="AL17" s="2"/>
      <c r="AM17" s="2"/>
      <c r="AN17" s="2"/>
    </row>
    <row r="18" spans="1:40">
      <c r="A18" s="2"/>
      <c r="B18" s="2"/>
      <c r="C18" s="2"/>
      <c r="D18" s="2"/>
      <c r="E18" s="2"/>
      <c r="F18" s="2"/>
      <c r="G18" s="2"/>
      <c r="H18" s="2"/>
      <c r="I18" s="2"/>
      <c r="M18" s="2"/>
      <c r="N18" s="2"/>
      <c r="O18" s="2"/>
      <c r="P18" s="2"/>
      <c r="Q18" s="2"/>
      <c r="R18" s="2"/>
      <c r="S18" s="2"/>
      <c r="T18" s="2"/>
      <c r="U18" s="2"/>
      <c r="AF18" s="2"/>
      <c r="AG18" s="2"/>
      <c r="AH18" s="2"/>
      <c r="AI18" s="2"/>
      <c r="AJ18" s="2"/>
      <c r="AK18" s="2"/>
      <c r="AL18" s="2"/>
      <c r="AM18" s="2"/>
      <c r="AN18" s="2"/>
    </row>
    <row r="19" spans="1:40">
      <c r="A19" s="2"/>
      <c r="B19" s="2"/>
      <c r="C19" s="2"/>
      <c r="D19" s="2"/>
      <c r="E19" s="2"/>
      <c r="F19" s="2"/>
      <c r="G19" s="2"/>
      <c r="H19" s="2"/>
      <c r="I19" s="2"/>
      <c r="M19" s="2"/>
      <c r="N19" s="2"/>
      <c r="O19" s="2"/>
      <c r="P19" s="2"/>
      <c r="Q19" s="2"/>
      <c r="R19" s="2"/>
      <c r="S19" s="2"/>
      <c r="T19" s="2"/>
      <c r="U19" s="2"/>
      <c r="V19" s="2"/>
      <c r="W19" s="2"/>
      <c r="X19" s="2"/>
      <c r="AF19" s="2"/>
      <c r="AG19" s="2"/>
      <c r="AH19" s="2"/>
      <c r="AI19" s="2"/>
      <c r="AJ19" s="2"/>
      <c r="AK19" s="2"/>
      <c r="AL19" s="2"/>
      <c r="AM19" s="2"/>
      <c r="AN19" s="2"/>
    </row>
    <row r="20" spans="1:40">
      <c r="A20" s="2"/>
      <c r="B20" s="2"/>
      <c r="C20" s="2"/>
      <c r="D20" s="2"/>
      <c r="E20" s="2"/>
      <c r="F20" s="2"/>
      <c r="G20" s="2"/>
      <c r="H20" s="2"/>
      <c r="I20" s="2"/>
      <c r="M20" s="2"/>
      <c r="N20" s="2"/>
      <c r="O20" s="2"/>
      <c r="P20" s="2"/>
      <c r="Q20" s="2"/>
      <c r="R20" s="2"/>
      <c r="S20" s="2"/>
      <c r="T20" s="2"/>
      <c r="U20" s="2"/>
      <c r="V20" s="2"/>
      <c r="W20" s="2"/>
      <c r="X20" s="2"/>
      <c r="AF20" s="2"/>
      <c r="AG20" s="2"/>
      <c r="AH20" s="2"/>
      <c r="AI20" s="2"/>
      <c r="AJ20" s="2"/>
      <c r="AK20" s="2"/>
      <c r="AL20" s="2"/>
      <c r="AM20" s="2"/>
      <c r="AN20" s="2"/>
    </row>
    <row r="21" spans="1:40">
      <c r="A21" s="2"/>
      <c r="B21" s="2"/>
      <c r="C21" s="2"/>
      <c r="D21" s="2"/>
      <c r="E21" s="2"/>
      <c r="F21" s="2"/>
      <c r="G21" s="2"/>
      <c r="H21" s="2"/>
      <c r="I21" s="2"/>
      <c r="M21" s="2"/>
      <c r="N21" s="2"/>
      <c r="O21" s="2"/>
      <c r="P21" s="2"/>
      <c r="Q21" s="2"/>
      <c r="R21" s="2"/>
      <c r="S21" s="2"/>
      <c r="T21" s="2"/>
      <c r="U21" s="2"/>
      <c r="V21" s="2"/>
      <c r="W21" s="2"/>
      <c r="X21" s="2"/>
      <c r="AF21" s="2"/>
      <c r="AG21" s="2"/>
      <c r="AH21" s="2"/>
      <c r="AI21" s="2"/>
      <c r="AJ21" s="2"/>
      <c r="AK21" s="2"/>
      <c r="AL21" s="2"/>
      <c r="AM21" s="2"/>
      <c r="AN21" s="2"/>
    </row>
    <row r="22" spans="1:40">
      <c r="A22" s="2"/>
      <c r="B22" s="2"/>
      <c r="C22" s="2"/>
      <c r="D22" s="2"/>
      <c r="E22" s="2"/>
      <c r="F22" s="2"/>
      <c r="G22" s="2"/>
      <c r="H22" s="2"/>
      <c r="I22" s="2"/>
      <c r="M22" s="2"/>
      <c r="N22" s="2"/>
      <c r="O22" s="2"/>
      <c r="P22" s="2"/>
      <c r="Q22" s="2"/>
      <c r="R22" s="2"/>
      <c r="S22" s="2"/>
      <c r="T22" s="2"/>
      <c r="U22" s="2"/>
      <c r="V22" s="2"/>
      <c r="W22" s="2"/>
      <c r="X22" s="2"/>
      <c r="AF22" s="2"/>
      <c r="AG22" s="2"/>
      <c r="AH22" s="2"/>
      <c r="AI22" s="2"/>
      <c r="AJ22" s="2"/>
      <c r="AK22" s="2"/>
      <c r="AL22" s="2"/>
      <c r="AM22" s="2"/>
      <c r="AN22" s="2"/>
    </row>
    <row r="23" spans="1:40">
      <c r="A23" s="2"/>
      <c r="B23" s="2"/>
      <c r="C23" s="2"/>
      <c r="D23" s="2"/>
      <c r="E23" s="2"/>
      <c r="F23" s="2"/>
      <c r="G23" s="2"/>
      <c r="H23" s="2"/>
      <c r="I23" s="2"/>
      <c r="M23" s="2"/>
      <c r="N23" s="2"/>
      <c r="O23" s="2"/>
      <c r="P23" s="2"/>
      <c r="Q23" s="2"/>
      <c r="R23" s="2"/>
      <c r="S23" s="2"/>
      <c r="T23" s="2"/>
      <c r="U23" s="2"/>
      <c r="V23" s="2"/>
      <c r="W23" s="2"/>
      <c r="X23" s="2"/>
      <c r="AF23" s="2"/>
      <c r="AG23" s="2"/>
      <c r="AH23" s="2"/>
      <c r="AI23" s="2"/>
      <c r="AJ23" s="2"/>
      <c r="AK23" s="2"/>
      <c r="AL23" s="2"/>
      <c r="AM23" s="2"/>
      <c r="AN23" s="2"/>
    </row>
    <row r="24" spans="1:40">
      <c r="A24" s="2"/>
      <c r="B24" s="2"/>
      <c r="C24" s="2"/>
      <c r="D24" s="2"/>
      <c r="E24" s="2"/>
      <c r="F24" s="2"/>
      <c r="G24" s="2"/>
      <c r="H24" s="2"/>
      <c r="I24" s="2"/>
      <c r="M24" s="2"/>
      <c r="N24" s="2"/>
      <c r="O24" s="2"/>
      <c r="P24" s="2"/>
      <c r="Q24" s="2"/>
      <c r="R24" s="2"/>
      <c r="S24" s="2"/>
      <c r="T24" s="2"/>
      <c r="U24" s="2"/>
      <c r="V24" s="2"/>
      <c r="W24" s="2"/>
      <c r="X24" s="2"/>
      <c r="AF24" s="2"/>
      <c r="AG24" s="2"/>
      <c r="AH24" s="2"/>
      <c r="AI24" s="2"/>
      <c r="AJ24" s="2"/>
      <c r="AK24" s="2"/>
      <c r="AL24" s="2"/>
      <c r="AM24" s="2"/>
      <c r="AN24" s="2"/>
    </row>
    <row r="25" spans="1:40">
      <c r="A25" s="2"/>
      <c r="B25" s="2"/>
      <c r="C25" s="2"/>
      <c r="D25" s="2"/>
      <c r="E25" s="2"/>
      <c r="F25" s="2"/>
      <c r="G25" s="2"/>
      <c r="H25" s="2"/>
      <c r="I25" s="2"/>
      <c r="M25" s="2"/>
      <c r="N25" s="2"/>
      <c r="O25" s="2"/>
      <c r="P25" s="2"/>
      <c r="Q25" s="2"/>
      <c r="R25" s="2"/>
      <c r="S25" s="2"/>
      <c r="T25" s="2"/>
      <c r="U25" s="2"/>
      <c r="V25" s="2"/>
      <c r="W25" s="2"/>
      <c r="X25" s="2"/>
      <c r="AF25" s="2"/>
      <c r="AG25" s="2"/>
      <c r="AH25" s="2"/>
      <c r="AI25" s="2"/>
      <c r="AJ25" s="2"/>
      <c r="AK25" s="2"/>
      <c r="AL25" s="2"/>
      <c r="AM25" s="2"/>
      <c r="AN25" s="2"/>
    </row>
    <row r="26" spans="1:40">
      <c r="A26" s="2"/>
      <c r="B26" s="2"/>
      <c r="C26" s="2"/>
      <c r="D26" s="2"/>
      <c r="E26" s="2"/>
      <c r="F26" s="2"/>
      <c r="G26" s="2"/>
      <c r="H26" s="2"/>
      <c r="I26" s="2"/>
      <c r="M26" s="2"/>
      <c r="N26" s="2"/>
      <c r="O26" s="2"/>
      <c r="P26" s="2"/>
      <c r="Q26" s="2"/>
      <c r="R26" s="2"/>
      <c r="S26" s="2"/>
      <c r="T26" s="2"/>
      <c r="U26" s="2"/>
      <c r="AF26" s="2"/>
      <c r="AG26" s="2"/>
      <c r="AH26" s="2"/>
      <c r="AI26" s="2"/>
      <c r="AJ26" s="2"/>
      <c r="AK26" s="2"/>
      <c r="AL26" s="2"/>
      <c r="AM26" s="2"/>
      <c r="AN26" s="2"/>
    </row>
    <row r="27" spans="1:40">
      <c r="A27" s="2"/>
      <c r="B27" s="2"/>
      <c r="C27" s="2"/>
      <c r="D27" s="2"/>
      <c r="E27" s="2"/>
      <c r="F27" s="2"/>
      <c r="G27" s="2"/>
      <c r="H27" s="2"/>
      <c r="I27" s="2"/>
      <c r="M27" s="2"/>
      <c r="N27" s="2"/>
      <c r="O27" s="2"/>
      <c r="P27" s="2"/>
      <c r="Q27" s="2"/>
      <c r="R27" s="2"/>
      <c r="S27" s="2"/>
      <c r="T27" s="2"/>
      <c r="U27" s="2"/>
      <c r="AF27" s="2"/>
      <c r="AG27" s="2"/>
      <c r="AH27" s="2"/>
      <c r="AI27" s="2"/>
      <c r="AJ27" s="2"/>
      <c r="AK27" s="2"/>
      <c r="AL27" s="2"/>
      <c r="AM27" s="2"/>
      <c r="AN27" s="2"/>
    </row>
    <row r="28" spans="1:40">
      <c r="A28" s="2"/>
      <c r="B28" s="2"/>
      <c r="C28" s="2"/>
      <c r="D28" s="2"/>
      <c r="E28" s="2"/>
      <c r="F28" s="2"/>
      <c r="G28" s="2"/>
      <c r="H28" s="2"/>
      <c r="I28" s="2"/>
      <c r="M28" s="2"/>
      <c r="N28" s="2"/>
      <c r="O28" s="2"/>
      <c r="P28" s="2"/>
      <c r="Q28" s="2"/>
      <c r="R28" s="2"/>
      <c r="S28" s="2"/>
      <c r="T28" s="2"/>
      <c r="U28" s="2"/>
      <c r="AF28" s="2"/>
      <c r="AG28" s="2"/>
      <c r="AH28" s="2"/>
      <c r="AI28" s="2"/>
      <c r="AJ28" s="2"/>
      <c r="AK28" s="2"/>
      <c r="AL28" s="2"/>
      <c r="AM28" s="2"/>
      <c r="AN28" s="2"/>
    </row>
    <row r="29" spans="1:40">
      <c r="A29" s="2"/>
      <c r="B29" s="2"/>
      <c r="C29" s="2"/>
      <c r="D29" s="2"/>
      <c r="E29" s="2"/>
      <c r="F29" s="2"/>
      <c r="G29" s="2"/>
      <c r="H29" s="2"/>
      <c r="I29" s="2"/>
      <c r="M29" s="2"/>
      <c r="N29" s="2"/>
      <c r="O29" s="2"/>
      <c r="P29" s="2"/>
      <c r="Q29" s="2"/>
      <c r="R29" s="2"/>
      <c r="S29" s="2"/>
      <c r="T29" s="2"/>
      <c r="U29" s="2"/>
      <c r="AF29" s="2"/>
      <c r="AG29" s="2"/>
      <c r="AH29" s="2"/>
      <c r="AI29" s="2"/>
      <c r="AJ29" s="2"/>
      <c r="AK29" s="2"/>
      <c r="AL29" s="2"/>
      <c r="AM29" s="2"/>
      <c r="AN29" s="2"/>
    </row>
    <row r="30" spans="1:40">
      <c r="A30" s="2"/>
      <c r="B30" s="2"/>
      <c r="C30" s="2"/>
      <c r="D30" s="2"/>
      <c r="E30" s="2"/>
      <c r="F30" s="2"/>
      <c r="G30" s="2"/>
      <c r="H30" s="2"/>
      <c r="I30" s="2"/>
      <c r="M30" s="2"/>
      <c r="N30" s="2"/>
      <c r="O30" s="2"/>
      <c r="P30" s="2"/>
      <c r="Q30" s="2"/>
      <c r="R30" s="2"/>
      <c r="S30" s="2"/>
      <c r="T30" s="2"/>
      <c r="U30" s="2"/>
      <c r="AF30" s="2"/>
      <c r="AG30" s="2"/>
      <c r="AH30" s="2"/>
      <c r="AI30" s="2"/>
      <c r="AJ30" s="2"/>
      <c r="AK30" s="2"/>
      <c r="AL30" s="2"/>
      <c r="AM30" s="2"/>
      <c r="AN30" s="2"/>
    </row>
    <row r="31" spans="1:40">
      <c r="A31" s="2"/>
      <c r="B31" s="2"/>
      <c r="C31" s="2"/>
      <c r="D31" s="2"/>
      <c r="E31" s="2"/>
      <c r="F31" s="2"/>
      <c r="G31" s="2"/>
      <c r="H31" s="2"/>
      <c r="I31" s="2"/>
      <c r="M31" s="2"/>
      <c r="N31" s="2"/>
      <c r="O31" s="2"/>
      <c r="P31" s="2"/>
      <c r="Q31" s="2"/>
      <c r="R31" s="2"/>
      <c r="S31" s="2"/>
      <c r="T31" s="2"/>
      <c r="U31" s="2"/>
      <c r="AF31" s="2"/>
      <c r="AG31" s="2"/>
      <c r="AH31" s="2"/>
      <c r="AI31" s="2"/>
      <c r="AJ31" s="2"/>
      <c r="AK31" s="2"/>
      <c r="AL31" s="2"/>
      <c r="AM31" s="2"/>
      <c r="AN31" s="2"/>
    </row>
    <row r="32" spans="1:40">
      <c r="A32" s="2"/>
      <c r="B32" s="2"/>
      <c r="C32" s="2"/>
      <c r="D32" s="2"/>
      <c r="E32" s="2"/>
      <c r="F32" s="2"/>
      <c r="G32" s="2"/>
      <c r="H32" s="2"/>
      <c r="I32" s="2"/>
      <c r="M32" s="2"/>
      <c r="N32" s="2"/>
      <c r="O32" s="2"/>
      <c r="P32" s="2"/>
      <c r="Q32" s="2"/>
      <c r="R32" s="2"/>
      <c r="S32" s="2"/>
      <c r="T32" s="2"/>
      <c r="U32" s="2"/>
      <c r="AF32" s="2"/>
      <c r="AG32" s="2"/>
      <c r="AH32" s="2"/>
      <c r="AI32" s="2"/>
      <c r="AJ32" s="2"/>
      <c r="AK32" s="2"/>
      <c r="AL32" s="2"/>
      <c r="AM32" s="2"/>
      <c r="AN32" s="2"/>
    </row>
    <row r="33" spans="1:40">
      <c r="A33" s="2"/>
      <c r="B33" s="2"/>
      <c r="C33" s="2"/>
      <c r="D33" s="2"/>
      <c r="E33" s="2"/>
      <c r="F33" s="2"/>
      <c r="G33" s="2"/>
      <c r="H33" s="2"/>
      <c r="I33" s="2"/>
      <c r="M33" s="2"/>
      <c r="N33" s="2"/>
      <c r="O33" s="2"/>
      <c r="P33" s="2"/>
      <c r="Q33" s="2"/>
      <c r="R33" s="2"/>
      <c r="S33" s="2"/>
      <c r="T33" s="2"/>
      <c r="U33" s="2"/>
      <c r="AF33" s="2"/>
      <c r="AG33" s="2"/>
      <c r="AH33" s="2"/>
      <c r="AI33" s="2"/>
      <c r="AJ33" s="2"/>
      <c r="AK33" s="2"/>
      <c r="AL33" s="2"/>
      <c r="AM33" s="2"/>
      <c r="AN33" s="2"/>
    </row>
    <row r="34" spans="1:40">
      <c r="A34" s="2"/>
      <c r="B34" s="2"/>
      <c r="C34" s="2"/>
      <c r="D34" s="2"/>
      <c r="E34" s="2"/>
      <c r="F34" s="2"/>
      <c r="G34" s="2"/>
      <c r="H34" s="2"/>
      <c r="I34" s="2"/>
      <c r="M34" s="2"/>
      <c r="N34" s="2"/>
      <c r="O34" s="2"/>
      <c r="P34" s="2"/>
      <c r="Q34" s="2"/>
      <c r="R34" s="2"/>
      <c r="S34" s="2"/>
      <c r="T34" s="2"/>
      <c r="U34" s="2"/>
      <c r="AF34" s="2"/>
      <c r="AG34" s="2"/>
      <c r="AH34" s="2"/>
      <c r="AI34" s="2"/>
      <c r="AJ34" s="2"/>
      <c r="AK34" s="2"/>
      <c r="AL34" s="2"/>
      <c r="AM34" s="2"/>
      <c r="AN34" s="2"/>
    </row>
    <row r="35" spans="1:40">
      <c r="A35" s="2"/>
      <c r="B35" s="2"/>
      <c r="C35" s="2"/>
      <c r="D35" s="2"/>
      <c r="E35" s="2"/>
      <c r="F35" s="2"/>
      <c r="G35" s="2"/>
      <c r="H35" s="2"/>
      <c r="I35" s="2"/>
      <c r="M35" s="2"/>
      <c r="N35" s="2"/>
      <c r="O35" s="2"/>
      <c r="P35" s="2"/>
      <c r="Q35" s="2"/>
      <c r="R35" s="2"/>
      <c r="S35" s="2"/>
      <c r="T35" s="2"/>
      <c r="U35" s="2"/>
      <c r="AF35" s="2"/>
      <c r="AG35" s="2"/>
      <c r="AH35" s="2"/>
      <c r="AI35" s="2"/>
      <c r="AJ35" s="2"/>
      <c r="AK35" s="2"/>
      <c r="AL35" s="2"/>
      <c r="AM35" s="2"/>
      <c r="AN35" s="2"/>
    </row>
    <row r="36" spans="1:40">
      <c r="A36" s="2"/>
      <c r="B36" s="2"/>
      <c r="C36" s="2"/>
      <c r="D36" s="2"/>
      <c r="E36" s="2"/>
      <c r="F36" s="2"/>
      <c r="G36" s="2"/>
      <c r="H36" s="2"/>
      <c r="I36" s="2"/>
      <c r="M36" s="2"/>
      <c r="N36" s="2"/>
      <c r="O36" s="2"/>
      <c r="P36" s="2"/>
      <c r="Q36" s="2"/>
      <c r="R36" s="2"/>
      <c r="S36" s="2"/>
      <c r="T36" s="2"/>
      <c r="U36" s="2"/>
      <c r="AF36" s="2"/>
      <c r="AG36" s="2"/>
      <c r="AH36" s="2"/>
      <c r="AI36" s="2"/>
      <c r="AJ36" s="2"/>
      <c r="AK36" s="2"/>
      <c r="AL36" s="2"/>
      <c r="AM36" s="2"/>
      <c r="AN36" s="2"/>
    </row>
    <row r="37" spans="1:40">
      <c r="A37" s="2"/>
      <c r="B37" s="2"/>
      <c r="C37" s="2"/>
      <c r="D37" s="2"/>
      <c r="E37" s="2"/>
      <c r="F37" s="2"/>
      <c r="G37" s="2"/>
      <c r="H37" s="2"/>
      <c r="I37" s="2"/>
      <c r="M37" s="2"/>
      <c r="N37" s="2"/>
      <c r="O37" s="2"/>
      <c r="P37" s="2"/>
      <c r="Q37" s="2"/>
      <c r="R37" s="2"/>
      <c r="S37" s="2"/>
      <c r="T37" s="2"/>
      <c r="U37" s="2"/>
      <c r="AF37" s="2"/>
      <c r="AG37" s="2"/>
      <c r="AH37" s="2"/>
      <c r="AI37" s="2"/>
      <c r="AJ37" s="2"/>
      <c r="AK37" s="2"/>
      <c r="AL37" s="2"/>
      <c r="AM37" s="2"/>
      <c r="AN37" s="2"/>
    </row>
    <row r="38" spans="1:40">
      <c r="A38" s="2"/>
      <c r="B38" s="2"/>
      <c r="C38" s="2"/>
      <c r="D38" s="2"/>
      <c r="E38" s="2"/>
      <c r="F38" s="2"/>
      <c r="G38" s="2"/>
      <c r="H38" s="2"/>
      <c r="I38" s="2"/>
      <c r="M38" s="2"/>
      <c r="N38" s="2"/>
      <c r="O38" s="2"/>
      <c r="P38" s="2"/>
      <c r="Q38" s="2"/>
      <c r="R38" s="2"/>
      <c r="S38" s="2"/>
      <c r="T38" s="2"/>
      <c r="U38" s="2"/>
      <c r="AF38" s="2"/>
      <c r="AG38" s="2"/>
      <c r="AH38" s="2"/>
      <c r="AI38" s="2"/>
      <c r="AJ38" s="2"/>
      <c r="AK38" s="2"/>
      <c r="AL38" s="2"/>
      <c r="AM38" s="2"/>
      <c r="AN38" s="2"/>
    </row>
    <row r="39" spans="1:40">
      <c r="A39" s="2"/>
      <c r="B39" s="2"/>
      <c r="C39" s="2"/>
      <c r="D39" s="2"/>
      <c r="E39" s="2"/>
      <c r="F39" s="2"/>
      <c r="G39" s="2"/>
      <c r="H39" s="2"/>
      <c r="I39" s="2"/>
      <c r="M39" s="2"/>
      <c r="N39" s="2"/>
      <c r="O39" s="2"/>
      <c r="P39" s="2"/>
      <c r="Q39" s="2"/>
      <c r="R39" s="2"/>
      <c r="S39" s="2"/>
      <c r="T39" s="2"/>
      <c r="U39" s="2"/>
      <c r="AF39" s="2"/>
      <c r="AG39" s="2"/>
      <c r="AH39" s="2"/>
      <c r="AI39" s="2"/>
      <c r="AJ39" s="2"/>
      <c r="AK39" s="2"/>
      <c r="AL39" s="2"/>
      <c r="AM39" s="2"/>
      <c r="AN39" s="2"/>
    </row>
    <row r="40" spans="1:40">
      <c r="A40" s="2"/>
      <c r="B40" s="2"/>
      <c r="C40" s="2"/>
      <c r="D40" s="2"/>
      <c r="E40" s="2"/>
      <c r="F40" s="2"/>
      <c r="G40" s="2"/>
      <c r="H40" s="2"/>
      <c r="I40" s="2"/>
      <c r="M40" s="2"/>
      <c r="N40" s="2"/>
      <c r="O40" s="2"/>
      <c r="P40" s="2"/>
      <c r="Q40" s="2"/>
      <c r="R40" s="2"/>
      <c r="S40" s="2"/>
      <c r="T40" s="2"/>
      <c r="U40" s="2"/>
      <c r="AF40" s="2"/>
      <c r="AG40" s="2"/>
      <c r="AH40" s="2"/>
      <c r="AI40" s="2"/>
      <c r="AJ40" s="2"/>
      <c r="AK40" s="2"/>
      <c r="AL40" s="2"/>
      <c r="AM40" s="2"/>
      <c r="AN40" s="2"/>
    </row>
    <row r="41" spans="1:1">
      <c r="A41" s="2"/>
    </row>
    <row r="42" spans="1:1">
      <c r="A42" s="2"/>
    </row>
  </sheetData>
  <sheetProtection formatCells="0" insertHyperlinks="0" autoFilter="0"/>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O200"/>
  <sheetViews>
    <sheetView showGridLines="0" workbookViewId="0">
      <selection activeCell="P18" sqref="P18"/>
    </sheetView>
  </sheetViews>
  <sheetFormatPr defaultColWidth="9" defaultRowHeight="16.8"/>
  <cols>
    <col min="1" max="1" width="6.125" style="44" customWidth="1"/>
    <col min="2" max="2" width="17.125" style="44" customWidth="1"/>
    <col min="3" max="3" width="14.5" style="44" customWidth="1"/>
    <col min="4" max="4" width="5.75" style="44" customWidth="1"/>
    <col min="5" max="5" width="9.375" style="44" customWidth="1"/>
    <col min="6" max="6" width="18.625" style="44" customWidth="1"/>
    <col min="7" max="7" width="18" style="44" customWidth="1"/>
    <col min="8" max="8" width="24.125" style="44" customWidth="1"/>
    <col min="9" max="9" width="9.875" style="44" customWidth="1"/>
    <col min="10" max="10" width="9.625" style="44" customWidth="1"/>
    <col min="11" max="11" width="23.375" style="44" customWidth="1"/>
    <col min="12" max="12" width="8.125" style="44" customWidth="1"/>
    <col min="13" max="13" width="2.625" style="186" customWidth="1"/>
    <col min="14" max="14" width="8.625" style="3" customWidth="1"/>
    <col min="15" max="15" width="8.625" style="187" customWidth="1"/>
    <col min="16" max="16384" width="9" style="44"/>
  </cols>
  <sheetData>
    <row r="1" ht="90" customHeight="1" spans="1:15">
      <c r="A1" s="188"/>
      <c r="B1" s="188"/>
      <c r="C1" s="188"/>
      <c r="D1" s="188"/>
      <c r="E1" s="188"/>
      <c r="F1" s="188"/>
      <c r="G1" s="188"/>
      <c r="H1" s="188"/>
      <c r="I1" s="188"/>
      <c r="J1" s="188"/>
      <c r="K1" s="188"/>
      <c r="L1" s="188"/>
      <c r="N1" s="193"/>
      <c r="O1" s="194"/>
    </row>
    <row r="2" ht="12" customHeight="1" spans="1:15">
      <c r="A2" s="186"/>
      <c r="B2" s="186"/>
      <c r="C2" s="186"/>
      <c r="D2" s="186"/>
      <c r="E2" s="186"/>
      <c r="F2" s="186"/>
      <c r="G2" s="186"/>
      <c r="H2" s="186"/>
      <c r="I2" s="186"/>
      <c r="J2" s="186"/>
      <c r="K2" s="186"/>
      <c r="L2" s="186"/>
      <c r="N2" s="31"/>
      <c r="O2" s="195"/>
    </row>
    <row r="3" spans="1:15">
      <c r="A3" s="18" t="s">
        <v>0</v>
      </c>
      <c r="B3" s="19" t="s">
        <v>1</v>
      </c>
      <c r="C3" s="19" t="s">
        <v>2</v>
      </c>
      <c r="D3" s="19" t="s">
        <v>3</v>
      </c>
      <c r="E3" s="19" t="s">
        <v>4</v>
      </c>
      <c r="F3" s="19" t="s">
        <v>5</v>
      </c>
      <c r="G3" s="19" t="s">
        <v>6</v>
      </c>
      <c r="H3" s="19" t="s">
        <v>7</v>
      </c>
      <c r="I3" s="19" t="s">
        <v>8</v>
      </c>
      <c r="J3" s="19" t="s">
        <v>9</v>
      </c>
      <c r="K3" s="185" t="s">
        <v>10</v>
      </c>
      <c r="L3" s="180" t="s">
        <v>11</v>
      </c>
      <c r="M3" s="196"/>
      <c r="N3" s="113" t="s">
        <v>12</v>
      </c>
      <c r="O3" s="197"/>
    </row>
    <row r="4" spans="1:15">
      <c r="A4" s="21">
        <f>IF(B4="","",ROW()-ROW($A$3))</f>
        <v>1</v>
      </c>
      <c r="B4" s="21" t="s">
        <v>13</v>
      </c>
      <c r="C4" s="110">
        <v>43803</v>
      </c>
      <c r="D4" s="21" t="s">
        <v>14</v>
      </c>
      <c r="E4" s="21" t="s">
        <v>15</v>
      </c>
      <c r="F4" s="190" t="s">
        <v>16</v>
      </c>
      <c r="G4" s="21">
        <v>13000000000</v>
      </c>
      <c r="H4" s="21" t="s">
        <v>17</v>
      </c>
      <c r="I4" s="115" t="s">
        <v>18</v>
      </c>
      <c r="J4" s="115" t="s">
        <v>15</v>
      </c>
      <c r="K4" s="202" t="s">
        <v>19</v>
      </c>
      <c r="L4" s="114"/>
      <c r="N4" s="21" t="s">
        <v>14</v>
      </c>
      <c r="O4" s="198">
        <v>0.8</v>
      </c>
    </row>
    <row r="5" spans="1:15">
      <c r="A5" s="23">
        <f>IF(B5="","",ROW()-ROW($A$3))</f>
        <v>2</v>
      </c>
      <c r="B5" s="23" t="s">
        <v>20</v>
      </c>
      <c r="C5" s="189">
        <v>43804</v>
      </c>
      <c r="D5" s="23" t="s">
        <v>21</v>
      </c>
      <c r="E5" s="23" t="s">
        <v>22</v>
      </c>
      <c r="F5" s="191" t="s">
        <v>23</v>
      </c>
      <c r="G5" s="23">
        <v>13000000001</v>
      </c>
      <c r="H5" s="23" t="s">
        <v>24</v>
      </c>
      <c r="I5" s="23" t="s">
        <v>25</v>
      </c>
      <c r="J5" s="23" t="s">
        <v>22</v>
      </c>
      <c r="K5" s="203" t="s">
        <v>26</v>
      </c>
      <c r="L5" s="23"/>
      <c r="N5" s="23" t="s">
        <v>21</v>
      </c>
      <c r="O5" s="199">
        <v>0.85</v>
      </c>
    </row>
    <row r="6" spans="1:15">
      <c r="A6" s="21">
        <f>IF(B6="","",ROW()-ROW($A$3))</f>
        <v>3</v>
      </c>
      <c r="B6" s="21" t="s">
        <v>27</v>
      </c>
      <c r="C6" s="110">
        <v>43839</v>
      </c>
      <c r="D6" s="21" t="s">
        <v>28</v>
      </c>
      <c r="E6" s="21" t="s">
        <v>29</v>
      </c>
      <c r="F6" s="190" t="s">
        <v>30</v>
      </c>
      <c r="G6" s="21">
        <v>13000000002</v>
      </c>
      <c r="H6" s="21" t="s">
        <v>31</v>
      </c>
      <c r="I6" s="115" t="s">
        <v>32</v>
      </c>
      <c r="J6" s="115" t="s">
        <v>29</v>
      </c>
      <c r="K6" s="21" t="s">
        <v>33</v>
      </c>
      <c r="L6" s="114"/>
      <c r="N6" s="21" t="s">
        <v>28</v>
      </c>
      <c r="O6" s="198">
        <v>0.9</v>
      </c>
    </row>
    <row r="7" spans="1:15">
      <c r="A7" s="23">
        <f>IF(B7="","",ROW()-ROW($A$3))</f>
        <v>4</v>
      </c>
      <c r="B7" s="23" t="s">
        <v>34</v>
      </c>
      <c r="C7" s="189">
        <v>43840</v>
      </c>
      <c r="D7" s="23" t="s">
        <v>35</v>
      </c>
      <c r="E7" s="23" t="s">
        <v>36</v>
      </c>
      <c r="F7" s="191" t="s">
        <v>37</v>
      </c>
      <c r="G7" s="23">
        <v>13000000003</v>
      </c>
      <c r="H7" s="23" t="s">
        <v>38</v>
      </c>
      <c r="I7" s="23" t="s">
        <v>18</v>
      </c>
      <c r="J7" s="23" t="s">
        <v>36</v>
      </c>
      <c r="K7" s="192" t="s">
        <v>39</v>
      </c>
      <c r="L7" s="23"/>
      <c r="N7" s="23" t="s">
        <v>40</v>
      </c>
      <c r="O7" s="199">
        <v>0.95</v>
      </c>
    </row>
    <row r="8" spans="1:15">
      <c r="A8" s="21" t="str">
        <f>IF(B8="","",ROW()-ROW($A$3))</f>
        <v/>
      </c>
      <c r="B8" s="21"/>
      <c r="C8" s="110"/>
      <c r="D8" s="21"/>
      <c r="E8" s="21"/>
      <c r="F8" s="190"/>
      <c r="G8" s="21"/>
      <c r="H8" s="21"/>
      <c r="I8" s="115"/>
      <c r="J8" s="115"/>
      <c r="K8" s="21"/>
      <c r="L8" s="114"/>
      <c r="N8" s="21" t="s">
        <v>35</v>
      </c>
      <c r="O8" s="198">
        <v>1</v>
      </c>
    </row>
    <row r="9" spans="1:15">
      <c r="A9" s="23" t="str">
        <f>IF(B9="","",ROW()-ROW($A$3))</f>
        <v/>
      </c>
      <c r="B9" s="23"/>
      <c r="C9" s="189"/>
      <c r="D9" s="23"/>
      <c r="E9" s="23"/>
      <c r="F9" s="191"/>
      <c r="G9" s="23"/>
      <c r="H9" s="23"/>
      <c r="I9" s="23"/>
      <c r="J9" s="23"/>
      <c r="K9" s="192"/>
      <c r="L9" s="23"/>
      <c r="N9" s="72"/>
      <c r="O9" s="200"/>
    </row>
    <row r="10" spans="1:15">
      <c r="A10" s="21" t="str">
        <f t="shared" ref="A10:A41" si="0">IF(B10="","",ROW()-ROW($A$3))</f>
        <v/>
      </c>
      <c r="B10" s="21"/>
      <c r="C10" s="110"/>
      <c r="D10" s="21"/>
      <c r="E10" s="21"/>
      <c r="F10" s="190"/>
      <c r="G10" s="21"/>
      <c r="H10" s="21"/>
      <c r="I10" s="115"/>
      <c r="J10" s="115"/>
      <c r="K10" s="21"/>
      <c r="L10" s="114"/>
      <c r="N10" s="72"/>
      <c r="O10" s="200"/>
    </row>
    <row r="11" spans="1:15">
      <c r="A11" s="23" t="str">
        <f t="shared" si="0"/>
        <v/>
      </c>
      <c r="B11" s="23"/>
      <c r="C11" s="189"/>
      <c r="D11" s="23"/>
      <c r="E11" s="23"/>
      <c r="F11" s="191"/>
      <c r="G11" s="23"/>
      <c r="H11" s="23"/>
      <c r="I11" s="23"/>
      <c r="J11" s="23"/>
      <c r="K11" s="192"/>
      <c r="L11" s="23"/>
      <c r="N11" s="72"/>
      <c r="O11" s="200"/>
    </row>
    <row r="12" spans="1:15">
      <c r="A12" s="21" t="str">
        <f t="shared" si="0"/>
        <v/>
      </c>
      <c r="B12" s="21"/>
      <c r="C12" s="110"/>
      <c r="D12" s="21"/>
      <c r="E12" s="21"/>
      <c r="F12" s="190"/>
      <c r="G12" s="21"/>
      <c r="H12" s="21"/>
      <c r="I12" s="115"/>
      <c r="J12" s="115"/>
      <c r="K12" s="21"/>
      <c r="L12" s="114"/>
      <c r="N12" s="72"/>
      <c r="O12" s="200"/>
    </row>
    <row r="13" spans="1:15">
      <c r="A13" s="23" t="str">
        <f t="shared" si="0"/>
        <v/>
      </c>
      <c r="B13" s="23"/>
      <c r="C13" s="189"/>
      <c r="D13" s="23"/>
      <c r="E13" s="23"/>
      <c r="F13" s="191"/>
      <c r="G13" s="23"/>
      <c r="H13" s="23"/>
      <c r="I13" s="23"/>
      <c r="J13" s="23"/>
      <c r="K13" s="192"/>
      <c r="L13" s="23"/>
      <c r="N13" s="72"/>
      <c r="O13" s="200"/>
    </row>
    <row r="14" spans="1:12">
      <c r="A14" s="21" t="str">
        <f t="shared" si="0"/>
        <v/>
      </c>
      <c r="B14" s="21"/>
      <c r="C14" s="110"/>
      <c r="D14" s="21"/>
      <c r="E14" s="21"/>
      <c r="F14" s="190"/>
      <c r="G14" s="21"/>
      <c r="H14" s="21"/>
      <c r="I14" s="115"/>
      <c r="J14" s="115"/>
      <c r="K14" s="21"/>
      <c r="L14" s="114"/>
    </row>
    <row r="15" spans="1:12">
      <c r="A15" s="23" t="str">
        <f t="shared" si="0"/>
        <v/>
      </c>
      <c r="B15" s="23"/>
      <c r="C15" s="189"/>
      <c r="D15" s="23"/>
      <c r="E15" s="23"/>
      <c r="F15" s="191"/>
      <c r="G15" s="23"/>
      <c r="H15" s="23"/>
      <c r="I15" s="23"/>
      <c r="J15" s="23"/>
      <c r="K15" s="192"/>
      <c r="L15" s="23"/>
    </row>
    <row r="16" spans="1:12">
      <c r="A16" s="21" t="str">
        <f t="shared" si="0"/>
        <v/>
      </c>
      <c r="B16" s="21"/>
      <c r="C16" s="110"/>
      <c r="D16" s="21"/>
      <c r="E16" s="21"/>
      <c r="F16" s="190"/>
      <c r="G16" s="21"/>
      <c r="H16" s="21"/>
      <c r="I16" s="115"/>
      <c r="J16" s="115"/>
      <c r="K16" s="21"/>
      <c r="L16" s="114"/>
    </row>
    <row r="17" spans="1:12">
      <c r="A17" s="23" t="str">
        <f t="shared" si="0"/>
        <v/>
      </c>
      <c r="B17" s="23"/>
      <c r="C17" s="189"/>
      <c r="D17" s="23"/>
      <c r="E17" s="23"/>
      <c r="F17" s="191"/>
      <c r="G17" s="23"/>
      <c r="H17" s="23"/>
      <c r="I17" s="23"/>
      <c r="J17" s="23"/>
      <c r="K17" s="192"/>
      <c r="L17" s="23"/>
    </row>
    <row r="18" spans="1:12">
      <c r="A18" s="21" t="str">
        <f t="shared" si="0"/>
        <v/>
      </c>
      <c r="B18" s="21"/>
      <c r="C18" s="110"/>
      <c r="D18" s="21"/>
      <c r="E18" s="21"/>
      <c r="F18" s="190"/>
      <c r="G18" s="21"/>
      <c r="H18" s="21"/>
      <c r="I18" s="115"/>
      <c r="J18" s="115"/>
      <c r="K18" s="21"/>
      <c r="L18" s="114"/>
    </row>
    <row r="19" spans="1:12">
      <c r="A19" s="23" t="str">
        <f t="shared" si="0"/>
        <v/>
      </c>
      <c r="B19" s="23"/>
      <c r="C19" s="189"/>
      <c r="D19" s="23"/>
      <c r="E19" s="23"/>
      <c r="F19" s="191"/>
      <c r="G19" s="23"/>
      <c r="H19" s="23"/>
      <c r="I19" s="23"/>
      <c r="J19" s="23"/>
      <c r="K19" s="192"/>
      <c r="L19" s="23"/>
    </row>
    <row r="20" spans="1:12">
      <c r="A20" s="21" t="str">
        <f t="shared" si="0"/>
        <v/>
      </c>
      <c r="B20" s="21"/>
      <c r="C20" s="110"/>
      <c r="D20" s="21"/>
      <c r="E20" s="21"/>
      <c r="F20" s="190"/>
      <c r="G20" s="21"/>
      <c r="H20" s="21"/>
      <c r="I20" s="115"/>
      <c r="J20" s="115"/>
      <c r="K20" s="21"/>
      <c r="L20" s="114"/>
    </row>
    <row r="21" spans="1:12">
      <c r="A21" s="23" t="str">
        <f t="shared" si="0"/>
        <v/>
      </c>
      <c r="B21" s="23"/>
      <c r="C21" s="189"/>
      <c r="D21" s="23"/>
      <c r="E21" s="23"/>
      <c r="F21" s="191"/>
      <c r="G21" s="23"/>
      <c r="H21" s="23"/>
      <c r="I21" s="23"/>
      <c r="J21" s="23"/>
      <c r="K21" s="192"/>
      <c r="L21" s="23"/>
    </row>
    <row r="22" spans="1:12">
      <c r="A22" s="21" t="str">
        <f t="shared" si="0"/>
        <v/>
      </c>
      <c r="B22" s="21"/>
      <c r="C22" s="110"/>
      <c r="D22" s="21"/>
      <c r="E22" s="21"/>
      <c r="F22" s="190"/>
      <c r="G22" s="21"/>
      <c r="H22" s="21"/>
      <c r="I22" s="115"/>
      <c r="J22" s="115"/>
      <c r="K22" s="21"/>
      <c r="L22" s="114"/>
    </row>
    <row r="23" spans="1:12">
      <c r="A23" s="23" t="str">
        <f t="shared" si="0"/>
        <v/>
      </c>
      <c r="B23" s="23"/>
      <c r="C23" s="189"/>
      <c r="D23" s="23"/>
      <c r="E23" s="23"/>
      <c r="F23" s="191"/>
      <c r="G23" s="23"/>
      <c r="H23" s="23"/>
      <c r="I23" s="23"/>
      <c r="J23" s="23"/>
      <c r="K23" s="192"/>
      <c r="L23" s="23"/>
    </row>
    <row r="24" spans="1:12">
      <c r="A24" s="21" t="str">
        <f t="shared" si="0"/>
        <v/>
      </c>
      <c r="B24" s="21"/>
      <c r="C24" s="110"/>
      <c r="D24" s="21"/>
      <c r="E24" s="21"/>
      <c r="F24" s="190"/>
      <c r="G24" s="21"/>
      <c r="H24" s="21"/>
      <c r="I24" s="115"/>
      <c r="J24" s="115"/>
      <c r="K24" s="21"/>
      <c r="L24" s="114"/>
    </row>
    <row r="25" spans="1:12">
      <c r="A25" s="23" t="str">
        <f t="shared" si="0"/>
        <v/>
      </c>
      <c r="B25" s="23"/>
      <c r="C25" s="189"/>
      <c r="D25" s="23"/>
      <c r="E25" s="23"/>
      <c r="F25" s="191"/>
      <c r="G25" s="23"/>
      <c r="H25" s="23"/>
      <c r="I25" s="23"/>
      <c r="J25" s="23"/>
      <c r="K25" s="192"/>
      <c r="L25" s="23"/>
    </row>
    <row r="26" spans="1:12">
      <c r="A26" s="21" t="str">
        <f t="shared" si="0"/>
        <v/>
      </c>
      <c r="B26" s="21"/>
      <c r="C26" s="110"/>
      <c r="D26" s="21"/>
      <c r="E26" s="21"/>
      <c r="F26" s="190"/>
      <c r="G26" s="21"/>
      <c r="H26" s="21"/>
      <c r="I26" s="115"/>
      <c r="J26" s="115"/>
      <c r="K26" s="21"/>
      <c r="L26" s="114"/>
    </row>
    <row r="27" spans="1:12">
      <c r="A27" s="23" t="str">
        <f t="shared" si="0"/>
        <v/>
      </c>
      <c r="B27" s="23"/>
      <c r="C27" s="189"/>
      <c r="D27" s="23"/>
      <c r="E27" s="23"/>
      <c r="F27" s="191"/>
      <c r="G27" s="23"/>
      <c r="H27" s="23"/>
      <c r="I27" s="23"/>
      <c r="J27" s="23"/>
      <c r="K27" s="192"/>
      <c r="L27" s="23"/>
    </row>
    <row r="28" spans="1:12">
      <c r="A28" s="21" t="str">
        <f t="shared" si="0"/>
        <v/>
      </c>
      <c r="B28" s="21"/>
      <c r="C28" s="110"/>
      <c r="D28" s="21"/>
      <c r="E28" s="21"/>
      <c r="F28" s="190"/>
      <c r="G28" s="21"/>
      <c r="H28" s="21"/>
      <c r="I28" s="115"/>
      <c r="J28" s="115"/>
      <c r="K28" s="21"/>
      <c r="L28" s="114"/>
    </row>
    <row r="29" spans="1:12">
      <c r="A29" s="23" t="str">
        <f t="shared" si="0"/>
        <v/>
      </c>
      <c r="B29" s="23"/>
      <c r="C29" s="189"/>
      <c r="D29" s="23"/>
      <c r="E29" s="23"/>
      <c r="F29" s="191"/>
      <c r="G29" s="23"/>
      <c r="H29" s="23"/>
      <c r="I29" s="23"/>
      <c r="J29" s="23"/>
      <c r="K29" s="192"/>
      <c r="L29" s="23"/>
    </row>
    <row r="30" spans="1:12">
      <c r="A30" s="21" t="str">
        <f t="shared" si="0"/>
        <v/>
      </c>
      <c r="B30" s="21"/>
      <c r="C30" s="110"/>
      <c r="D30" s="21"/>
      <c r="E30" s="21"/>
      <c r="F30" s="190"/>
      <c r="G30" s="21"/>
      <c r="H30" s="21"/>
      <c r="I30" s="115"/>
      <c r="J30" s="115"/>
      <c r="K30" s="21"/>
      <c r="L30" s="114"/>
    </row>
    <row r="31" spans="1:12">
      <c r="A31" s="23" t="str">
        <f t="shared" si="0"/>
        <v/>
      </c>
      <c r="B31" s="23"/>
      <c r="C31" s="189"/>
      <c r="D31" s="23"/>
      <c r="E31" s="23"/>
      <c r="F31" s="191"/>
      <c r="G31" s="23"/>
      <c r="H31" s="23"/>
      <c r="I31" s="23"/>
      <c r="J31" s="23"/>
      <c r="K31" s="192"/>
      <c r="L31" s="23"/>
    </row>
    <row r="32" spans="1:12">
      <c r="A32" s="21" t="str">
        <f t="shared" si="0"/>
        <v/>
      </c>
      <c r="B32" s="21"/>
      <c r="C32" s="110"/>
      <c r="D32" s="21"/>
      <c r="E32" s="21"/>
      <c r="F32" s="190"/>
      <c r="G32" s="21"/>
      <c r="H32" s="21"/>
      <c r="I32" s="115"/>
      <c r="J32" s="115"/>
      <c r="K32" s="21"/>
      <c r="L32" s="114"/>
    </row>
    <row r="33" spans="1:12">
      <c r="A33" s="23" t="str">
        <f t="shared" si="0"/>
        <v/>
      </c>
      <c r="B33" s="23"/>
      <c r="C33" s="189"/>
      <c r="D33" s="23"/>
      <c r="E33" s="23"/>
      <c r="F33" s="191"/>
      <c r="G33" s="23"/>
      <c r="H33" s="23"/>
      <c r="I33" s="23"/>
      <c r="J33" s="23"/>
      <c r="K33" s="192"/>
      <c r="L33" s="23"/>
    </row>
    <row r="34" spans="1:12">
      <c r="A34" s="21" t="str">
        <f t="shared" si="0"/>
        <v/>
      </c>
      <c r="B34" s="21"/>
      <c r="C34" s="110"/>
      <c r="D34" s="21"/>
      <c r="E34" s="21"/>
      <c r="F34" s="190"/>
      <c r="G34" s="21"/>
      <c r="H34" s="21"/>
      <c r="I34" s="115"/>
      <c r="J34" s="115"/>
      <c r="K34" s="21"/>
      <c r="L34" s="114"/>
    </row>
    <row r="35" spans="1:12">
      <c r="A35" s="23" t="str">
        <f t="shared" si="0"/>
        <v/>
      </c>
      <c r="B35" s="23"/>
      <c r="C35" s="189"/>
      <c r="D35" s="23"/>
      <c r="E35" s="23"/>
      <c r="F35" s="191"/>
      <c r="G35" s="23"/>
      <c r="H35" s="23"/>
      <c r="I35" s="23"/>
      <c r="J35" s="23"/>
      <c r="K35" s="192"/>
      <c r="L35" s="23"/>
    </row>
    <row r="36" spans="1:12">
      <c r="A36" s="21" t="str">
        <f t="shared" si="0"/>
        <v/>
      </c>
      <c r="B36" s="21"/>
      <c r="C36" s="110"/>
      <c r="D36" s="21"/>
      <c r="E36" s="21"/>
      <c r="F36" s="190"/>
      <c r="G36" s="21"/>
      <c r="H36" s="21"/>
      <c r="I36" s="115"/>
      <c r="J36" s="115"/>
      <c r="K36" s="21"/>
      <c r="L36" s="114"/>
    </row>
    <row r="37" spans="1:12">
      <c r="A37" s="23" t="str">
        <f t="shared" si="0"/>
        <v/>
      </c>
      <c r="B37" s="23"/>
      <c r="C37" s="189"/>
      <c r="D37" s="23"/>
      <c r="E37" s="23"/>
      <c r="F37" s="191"/>
      <c r="G37" s="23"/>
      <c r="H37" s="23"/>
      <c r="I37" s="23"/>
      <c r="J37" s="23"/>
      <c r="K37" s="192"/>
      <c r="L37" s="23"/>
    </row>
    <row r="38" spans="1:12">
      <c r="A38" s="21" t="str">
        <f t="shared" si="0"/>
        <v/>
      </c>
      <c r="B38" s="21"/>
      <c r="C38" s="110"/>
      <c r="D38" s="21"/>
      <c r="E38" s="21"/>
      <c r="F38" s="190"/>
      <c r="G38" s="21"/>
      <c r="H38" s="21"/>
      <c r="I38" s="115"/>
      <c r="J38" s="115"/>
      <c r="K38" s="21"/>
      <c r="L38" s="114"/>
    </row>
    <row r="39" spans="1:12">
      <c r="A39" s="23" t="str">
        <f t="shared" si="0"/>
        <v/>
      </c>
      <c r="B39" s="23"/>
      <c r="C39" s="189"/>
      <c r="D39" s="23"/>
      <c r="E39" s="23"/>
      <c r="F39" s="191"/>
      <c r="G39" s="23"/>
      <c r="H39" s="23"/>
      <c r="I39" s="23"/>
      <c r="J39" s="23"/>
      <c r="K39" s="192"/>
      <c r="L39" s="23"/>
    </row>
    <row r="40" spans="1:12">
      <c r="A40" s="21" t="str">
        <f t="shared" si="0"/>
        <v/>
      </c>
      <c r="B40" s="21"/>
      <c r="C40" s="110"/>
      <c r="D40" s="21"/>
      <c r="E40" s="21"/>
      <c r="F40" s="190"/>
      <c r="G40" s="21"/>
      <c r="H40" s="21"/>
      <c r="I40" s="115"/>
      <c r="J40" s="115"/>
      <c r="K40" s="21"/>
      <c r="L40" s="114"/>
    </row>
    <row r="41" spans="1:12">
      <c r="A41" s="23" t="str">
        <f t="shared" si="0"/>
        <v/>
      </c>
      <c r="B41" s="23"/>
      <c r="C41" s="189"/>
      <c r="D41" s="23"/>
      <c r="E41" s="23"/>
      <c r="F41" s="191"/>
      <c r="G41" s="23"/>
      <c r="H41" s="23"/>
      <c r="I41" s="23"/>
      <c r="J41" s="23"/>
      <c r="K41" s="192"/>
      <c r="L41" s="23"/>
    </row>
    <row r="42" spans="1:12">
      <c r="A42" s="21" t="str">
        <f t="shared" ref="A42:A73" si="1">IF(B42="","",ROW()-ROW($A$3))</f>
        <v/>
      </c>
      <c r="B42" s="21"/>
      <c r="C42" s="110"/>
      <c r="D42" s="21"/>
      <c r="E42" s="21"/>
      <c r="F42" s="190"/>
      <c r="G42" s="21"/>
      <c r="H42" s="21"/>
      <c r="I42" s="115"/>
      <c r="J42" s="115"/>
      <c r="K42" s="21"/>
      <c r="L42" s="114"/>
    </row>
    <row r="43" spans="1:12">
      <c r="A43" s="23" t="str">
        <f t="shared" si="1"/>
        <v/>
      </c>
      <c r="B43" s="23"/>
      <c r="C43" s="189"/>
      <c r="D43" s="23"/>
      <c r="E43" s="23"/>
      <c r="F43" s="191"/>
      <c r="G43" s="23"/>
      <c r="H43" s="23"/>
      <c r="I43" s="23"/>
      <c r="J43" s="23"/>
      <c r="K43" s="192"/>
      <c r="L43" s="23"/>
    </row>
    <row r="44" spans="1:12">
      <c r="A44" s="21" t="str">
        <f t="shared" si="1"/>
        <v/>
      </c>
      <c r="B44" s="21"/>
      <c r="C44" s="110"/>
      <c r="D44" s="21"/>
      <c r="E44" s="21"/>
      <c r="F44" s="190"/>
      <c r="G44" s="21"/>
      <c r="H44" s="21"/>
      <c r="I44" s="115"/>
      <c r="J44" s="115"/>
      <c r="K44" s="21"/>
      <c r="L44" s="114"/>
    </row>
    <row r="45" spans="1:12">
      <c r="A45" s="23" t="str">
        <f t="shared" si="1"/>
        <v/>
      </c>
      <c r="B45" s="23"/>
      <c r="C45" s="189"/>
      <c r="D45" s="23"/>
      <c r="E45" s="23"/>
      <c r="F45" s="191"/>
      <c r="G45" s="23"/>
      <c r="H45" s="23"/>
      <c r="I45" s="23"/>
      <c r="J45" s="23"/>
      <c r="K45" s="192"/>
      <c r="L45" s="23"/>
    </row>
    <row r="46" spans="1:12">
      <c r="A46" s="21" t="str">
        <f t="shared" si="1"/>
        <v/>
      </c>
      <c r="B46" s="21"/>
      <c r="C46" s="110"/>
      <c r="D46" s="21"/>
      <c r="E46" s="21"/>
      <c r="F46" s="190"/>
      <c r="G46" s="21"/>
      <c r="H46" s="21"/>
      <c r="I46" s="115"/>
      <c r="J46" s="115"/>
      <c r="K46" s="21"/>
      <c r="L46" s="114"/>
    </row>
    <row r="47" spans="1:12">
      <c r="A47" s="23" t="str">
        <f t="shared" si="1"/>
        <v/>
      </c>
      <c r="B47" s="23"/>
      <c r="C47" s="189"/>
      <c r="D47" s="23"/>
      <c r="E47" s="23"/>
      <c r="F47" s="191"/>
      <c r="G47" s="23"/>
      <c r="H47" s="23"/>
      <c r="I47" s="23"/>
      <c r="J47" s="23"/>
      <c r="K47" s="192"/>
      <c r="L47" s="23"/>
    </row>
    <row r="48" spans="1:12">
      <c r="A48" s="21" t="str">
        <f t="shared" si="1"/>
        <v/>
      </c>
      <c r="B48" s="21"/>
      <c r="C48" s="110"/>
      <c r="D48" s="21"/>
      <c r="E48" s="21"/>
      <c r="F48" s="190"/>
      <c r="G48" s="21"/>
      <c r="H48" s="21"/>
      <c r="I48" s="115"/>
      <c r="J48" s="115"/>
      <c r="K48" s="21"/>
      <c r="L48" s="114"/>
    </row>
    <row r="49" spans="1:12">
      <c r="A49" s="23" t="str">
        <f t="shared" si="1"/>
        <v/>
      </c>
      <c r="B49" s="23"/>
      <c r="C49" s="189"/>
      <c r="D49" s="23"/>
      <c r="E49" s="23"/>
      <c r="F49" s="191"/>
      <c r="G49" s="23"/>
      <c r="H49" s="23"/>
      <c r="I49" s="23"/>
      <c r="J49" s="23"/>
      <c r="K49" s="192"/>
      <c r="L49" s="23"/>
    </row>
    <row r="50" spans="1:12">
      <c r="A50" s="21" t="str">
        <f t="shared" si="1"/>
        <v/>
      </c>
      <c r="B50" s="21"/>
      <c r="C50" s="110"/>
      <c r="D50" s="21"/>
      <c r="E50" s="21"/>
      <c r="F50" s="190"/>
      <c r="G50" s="21"/>
      <c r="H50" s="21"/>
      <c r="I50" s="115"/>
      <c r="J50" s="115"/>
      <c r="K50" s="21"/>
      <c r="L50" s="114"/>
    </row>
    <row r="51" spans="1:12">
      <c r="A51" s="23" t="str">
        <f t="shared" si="1"/>
        <v/>
      </c>
      <c r="B51" s="23"/>
      <c r="C51" s="189"/>
      <c r="D51" s="23"/>
      <c r="E51" s="23"/>
      <c r="F51" s="191"/>
      <c r="G51" s="23"/>
      <c r="H51" s="23"/>
      <c r="I51" s="23"/>
      <c r="J51" s="23"/>
      <c r="K51" s="192"/>
      <c r="L51" s="23"/>
    </row>
    <row r="52" spans="1:12">
      <c r="A52" s="21" t="str">
        <f t="shared" si="1"/>
        <v/>
      </c>
      <c r="B52" s="21"/>
      <c r="C52" s="110"/>
      <c r="D52" s="21"/>
      <c r="E52" s="21"/>
      <c r="F52" s="190"/>
      <c r="G52" s="21"/>
      <c r="H52" s="21"/>
      <c r="I52" s="115"/>
      <c r="J52" s="115"/>
      <c r="K52" s="21"/>
      <c r="L52" s="114"/>
    </row>
    <row r="53" spans="1:12">
      <c r="A53" s="23" t="str">
        <f t="shared" si="1"/>
        <v/>
      </c>
      <c r="B53" s="23"/>
      <c r="C53" s="189"/>
      <c r="D53" s="23"/>
      <c r="E53" s="23"/>
      <c r="F53" s="191"/>
      <c r="G53" s="23"/>
      <c r="H53" s="23"/>
      <c r="I53" s="23"/>
      <c r="J53" s="23"/>
      <c r="K53" s="192"/>
      <c r="L53" s="23"/>
    </row>
    <row r="54" spans="1:12">
      <c r="A54" s="21" t="str">
        <f t="shared" si="1"/>
        <v/>
      </c>
      <c r="B54" s="21"/>
      <c r="C54" s="110"/>
      <c r="D54" s="21"/>
      <c r="E54" s="21"/>
      <c r="F54" s="190"/>
      <c r="G54" s="21"/>
      <c r="H54" s="21"/>
      <c r="I54" s="115"/>
      <c r="J54" s="115"/>
      <c r="K54" s="21"/>
      <c r="L54" s="114"/>
    </row>
    <row r="55" spans="1:12">
      <c r="A55" s="23" t="str">
        <f t="shared" si="1"/>
        <v/>
      </c>
      <c r="B55" s="23"/>
      <c r="C55" s="189"/>
      <c r="D55" s="23"/>
      <c r="E55" s="23"/>
      <c r="F55" s="191"/>
      <c r="G55" s="23"/>
      <c r="H55" s="23"/>
      <c r="I55" s="23"/>
      <c r="J55" s="23"/>
      <c r="K55" s="192"/>
      <c r="L55" s="23"/>
    </row>
    <row r="56" spans="1:12">
      <c r="A56" s="21" t="str">
        <f t="shared" si="1"/>
        <v/>
      </c>
      <c r="B56" s="21"/>
      <c r="C56" s="110"/>
      <c r="D56" s="21"/>
      <c r="E56" s="21"/>
      <c r="F56" s="190"/>
      <c r="G56" s="21"/>
      <c r="H56" s="21"/>
      <c r="I56" s="115"/>
      <c r="J56" s="115"/>
      <c r="K56" s="21"/>
      <c r="L56" s="114"/>
    </row>
    <row r="57" spans="1:12">
      <c r="A57" s="23" t="str">
        <f t="shared" si="1"/>
        <v/>
      </c>
      <c r="B57" s="23"/>
      <c r="C57" s="189"/>
      <c r="D57" s="23"/>
      <c r="E57" s="23"/>
      <c r="F57" s="191"/>
      <c r="G57" s="23"/>
      <c r="H57" s="23"/>
      <c r="I57" s="23"/>
      <c r="J57" s="23"/>
      <c r="K57" s="192"/>
      <c r="L57" s="23"/>
    </row>
    <row r="58" spans="1:12">
      <c r="A58" s="21" t="str">
        <f t="shared" si="1"/>
        <v/>
      </c>
      <c r="B58" s="21"/>
      <c r="C58" s="110"/>
      <c r="D58" s="21"/>
      <c r="E58" s="21"/>
      <c r="F58" s="190"/>
      <c r="G58" s="21"/>
      <c r="H58" s="21"/>
      <c r="I58" s="115"/>
      <c r="J58" s="115"/>
      <c r="K58" s="21"/>
      <c r="L58" s="114"/>
    </row>
    <row r="59" spans="1:12">
      <c r="A59" s="23" t="str">
        <f t="shared" si="1"/>
        <v/>
      </c>
      <c r="B59" s="23"/>
      <c r="C59" s="189"/>
      <c r="D59" s="23"/>
      <c r="E59" s="23"/>
      <c r="F59" s="191"/>
      <c r="G59" s="23"/>
      <c r="H59" s="23"/>
      <c r="I59" s="23"/>
      <c r="J59" s="23"/>
      <c r="K59" s="192"/>
      <c r="L59" s="23"/>
    </row>
    <row r="60" spans="1:12">
      <c r="A60" s="21" t="str">
        <f t="shared" si="1"/>
        <v/>
      </c>
      <c r="B60" s="21"/>
      <c r="C60" s="110"/>
      <c r="D60" s="21"/>
      <c r="E60" s="21"/>
      <c r="F60" s="190"/>
      <c r="G60" s="21"/>
      <c r="H60" s="21"/>
      <c r="I60" s="115"/>
      <c r="J60" s="115"/>
      <c r="K60" s="21"/>
      <c r="L60" s="114"/>
    </row>
    <row r="61" spans="1:12">
      <c r="A61" s="23" t="str">
        <f t="shared" si="1"/>
        <v/>
      </c>
      <c r="B61" s="23"/>
      <c r="C61" s="189"/>
      <c r="D61" s="23"/>
      <c r="E61" s="23"/>
      <c r="F61" s="191"/>
      <c r="G61" s="23"/>
      <c r="H61" s="23"/>
      <c r="I61" s="23"/>
      <c r="J61" s="23"/>
      <c r="K61" s="192"/>
      <c r="L61" s="23"/>
    </row>
    <row r="62" spans="1:12">
      <c r="A62" s="21" t="str">
        <f t="shared" si="1"/>
        <v/>
      </c>
      <c r="B62" s="21"/>
      <c r="C62" s="110"/>
      <c r="D62" s="21"/>
      <c r="E62" s="21"/>
      <c r="F62" s="190"/>
      <c r="G62" s="21"/>
      <c r="H62" s="21"/>
      <c r="I62" s="115"/>
      <c r="J62" s="115"/>
      <c r="K62" s="21"/>
      <c r="L62" s="114"/>
    </row>
    <row r="63" spans="1:12">
      <c r="A63" s="23" t="str">
        <f t="shared" si="1"/>
        <v/>
      </c>
      <c r="B63" s="23"/>
      <c r="C63" s="189"/>
      <c r="D63" s="23"/>
      <c r="E63" s="23"/>
      <c r="F63" s="191"/>
      <c r="G63" s="23"/>
      <c r="H63" s="23"/>
      <c r="I63" s="23"/>
      <c r="J63" s="23"/>
      <c r="K63" s="192"/>
      <c r="L63" s="23"/>
    </row>
    <row r="64" spans="1:12">
      <c r="A64" s="21" t="str">
        <f t="shared" si="1"/>
        <v/>
      </c>
      <c r="B64" s="21"/>
      <c r="C64" s="110"/>
      <c r="D64" s="21"/>
      <c r="E64" s="21"/>
      <c r="F64" s="190"/>
      <c r="G64" s="21"/>
      <c r="H64" s="21"/>
      <c r="I64" s="115"/>
      <c r="J64" s="115"/>
      <c r="K64" s="21"/>
      <c r="L64" s="114"/>
    </row>
    <row r="65" spans="1:12">
      <c r="A65" s="23" t="str">
        <f t="shared" si="1"/>
        <v/>
      </c>
      <c r="B65" s="23"/>
      <c r="C65" s="189"/>
      <c r="D65" s="23"/>
      <c r="E65" s="23"/>
      <c r="F65" s="191"/>
      <c r="G65" s="23"/>
      <c r="H65" s="23"/>
      <c r="I65" s="23"/>
      <c r="J65" s="23"/>
      <c r="K65" s="192"/>
      <c r="L65" s="23"/>
    </row>
    <row r="66" spans="1:12">
      <c r="A66" s="21" t="str">
        <f t="shared" si="1"/>
        <v/>
      </c>
      <c r="B66" s="21"/>
      <c r="C66" s="110"/>
      <c r="D66" s="21"/>
      <c r="E66" s="21"/>
      <c r="F66" s="190"/>
      <c r="G66" s="21"/>
      <c r="H66" s="21"/>
      <c r="I66" s="115"/>
      <c r="J66" s="115"/>
      <c r="K66" s="21"/>
      <c r="L66" s="114"/>
    </row>
    <row r="67" spans="1:12">
      <c r="A67" s="23" t="str">
        <f t="shared" si="1"/>
        <v/>
      </c>
      <c r="B67" s="23"/>
      <c r="C67" s="189"/>
      <c r="D67" s="23"/>
      <c r="E67" s="23"/>
      <c r="F67" s="191"/>
      <c r="G67" s="23"/>
      <c r="H67" s="23"/>
      <c r="I67" s="23"/>
      <c r="J67" s="23"/>
      <c r="K67" s="192"/>
      <c r="L67" s="23"/>
    </row>
    <row r="68" spans="1:12">
      <c r="A68" s="21" t="str">
        <f t="shared" si="1"/>
        <v/>
      </c>
      <c r="B68" s="21"/>
      <c r="C68" s="110"/>
      <c r="D68" s="21"/>
      <c r="E68" s="21"/>
      <c r="F68" s="190"/>
      <c r="G68" s="21"/>
      <c r="H68" s="21"/>
      <c r="I68" s="115"/>
      <c r="J68" s="115"/>
      <c r="K68" s="21"/>
      <c r="L68" s="114"/>
    </row>
    <row r="69" spans="1:12">
      <c r="A69" s="23" t="str">
        <f t="shared" si="1"/>
        <v/>
      </c>
      <c r="B69" s="23"/>
      <c r="C69" s="189"/>
      <c r="D69" s="23"/>
      <c r="E69" s="23"/>
      <c r="F69" s="191"/>
      <c r="G69" s="23"/>
      <c r="H69" s="23"/>
      <c r="I69" s="23"/>
      <c r="J69" s="23"/>
      <c r="K69" s="192"/>
      <c r="L69" s="23"/>
    </row>
    <row r="70" spans="1:12">
      <c r="A70" s="21" t="str">
        <f t="shared" si="1"/>
        <v/>
      </c>
      <c r="B70" s="21"/>
      <c r="C70" s="110"/>
      <c r="D70" s="21"/>
      <c r="E70" s="21"/>
      <c r="F70" s="190"/>
      <c r="G70" s="21"/>
      <c r="H70" s="21"/>
      <c r="I70" s="115"/>
      <c r="J70" s="115"/>
      <c r="K70" s="21"/>
      <c r="L70" s="114"/>
    </row>
    <row r="71" spans="1:12">
      <c r="A71" s="23" t="str">
        <f t="shared" si="1"/>
        <v/>
      </c>
      <c r="B71" s="23"/>
      <c r="C71" s="189"/>
      <c r="D71" s="23"/>
      <c r="E71" s="23"/>
      <c r="F71" s="191"/>
      <c r="G71" s="23"/>
      <c r="H71" s="23"/>
      <c r="I71" s="23"/>
      <c r="J71" s="23"/>
      <c r="K71" s="192"/>
      <c r="L71" s="23"/>
    </row>
    <row r="72" spans="1:12">
      <c r="A72" s="21" t="str">
        <f t="shared" si="1"/>
        <v/>
      </c>
      <c r="B72" s="21"/>
      <c r="C72" s="110"/>
      <c r="D72" s="21"/>
      <c r="E72" s="21"/>
      <c r="F72" s="190"/>
      <c r="G72" s="21"/>
      <c r="H72" s="21"/>
      <c r="I72" s="115"/>
      <c r="J72" s="115"/>
      <c r="K72" s="21"/>
      <c r="L72" s="114"/>
    </row>
    <row r="73" spans="1:12">
      <c r="A73" s="23" t="str">
        <f t="shared" si="1"/>
        <v/>
      </c>
      <c r="B73" s="23"/>
      <c r="C73" s="189"/>
      <c r="D73" s="23"/>
      <c r="E73" s="23"/>
      <c r="F73" s="191"/>
      <c r="G73" s="23"/>
      <c r="H73" s="23"/>
      <c r="I73" s="23"/>
      <c r="J73" s="23"/>
      <c r="K73" s="192"/>
      <c r="L73" s="23"/>
    </row>
    <row r="74" spans="1:12">
      <c r="A74" s="21" t="str">
        <f t="shared" ref="A74:A105" si="2">IF(B74="","",ROW()-ROW($A$3))</f>
        <v/>
      </c>
      <c r="B74" s="21"/>
      <c r="C74" s="110"/>
      <c r="D74" s="21"/>
      <c r="E74" s="21"/>
      <c r="F74" s="190"/>
      <c r="G74" s="21"/>
      <c r="H74" s="21"/>
      <c r="I74" s="115"/>
      <c r="J74" s="115"/>
      <c r="K74" s="21"/>
      <c r="L74" s="114"/>
    </row>
    <row r="75" spans="1:12">
      <c r="A75" s="23" t="str">
        <f t="shared" si="2"/>
        <v/>
      </c>
      <c r="B75" s="23"/>
      <c r="C75" s="189"/>
      <c r="D75" s="23"/>
      <c r="E75" s="23"/>
      <c r="F75" s="191"/>
      <c r="G75" s="23"/>
      <c r="H75" s="23"/>
      <c r="I75" s="23"/>
      <c r="J75" s="23"/>
      <c r="K75" s="192"/>
      <c r="L75" s="23"/>
    </row>
    <row r="76" spans="1:12">
      <c r="A76" s="21" t="str">
        <f t="shared" si="2"/>
        <v/>
      </c>
      <c r="B76" s="21"/>
      <c r="C76" s="110"/>
      <c r="D76" s="21"/>
      <c r="E76" s="21"/>
      <c r="F76" s="190"/>
      <c r="G76" s="21"/>
      <c r="H76" s="21"/>
      <c r="I76" s="115"/>
      <c r="J76" s="115"/>
      <c r="K76" s="21"/>
      <c r="L76" s="114"/>
    </row>
    <row r="77" spans="1:12">
      <c r="A77" s="23" t="str">
        <f t="shared" si="2"/>
        <v/>
      </c>
      <c r="B77" s="23"/>
      <c r="C77" s="189"/>
      <c r="D77" s="23"/>
      <c r="E77" s="23"/>
      <c r="F77" s="191"/>
      <c r="G77" s="23"/>
      <c r="H77" s="23"/>
      <c r="I77" s="23"/>
      <c r="J77" s="23"/>
      <c r="K77" s="192"/>
      <c r="L77" s="23"/>
    </row>
    <row r="78" spans="1:12">
      <c r="A78" s="21" t="str">
        <f t="shared" si="2"/>
        <v/>
      </c>
      <c r="B78" s="21"/>
      <c r="C78" s="110"/>
      <c r="D78" s="21"/>
      <c r="E78" s="21"/>
      <c r="F78" s="190"/>
      <c r="G78" s="21"/>
      <c r="H78" s="21"/>
      <c r="I78" s="115"/>
      <c r="J78" s="115"/>
      <c r="K78" s="21"/>
      <c r="L78" s="114"/>
    </row>
    <row r="79" spans="1:12">
      <c r="A79" s="23" t="str">
        <f t="shared" si="2"/>
        <v/>
      </c>
      <c r="B79" s="23"/>
      <c r="C79" s="189"/>
      <c r="D79" s="23"/>
      <c r="E79" s="23"/>
      <c r="F79" s="191"/>
      <c r="G79" s="23"/>
      <c r="H79" s="23"/>
      <c r="I79" s="23"/>
      <c r="J79" s="23"/>
      <c r="K79" s="192"/>
      <c r="L79" s="23"/>
    </row>
    <row r="80" spans="1:12">
      <c r="A80" s="21" t="str">
        <f t="shared" si="2"/>
        <v/>
      </c>
      <c r="B80" s="21"/>
      <c r="C80" s="110"/>
      <c r="D80" s="21"/>
      <c r="E80" s="21"/>
      <c r="F80" s="190"/>
      <c r="G80" s="21"/>
      <c r="H80" s="21"/>
      <c r="I80" s="115"/>
      <c r="J80" s="115"/>
      <c r="K80" s="21"/>
      <c r="L80" s="114"/>
    </row>
    <row r="81" spans="1:12">
      <c r="A81" s="23" t="str">
        <f t="shared" si="2"/>
        <v/>
      </c>
      <c r="B81" s="23"/>
      <c r="C81" s="189"/>
      <c r="D81" s="23"/>
      <c r="E81" s="23"/>
      <c r="F81" s="191"/>
      <c r="G81" s="23"/>
      <c r="H81" s="23"/>
      <c r="I81" s="23"/>
      <c r="J81" s="23"/>
      <c r="K81" s="192"/>
      <c r="L81" s="23"/>
    </row>
    <row r="82" spans="1:12">
      <c r="A82" s="21" t="str">
        <f t="shared" si="2"/>
        <v/>
      </c>
      <c r="B82" s="21"/>
      <c r="C82" s="110"/>
      <c r="D82" s="21"/>
      <c r="E82" s="21"/>
      <c r="F82" s="190"/>
      <c r="G82" s="21"/>
      <c r="H82" s="21"/>
      <c r="I82" s="115"/>
      <c r="J82" s="115"/>
      <c r="K82" s="21"/>
      <c r="L82" s="114"/>
    </row>
    <row r="83" spans="1:12">
      <c r="A83" s="23" t="str">
        <f t="shared" si="2"/>
        <v/>
      </c>
      <c r="B83" s="23"/>
      <c r="C83" s="189"/>
      <c r="D83" s="23"/>
      <c r="E83" s="23"/>
      <c r="F83" s="191"/>
      <c r="G83" s="23"/>
      <c r="H83" s="23"/>
      <c r="I83" s="23"/>
      <c r="J83" s="23"/>
      <c r="K83" s="192"/>
      <c r="L83" s="23"/>
    </row>
    <row r="84" spans="1:12">
      <c r="A84" s="21" t="str">
        <f t="shared" si="2"/>
        <v/>
      </c>
      <c r="B84" s="21"/>
      <c r="C84" s="110"/>
      <c r="D84" s="21"/>
      <c r="E84" s="21"/>
      <c r="F84" s="190"/>
      <c r="G84" s="21"/>
      <c r="H84" s="21"/>
      <c r="I84" s="115"/>
      <c r="J84" s="115"/>
      <c r="K84" s="21"/>
      <c r="L84" s="114"/>
    </row>
    <row r="85" spans="1:12">
      <c r="A85" s="23" t="str">
        <f t="shared" si="2"/>
        <v/>
      </c>
      <c r="B85" s="23"/>
      <c r="C85" s="189"/>
      <c r="D85" s="23"/>
      <c r="E85" s="23"/>
      <c r="F85" s="191"/>
      <c r="G85" s="23"/>
      <c r="H85" s="23"/>
      <c r="I85" s="23"/>
      <c r="J85" s="23"/>
      <c r="K85" s="192"/>
      <c r="L85" s="23"/>
    </row>
    <row r="86" spans="1:12">
      <c r="A86" s="21" t="str">
        <f t="shared" si="2"/>
        <v/>
      </c>
      <c r="B86" s="21"/>
      <c r="C86" s="110"/>
      <c r="D86" s="21"/>
      <c r="E86" s="21"/>
      <c r="F86" s="190"/>
      <c r="G86" s="21"/>
      <c r="H86" s="21"/>
      <c r="I86" s="115"/>
      <c r="J86" s="115"/>
      <c r="K86" s="21"/>
      <c r="L86" s="114"/>
    </row>
    <row r="87" spans="1:12">
      <c r="A87" s="23" t="str">
        <f t="shared" si="2"/>
        <v/>
      </c>
      <c r="B87" s="23"/>
      <c r="C87" s="189"/>
      <c r="D87" s="23"/>
      <c r="E87" s="23"/>
      <c r="F87" s="191"/>
      <c r="G87" s="23"/>
      <c r="H87" s="23"/>
      <c r="I87" s="23"/>
      <c r="J87" s="23"/>
      <c r="K87" s="192"/>
      <c r="L87" s="23"/>
    </row>
    <row r="88" spans="1:12">
      <c r="A88" s="21" t="str">
        <f t="shared" si="2"/>
        <v/>
      </c>
      <c r="B88" s="21"/>
      <c r="C88" s="110"/>
      <c r="D88" s="21"/>
      <c r="E88" s="21"/>
      <c r="F88" s="190"/>
      <c r="G88" s="21"/>
      <c r="H88" s="21"/>
      <c r="I88" s="115"/>
      <c r="J88" s="115"/>
      <c r="K88" s="21"/>
      <c r="L88" s="114"/>
    </row>
    <row r="89" spans="1:12">
      <c r="A89" s="23" t="str">
        <f t="shared" si="2"/>
        <v/>
      </c>
      <c r="B89" s="23"/>
      <c r="C89" s="189"/>
      <c r="D89" s="23"/>
      <c r="E89" s="23"/>
      <c r="F89" s="191"/>
      <c r="G89" s="23"/>
      <c r="H89" s="23"/>
      <c r="I89" s="23"/>
      <c r="J89" s="23"/>
      <c r="K89" s="192"/>
      <c r="L89" s="23"/>
    </row>
    <row r="90" spans="1:12">
      <c r="A90" s="21" t="str">
        <f t="shared" si="2"/>
        <v/>
      </c>
      <c r="B90" s="21"/>
      <c r="C90" s="110"/>
      <c r="D90" s="21"/>
      <c r="E90" s="21"/>
      <c r="F90" s="190"/>
      <c r="G90" s="21"/>
      <c r="H90" s="21"/>
      <c r="I90" s="115"/>
      <c r="J90" s="115"/>
      <c r="K90" s="21"/>
      <c r="L90" s="114"/>
    </row>
    <row r="91" spans="1:12">
      <c r="A91" s="23" t="str">
        <f t="shared" si="2"/>
        <v/>
      </c>
      <c r="B91" s="23"/>
      <c r="C91" s="189"/>
      <c r="D91" s="23"/>
      <c r="E91" s="23"/>
      <c r="F91" s="191"/>
      <c r="G91" s="23"/>
      <c r="H91" s="23"/>
      <c r="I91" s="23"/>
      <c r="J91" s="23"/>
      <c r="K91" s="192"/>
      <c r="L91" s="23"/>
    </row>
    <row r="92" spans="1:12">
      <c r="A92" s="21" t="str">
        <f t="shared" si="2"/>
        <v/>
      </c>
      <c r="B92" s="21"/>
      <c r="C92" s="110"/>
      <c r="D92" s="21"/>
      <c r="E92" s="21"/>
      <c r="F92" s="190"/>
      <c r="G92" s="21"/>
      <c r="H92" s="21"/>
      <c r="I92" s="115"/>
      <c r="J92" s="115"/>
      <c r="K92" s="21"/>
      <c r="L92" s="114"/>
    </row>
    <row r="93" spans="1:12">
      <c r="A93" s="23" t="str">
        <f t="shared" si="2"/>
        <v/>
      </c>
      <c r="B93" s="23"/>
      <c r="C93" s="189"/>
      <c r="D93" s="23"/>
      <c r="E93" s="23"/>
      <c r="F93" s="191"/>
      <c r="G93" s="23"/>
      <c r="H93" s="23"/>
      <c r="I93" s="23"/>
      <c r="J93" s="23"/>
      <c r="K93" s="192"/>
      <c r="L93" s="23"/>
    </row>
    <row r="94" spans="1:12">
      <c r="A94" s="21" t="str">
        <f t="shared" si="2"/>
        <v/>
      </c>
      <c r="B94" s="21"/>
      <c r="C94" s="110"/>
      <c r="D94" s="21"/>
      <c r="E94" s="21"/>
      <c r="F94" s="190"/>
      <c r="G94" s="21"/>
      <c r="H94" s="21"/>
      <c r="I94" s="115"/>
      <c r="J94" s="115"/>
      <c r="K94" s="21"/>
      <c r="L94" s="114"/>
    </row>
    <row r="95" spans="1:12">
      <c r="A95" s="23" t="str">
        <f t="shared" si="2"/>
        <v/>
      </c>
      <c r="B95" s="23"/>
      <c r="C95" s="189"/>
      <c r="D95" s="23"/>
      <c r="E95" s="23"/>
      <c r="F95" s="191"/>
      <c r="G95" s="23"/>
      <c r="H95" s="23"/>
      <c r="I95" s="23"/>
      <c r="J95" s="23"/>
      <c r="K95" s="192"/>
      <c r="L95" s="23"/>
    </row>
    <row r="96" spans="1:12">
      <c r="A96" s="21" t="str">
        <f t="shared" si="2"/>
        <v/>
      </c>
      <c r="B96" s="21"/>
      <c r="C96" s="110"/>
      <c r="D96" s="21"/>
      <c r="E96" s="21"/>
      <c r="F96" s="190"/>
      <c r="G96" s="21"/>
      <c r="H96" s="21"/>
      <c r="I96" s="115"/>
      <c r="J96" s="115"/>
      <c r="K96" s="21"/>
      <c r="L96" s="114"/>
    </row>
    <row r="97" spans="1:12">
      <c r="A97" s="23" t="str">
        <f t="shared" si="2"/>
        <v/>
      </c>
      <c r="B97" s="23"/>
      <c r="C97" s="189"/>
      <c r="D97" s="23"/>
      <c r="E97" s="23"/>
      <c r="F97" s="191"/>
      <c r="G97" s="23"/>
      <c r="H97" s="23"/>
      <c r="I97" s="23"/>
      <c r="J97" s="23"/>
      <c r="K97" s="192"/>
      <c r="L97" s="23"/>
    </row>
    <row r="98" spans="1:12">
      <c r="A98" s="21" t="str">
        <f t="shared" si="2"/>
        <v/>
      </c>
      <c r="B98" s="21"/>
      <c r="C98" s="110"/>
      <c r="D98" s="21"/>
      <c r="E98" s="21"/>
      <c r="F98" s="190"/>
      <c r="G98" s="21"/>
      <c r="H98" s="21"/>
      <c r="I98" s="115"/>
      <c r="J98" s="115"/>
      <c r="K98" s="21"/>
      <c r="L98" s="114"/>
    </row>
    <row r="99" spans="1:12">
      <c r="A99" s="23" t="str">
        <f t="shared" si="2"/>
        <v/>
      </c>
      <c r="B99" s="23"/>
      <c r="C99" s="189"/>
      <c r="D99" s="23"/>
      <c r="E99" s="23"/>
      <c r="F99" s="191"/>
      <c r="G99" s="23"/>
      <c r="H99" s="23"/>
      <c r="I99" s="23"/>
      <c r="J99" s="23"/>
      <c r="K99" s="192"/>
      <c r="L99" s="23"/>
    </row>
    <row r="100" spans="1:12">
      <c r="A100" s="21" t="str">
        <f t="shared" si="2"/>
        <v/>
      </c>
      <c r="B100" s="21"/>
      <c r="C100" s="110"/>
      <c r="D100" s="21"/>
      <c r="E100" s="21"/>
      <c r="F100" s="190"/>
      <c r="G100" s="21"/>
      <c r="H100" s="21"/>
      <c r="I100" s="115"/>
      <c r="J100" s="115"/>
      <c r="K100" s="21"/>
      <c r="L100" s="114"/>
    </row>
    <row r="101" spans="1:12">
      <c r="A101" s="23" t="str">
        <f t="shared" si="2"/>
        <v/>
      </c>
      <c r="B101" s="23"/>
      <c r="C101" s="189"/>
      <c r="D101" s="23"/>
      <c r="E101" s="23"/>
      <c r="F101" s="191"/>
      <c r="G101" s="23"/>
      <c r="H101" s="23"/>
      <c r="I101" s="23"/>
      <c r="J101" s="23"/>
      <c r="K101" s="192"/>
      <c r="L101" s="23"/>
    </row>
    <row r="102" spans="1:12">
      <c r="A102" s="21" t="str">
        <f t="shared" si="2"/>
        <v/>
      </c>
      <c r="B102" s="21"/>
      <c r="C102" s="110"/>
      <c r="D102" s="21"/>
      <c r="E102" s="21"/>
      <c r="F102" s="190"/>
      <c r="G102" s="21"/>
      <c r="H102" s="21"/>
      <c r="I102" s="115"/>
      <c r="J102" s="115"/>
      <c r="K102" s="21"/>
      <c r="L102" s="114"/>
    </row>
    <row r="103" spans="1:12">
      <c r="A103" s="23" t="str">
        <f t="shared" si="2"/>
        <v/>
      </c>
      <c r="B103" s="23"/>
      <c r="C103" s="189"/>
      <c r="D103" s="23"/>
      <c r="E103" s="23"/>
      <c r="F103" s="191"/>
      <c r="G103" s="23"/>
      <c r="H103" s="23"/>
      <c r="I103" s="23"/>
      <c r="J103" s="23"/>
      <c r="K103" s="192"/>
      <c r="L103" s="23"/>
    </row>
    <row r="104" spans="1:12">
      <c r="A104" s="21" t="str">
        <f t="shared" si="2"/>
        <v/>
      </c>
      <c r="B104" s="21"/>
      <c r="C104" s="110"/>
      <c r="D104" s="21"/>
      <c r="E104" s="21"/>
      <c r="F104" s="190"/>
      <c r="G104" s="21"/>
      <c r="H104" s="21"/>
      <c r="I104" s="115"/>
      <c r="J104" s="115"/>
      <c r="K104" s="21"/>
      <c r="L104" s="114"/>
    </row>
    <row r="105" spans="1:12">
      <c r="A105" s="23" t="str">
        <f t="shared" si="2"/>
        <v/>
      </c>
      <c r="B105" s="23"/>
      <c r="C105" s="189"/>
      <c r="D105" s="23"/>
      <c r="E105" s="23"/>
      <c r="F105" s="191"/>
      <c r="G105" s="23"/>
      <c r="H105" s="23"/>
      <c r="I105" s="23"/>
      <c r="J105" s="23"/>
      <c r="K105" s="192"/>
      <c r="L105" s="23"/>
    </row>
    <row r="106" spans="1:12">
      <c r="A106" s="21" t="str">
        <f t="shared" ref="A106:A137" si="3">IF(B106="","",ROW()-ROW($A$3))</f>
        <v/>
      </c>
      <c r="B106" s="21"/>
      <c r="C106" s="110"/>
      <c r="D106" s="21"/>
      <c r="E106" s="21"/>
      <c r="F106" s="190"/>
      <c r="G106" s="21"/>
      <c r="H106" s="21"/>
      <c r="I106" s="115"/>
      <c r="J106" s="115"/>
      <c r="K106" s="21"/>
      <c r="L106" s="114"/>
    </row>
    <row r="107" spans="1:12">
      <c r="A107" s="23" t="str">
        <f t="shared" si="3"/>
        <v/>
      </c>
      <c r="B107" s="23"/>
      <c r="C107" s="189"/>
      <c r="D107" s="23"/>
      <c r="E107" s="23"/>
      <c r="F107" s="191"/>
      <c r="G107" s="23"/>
      <c r="H107" s="23"/>
      <c r="I107" s="23"/>
      <c r="J107" s="23"/>
      <c r="K107" s="192"/>
      <c r="L107" s="23"/>
    </row>
    <row r="108" spans="1:12">
      <c r="A108" s="21" t="str">
        <f t="shared" si="3"/>
        <v/>
      </c>
      <c r="B108" s="21"/>
      <c r="C108" s="110"/>
      <c r="D108" s="21"/>
      <c r="E108" s="21"/>
      <c r="F108" s="190"/>
      <c r="G108" s="21"/>
      <c r="H108" s="21"/>
      <c r="I108" s="115"/>
      <c r="J108" s="115"/>
      <c r="K108" s="21"/>
      <c r="L108" s="114"/>
    </row>
    <row r="109" spans="1:12">
      <c r="A109" s="23" t="str">
        <f t="shared" si="3"/>
        <v/>
      </c>
      <c r="B109" s="23"/>
      <c r="C109" s="189"/>
      <c r="D109" s="23"/>
      <c r="E109" s="23"/>
      <c r="F109" s="191"/>
      <c r="G109" s="23"/>
      <c r="H109" s="23"/>
      <c r="I109" s="23"/>
      <c r="J109" s="23"/>
      <c r="K109" s="192"/>
      <c r="L109" s="23"/>
    </row>
    <row r="110" spans="1:12">
      <c r="A110" s="21" t="str">
        <f t="shared" si="3"/>
        <v/>
      </c>
      <c r="B110" s="21"/>
      <c r="C110" s="110"/>
      <c r="D110" s="21"/>
      <c r="E110" s="21"/>
      <c r="F110" s="190"/>
      <c r="G110" s="21"/>
      <c r="H110" s="21"/>
      <c r="I110" s="115"/>
      <c r="J110" s="115"/>
      <c r="K110" s="21"/>
      <c r="L110" s="114"/>
    </row>
    <row r="111" spans="1:12">
      <c r="A111" s="23" t="str">
        <f t="shared" si="3"/>
        <v/>
      </c>
      <c r="B111" s="23"/>
      <c r="C111" s="189"/>
      <c r="D111" s="23"/>
      <c r="E111" s="23"/>
      <c r="F111" s="191"/>
      <c r="G111" s="23"/>
      <c r="H111" s="23"/>
      <c r="I111" s="23"/>
      <c r="J111" s="23"/>
      <c r="K111" s="192"/>
      <c r="L111" s="23"/>
    </row>
    <row r="112" spans="1:12">
      <c r="A112" s="21" t="str">
        <f t="shared" si="3"/>
        <v/>
      </c>
      <c r="B112" s="21"/>
      <c r="C112" s="110"/>
      <c r="D112" s="21"/>
      <c r="E112" s="21"/>
      <c r="F112" s="190"/>
      <c r="G112" s="21"/>
      <c r="H112" s="21"/>
      <c r="I112" s="115"/>
      <c r="J112" s="115"/>
      <c r="K112" s="21"/>
      <c r="L112" s="114"/>
    </row>
    <row r="113" spans="1:12">
      <c r="A113" s="23" t="str">
        <f t="shared" si="3"/>
        <v/>
      </c>
      <c r="B113" s="23"/>
      <c r="C113" s="189"/>
      <c r="D113" s="23"/>
      <c r="E113" s="23"/>
      <c r="F113" s="191"/>
      <c r="G113" s="23"/>
      <c r="H113" s="23"/>
      <c r="I113" s="23"/>
      <c r="J113" s="23"/>
      <c r="K113" s="192"/>
      <c r="L113" s="23"/>
    </row>
    <row r="114" spans="1:12">
      <c r="A114" s="21" t="str">
        <f t="shared" si="3"/>
        <v/>
      </c>
      <c r="B114" s="21"/>
      <c r="C114" s="110"/>
      <c r="D114" s="21"/>
      <c r="E114" s="21"/>
      <c r="F114" s="190"/>
      <c r="G114" s="21"/>
      <c r="H114" s="21"/>
      <c r="I114" s="115"/>
      <c r="J114" s="115"/>
      <c r="K114" s="21"/>
      <c r="L114" s="114"/>
    </row>
    <row r="115" spans="1:12">
      <c r="A115" s="23" t="str">
        <f t="shared" si="3"/>
        <v/>
      </c>
      <c r="B115" s="23"/>
      <c r="C115" s="189"/>
      <c r="D115" s="23"/>
      <c r="E115" s="23"/>
      <c r="F115" s="191"/>
      <c r="G115" s="23"/>
      <c r="H115" s="23"/>
      <c r="I115" s="23"/>
      <c r="J115" s="23"/>
      <c r="K115" s="192"/>
      <c r="L115" s="23"/>
    </row>
    <row r="116" spans="1:12">
      <c r="A116" s="21" t="str">
        <f t="shared" si="3"/>
        <v/>
      </c>
      <c r="B116" s="21"/>
      <c r="C116" s="110"/>
      <c r="D116" s="21"/>
      <c r="E116" s="21"/>
      <c r="F116" s="190"/>
      <c r="G116" s="21"/>
      <c r="H116" s="21"/>
      <c r="I116" s="115"/>
      <c r="J116" s="115"/>
      <c r="K116" s="21"/>
      <c r="L116" s="114"/>
    </row>
    <row r="117" spans="1:12">
      <c r="A117" s="23" t="str">
        <f t="shared" si="3"/>
        <v/>
      </c>
      <c r="B117" s="23"/>
      <c r="C117" s="189"/>
      <c r="D117" s="23"/>
      <c r="E117" s="23"/>
      <c r="F117" s="191"/>
      <c r="G117" s="23"/>
      <c r="H117" s="23"/>
      <c r="I117" s="23"/>
      <c r="J117" s="23"/>
      <c r="K117" s="192"/>
      <c r="L117" s="23"/>
    </row>
    <row r="118" spans="1:12">
      <c r="A118" s="21" t="str">
        <f t="shared" si="3"/>
        <v/>
      </c>
      <c r="B118" s="21"/>
      <c r="C118" s="110"/>
      <c r="D118" s="21"/>
      <c r="E118" s="21"/>
      <c r="F118" s="190"/>
      <c r="G118" s="21"/>
      <c r="H118" s="21"/>
      <c r="I118" s="115"/>
      <c r="J118" s="115"/>
      <c r="K118" s="21"/>
      <c r="L118" s="114"/>
    </row>
    <row r="119" spans="1:12">
      <c r="A119" s="23" t="str">
        <f t="shared" si="3"/>
        <v/>
      </c>
      <c r="B119" s="23"/>
      <c r="C119" s="189"/>
      <c r="D119" s="23"/>
      <c r="E119" s="23"/>
      <c r="F119" s="191"/>
      <c r="G119" s="23"/>
      <c r="H119" s="23"/>
      <c r="I119" s="23"/>
      <c r="J119" s="23"/>
      <c r="K119" s="192"/>
      <c r="L119" s="23"/>
    </row>
    <row r="120" spans="1:12">
      <c r="A120" s="21" t="str">
        <f t="shared" si="3"/>
        <v/>
      </c>
      <c r="B120" s="21"/>
      <c r="C120" s="110"/>
      <c r="D120" s="21"/>
      <c r="E120" s="21"/>
      <c r="F120" s="190"/>
      <c r="G120" s="21"/>
      <c r="H120" s="21"/>
      <c r="I120" s="115"/>
      <c r="J120" s="115"/>
      <c r="K120" s="21"/>
      <c r="L120" s="114"/>
    </row>
    <row r="121" spans="1:12">
      <c r="A121" s="23" t="str">
        <f t="shared" si="3"/>
        <v/>
      </c>
      <c r="B121" s="23"/>
      <c r="C121" s="189"/>
      <c r="D121" s="23"/>
      <c r="E121" s="23"/>
      <c r="F121" s="191"/>
      <c r="G121" s="23"/>
      <c r="H121" s="23"/>
      <c r="I121" s="23"/>
      <c r="J121" s="23"/>
      <c r="K121" s="192"/>
      <c r="L121" s="23"/>
    </row>
    <row r="122" spans="1:12">
      <c r="A122" s="21" t="str">
        <f t="shared" si="3"/>
        <v/>
      </c>
      <c r="B122" s="21"/>
      <c r="C122" s="110"/>
      <c r="D122" s="21"/>
      <c r="E122" s="21"/>
      <c r="F122" s="190"/>
      <c r="G122" s="21"/>
      <c r="H122" s="21"/>
      <c r="I122" s="115"/>
      <c r="J122" s="115"/>
      <c r="K122" s="21"/>
      <c r="L122" s="114"/>
    </row>
    <row r="123" spans="1:12">
      <c r="A123" s="23" t="str">
        <f t="shared" si="3"/>
        <v/>
      </c>
      <c r="B123" s="23"/>
      <c r="C123" s="189"/>
      <c r="D123" s="23"/>
      <c r="E123" s="23"/>
      <c r="F123" s="191"/>
      <c r="G123" s="23"/>
      <c r="H123" s="23"/>
      <c r="I123" s="23"/>
      <c r="J123" s="23"/>
      <c r="K123" s="192"/>
      <c r="L123" s="23"/>
    </row>
    <row r="124" spans="1:12">
      <c r="A124" s="21" t="str">
        <f t="shared" si="3"/>
        <v/>
      </c>
      <c r="B124" s="21"/>
      <c r="C124" s="110"/>
      <c r="D124" s="21"/>
      <c r="E124" s="21"/>
      <c r="F124" s="190"/>
      <c r="G124" s="21"/>
      <c r="H124" s="21"/>
      <c r="I124" s="115"/>
      <c r="J124" s="115"/>
      <c r="K124" s="21"/>
      <c r="L124" s="114"/>
    </row>
    <row r="125" spans="1:12">
      <c r="A125" s="23" t="str">
        <f t="shared" si="3"/>
        <v/>
      </c>
      <c r="B125" s="23"/>
      <c r="C125" s="189"/>
      <c r="D125" s="23"/>
      <c r="E125" s="23"/>
      <c r="F125" s="191"/>
      <c r="G125" s="23"/>
      <c r="H125" s="23"/>
      <c r="I125" s="23"/>
      <c r="J125" s="23"/>
      <c r="K125" s="192"/>
      <c r="L125" s="23"/>
    </row>
    <row r="126" spans="1:12">
      <c r="A126" s="21" t="str">
        <f t="shared" si="3"/>
        <v/>
      </c>
      <c r="B126" s="21"/>
      <c r="C126" s="110"/>
      <c r="D126" s="21"/>
      <c r="E126" s="21"/>
      <c r="F126" s="190"/>
      <c r="G126" s="21"/>
      <c r="H126" s="21"/>
      <c r="I126" s="115"/>
      <c r="J126" s="115"/>
      <c r="K126" s="21"/>
      <c r="L126" s="114"/>
    </row>
    <row r="127" spans="1:12">
      <c r="A127" s="23" t="str">
        <f t="shared" si="3"/>
        <v/>
      </c>
      <c r="B127" s="23"/>
      <c r="C127" s="189"/>
      <c r="D127" s="23"/>
      <c r="E127" s="23"/>
      <c r="F127" s="191"/>
      <c r="G127" s="23"/>
      <c r="H127" s="23"/>
      <c r="I127" s="23"/>
      <c r="J127" s="23"/>
      <c r="K127" s="192"/>
      <c r="L127" s="23"/>
    </row>
    <row r="128" spans="1:12">
      <c r="A128" s="21" t="str">
        <f t="shared" si="3"/>
        <v/>
      </c>
      <c r="B128" s="21"/>
      <c r="C128" s="110"/>
      <c r="D128" s="21"/>
      <c r="E128" s="21"/>
      <c r="F128" s="190"/>
      <c r="G128" s="21"/>
      <c r="H128" s="21"/>
      <c r="I128" s="115"/>
      <c r="J128" s="115"/>
      <c r="K128" s="21"/>
      <c r="L128" s="114"/>
    </row>
    <row r="129" spans="1:12">
      <c r="A129" s="23" t="str">
        <f t="shared" si="3"/>
        <v/>
      </c>
      <c r="B129" s="23"/>
      <c r="C129" s="189"/>
      <c r="D129" s="23"/>
      <c r="E129" s="23"/>
      <c r="F129" s="191"/>
      <c r="G129" s="23"/>
      <c r="H129" s="23"/>
      <c r="I129" s="23"/>
      <c r="J129" s="23"/>
      <c r="K129" s="192"/>
      <c r="L129" s="23"/>
    </row>
    <row r="130" spans="1:12">
      <c r="A130" s="21" t="str">
        <f t="shared" si="3"/>
        <v/>
      </c>
      <c r="B130" s="21"/>
      <c r="C130" s="110"/>
      <c r="D130" s="21"/>
      <c r="E130" s="21"/>
      <c r="F130" s="190"/>
      <c r="G130" s="21"/>
      <c r="H130" s="21"/>
      <c r="I130" s="115"/>
      <c r="J130" s="115"/>
      <c r="K130" s="21"/>
      <c r="L130" s="114"/>
    </row>
    <row r="131" spans="1:12">
      <c r="A131" s="23" t="str">
        <f t="shared" si="3"/>
        <v/>
      </c>
      <c r="B131" s="23"/>
      <c r="C131" s="189"/>
      <c r="D131" s="23"/>
      <c r="E131" s="23"/>
      <c r="F131" s="191"/>
      <c r="G131" s="23"/>
      <c r="H131" s="23"/>
      <c r="I131" s="23"/>
      <c r="J131" s="23"/>
      <c r="K131" s="192"/>
      <c r="L131" s="23"/>
    </row>
    <row r="132" spans="1:12">
      <c r="A132" s="21" t="str">
        <f t="shared" si="3"/>
        <v/>
      </c>
      <c r="B132" s="21"/>
      <c r="C132" s="110"/>
      <c r="D132" s="21"/>
      <c r="E132" s="21"/>
      <c r="F132" s="190"/>
      <c r="G132" s="21"/>
      <c r="H132" s="21"/>
      <c r="I132" s="115"/>
      <c r="J132" s="115"/>
      <c r="K132" s="21"/>
      <c r="L132" s="114"/>
    </row>
    <row r="133" spans="1:12">
      <c r="A133" s="23" t="str">
        <f t="shared" si="3"/>
        <v/>
      </c>
      <c r="B133" s="23"/>
      <c r="C133" s="189"/>
      <c r="D133" s="23"/>
      <c r="E133" s="23"/>
      <c r="F133" s="191"/>
      <c r="G133" s="23"/>
      <c r="H133" s="23"/>
      <c r="I133" s="23"/>
      <c r="J133" s="23"/>
      <c r="K133" s="192"/>
      <c r="L133" s="23"/>
    </row>
    <row r="134" spans="1:12">
      <c r="A134" s="21" t="str">
        <f t="shared" si="3"/>
        <v/>
      </c>
      <c r="B134" s="21"/>
      <c r="C134" s="110"/>
      <c r="D134" s="21"/>
      <c r="E134" s="21"/>
      <c r="F134" s="190"/>
      <c r="G134" s="21"/>
      <c r="H134" s="21"/>
      <c r="I134" s="115"/>
      <c r="J134" s="115"/>
      <c r="K134" s="21"/>
      <c r="L134" s="114"/>
    </row>
    <row r="135" spans="1:12">
      <c r="A135" s="23" t="str">
        <f t="shared" si="3"/>
        <v/>
      </c>
      <c r="B135" s="23"/>
      <c r="C135" s="189"/>
      <c r="D135" s="23"/>
      <c r="E135" s="23"/>
      <c r="F135" s="191"/>
      <c r="G135" s="23"/>
      <c r="H135" s="23"/>
      <c r="I135" s="23"/>
      <c r="J135" s="23"/>
      <c r="K135" s="192"/>
      <c r="L135" s="23"/>
    </row>
    <row r="136" spans="1:12">
      <c r="A136" s="21" t="str">
        <f t="shared" si="3"/>
        <v/>
      </c>
      <c r="B136" s="21"/>
      <c r="C136" s="110"/>
      <c r="D136" s="21"/>
      <c r="E136" s="21"/>
      <c r="F136" s="190"/>
      <c r="G136" s="21"/>
      <c r="H136" s="21"/>
      <c r="I136" s="115"/>
      <c r="J136" s="115"/>
      <c r="K136" s="21"/>
      <c r="L136" s="114"/>
    </row>
    <row r="137" spans="1:12">
      <c r="A137" s="23" t="str">
        <f t="shared" si="3"/>
        <v/>
      </c>
      <c r="B137" s="23"/>
      <c r="C137" s="189"/>
      <c r="D137" s="23"/>
      <c r="E137" s="23"/>
      <c r="F137" s="191"/>
      <c r="G137" s="23"/>
      <c r="H137" s="23"/>
      <c r="I137" s="23"/>
      <c r="J137" s="23"/>
      <c r="K137" s="192"/>
      <c r="L137" s="23"/>
    </row>
    <row r="138" spans="1:12">
      <c r="A138" s="21" t="str">
        <f t="shared" ref="A138:A169" si="4">IF(B138="","",ROW()-ROW($A$3))</f>
        <v/>
      </c>
      <c r="B138" s="21"/>
      <c r="C138" s="110"/>
      <c r="D138" s="21"/>
      <c r="E138" s="21"/>
      <c r="F138" s="190"/>
      <c r="G138" s="21"/>
      <c r="H138" s="21"/>
      <c r="I138" s="115"/>
      <c r="J138" s="115"/>
      <c r="K138" s="21"/>
      <c r="L138" s="114"/>
    </row>
    <row r="139" spans="1:12">
      <c r="A139" s="23" t="str">
        <f t="shared" si="4"/>
        <v/>
      </c>
      <c r="B139" s="23"/>
      <c r="C139" s="189"/>
      <c r="D139" s="23"/>
      <c r="E139" s="23"/>
      <c r="F139" s="191"/>
      <c r="G139" s="23"/>
      <c r="H139" s="23"/>
      <c r="I139" s="23"/>
      <c r="J139" s="23"/>
      <c r="K139" s="192"/>
      <c r="L139" s="23"/>
    </row>
    <row r="140" spans="1:12">
      <c r="A140" s="21" t="str">
        <f t="shared" si="4"/>
        <v/>
      </c>
      <c r="B140" s="21"/>
      <c r="C140" s="110"/>
      <c r="D140" s="21"/>
      <c r="E140" s="21"/>
      <c r="F140" s="190"/>
      <c r="G140" s="21"/>
      <c r="H140" s="21"/>
      <c r="I140" s="115"/>
      <c r="J140" s="115"/>
      <c r="K140" s="21"/>
      <c r="L140" s="114"/>
    </row>
    <row r="141" spans="1:12">
      <c r="A141" s="23" t="str">
        <f t="shared" si="4"/>
        <v/>
      </c>
      <c r="B141" s="23"/>
      <c r="C141" s="189"/>
      <c r="D141" s="23"/>
      <c r="E141" s="23"/>
      <c r="F141" s="191"/>
      <c r="G141" s="23"/>
      <c r="H141" s="23"/>
      <c r="I141" s="23"/>
      <c r="J141" s="23"/>
      <c r="K141" s="192"/>
      <c r="L141" s="23"/>
    </row>
    <row r="142" spans="1:12">
      <c r="A142" s="21" t="str">
        <f t="shared" si="4"/>
        <v/>
      </c>
      <c r="B142" s="21"/>
      <c r="C142" s="110"/>
      <c r="D142" s="21"/>
      <c r="E142" s="21"/>
      <c r="F142" s="190"/>
      <c r="G142" s="21"/>
      <c r="H142" s="21"/>
      <c r="I142" s="115"/>
      <c r="J142" s="115"/>
      <c r="K142" s="21"/>
      <c r="L142" s="114"/>
    </row>
    <row r="143" spans="1:12">
      <c r="A143" s="23" t="str">
        <f t="shared" si="4"/>
        <v/>
      </c>
      <c r="B143" s="23"/>
      <c r="C143" s="189"/>
      <c r="D143" s="23"/>
      <c r="E143" s="23"/>
      <c r="F143" s="191"/>
      <c r="G143" s="23"/>
      <c r="H143" s="23"/>
      <c r="I143" s="23"/>
      <c r="J143" s="23"/>
      <c r="K143" s="192"/>
      <c r="L143" s="23"/>
    </row>
    <row r="144" spans="1:12">
      <c r="A144" s="21" t="str">
        <f t="shared" si="4"/>
        <v/>
      </c>
      <c r="B144" s="21"/>
      <c r="C144" s="110"/>
      <c r="D144" s="21"/>
      <c r="E144" s="21"/>
      <c r="F144" s="190"/>
      <c r="G144" s="21"/>
      <c r="H144" s="21"/>
      <c r="I144" s="115"/>
      <c r="J144" s="115"/>
      <c r="K144" s="21"/>
      <c r="L144" s="114"/>
    </row>
    <row r="145" spans="1:12">
      <c r="A145" s="23" t="str">
        <f t="shared" si="4"/>
        <v/>
      </c>
      <c r="B145" s="23"/>
      <c r="C145" s="189"/>
      <c r="D145" s="23"/>
      <c r="E145" s="23"/>
      <c r="F145" s="191"/>
      <c r="G145" s="23"/>
      <c r="H145" s="23"/>
      <c r="I145" s="23"/>
      <c r="J145" s="23"/>
      <c r="K145" s="192"/>
      <c r="L145" s="23"/>
    </row>
    <row r="146" spans="1:12">
      <c r="A146" s="21" t="str">
        <f t="shared" si="4"/>
        <v/>
      </c>
      <c r="B146" s="21"/>
      <c r="C146" s="110"/>
      <c r="D146" s="21"/>
      <c r="E146" s="21"/>
      <c r="F146" s="190"/>
      <c r="G146" s="21"/>
      <c r="H146" s="21"/>
      <c r="I146" s="115"/>
      <c r="J146" s="115"/>
      <c r="K146" s="21"/>
      <c r="L146" s="114"/>
    </row>
    <row r="147" spans="1:12">
      <c r="A147" s="23" t="str">
        <f t="shared" si="4"/>
        <v/>
      </c>
      <c r="B147" s="23"/>
      <c r="C147" s="189"/>
      <c r="D147" s="23"/>
      <c r="E147" s="23"/>
      <c r="F147" s="191"/>
      <c r="G147" s="23"/>
      <c r="H147" s="23"/>
      <c r="I147" s="23"/>
      <c r="J147" s="23"/>
      <c r="K147" s="192"/>
      <c r="L147" s="23"/>
    </row>
    <row r="148" spans="1:12">
      <c r="A148" s="21" t="str">
        <f t="shared" si="4"/>
        <v/>
      </c>
      <c r="B148" s="21"/>
      <c r="C148" s="110"/>
      <c r="D148" s="21"/>
      <c r="E148" s="21"/>
      <c r="F148" s="190"/>
      <c r="G148" s="21"/>
      <c r="H148" s="21"/>
      <c r="I148" s="115"/>
      <c r="J148" s="115"/>
      <c r="K148" s="21"/>
      <c r="L148" s="114"/>
    </row>
    <row r="149" spans="1:12">
      <c r="A149" s="23" t="str">
        <f t="shared" si="4"/>
        <v/>
      </c>
      <c r="B149" s="23"/>
      <c r="C149" s="189"/>
      <c r="D149" s="23"/>
      <c r="E149" s="23"/>
      <c r="F149" s="191"/>
      <c r="G149" s="23"/>
      <c r="H149" s="23"/>
      <c r="I149" s="23"/>
      <c r="J149" s="23"/>
      <c r="K149" s="192"/>
      <c r="L149" s="23"/>
    </row>
    <row r="150" spans="1:12">
      <c r="A150" s="21" t="str">
        <f t="shared" si="4"/>
        <v/>
      </c>
      <c r="B150" s="21"/>
      <c r="C150" s="110"/>
      <c r="D150" s="21"/>
      <c r="E150" s="21"/>
      <c r="F150" s="190"/>
      <c r="G150" s="21"/>
      <c r="H150" s="21"/>
      <c r="I150" s="115"/>
      <c r="J150" s="115"/>
      <c r="K150" s="21"/>
      <c r="L150" s="114"/>
    </row>
    <row r="151" spans="1:12">
      <c r="A151" s="23" t="str">
        <f t="shared" si="4"/>
        <v/>
      </c>
      <c r="B151" s="23"/>
      <c r="C151" s="189"/>
      <c r="D151" s="23"/>
      <c r="E151" s="23"/>
      <c r="F151" s="191"/>
      <c r="G151" s="23"/>
      <c r="H151" s="23"/>
      <c r="I151" s="23"/>
      <c r="J151" s="23"/>
      <c r="K151" s="192"/>
      <c r="L151" s="23"/>
    </row>
    <row r="152" spans="1:12">
      <c r="A152" s="21" t="str">
        <f t="shared" si="4"/>
        <v/>
      </c>
      <c r="B152" s="21"/>
      <c r="C152" s="110"/>
      <c r="D152" s="21"/>
      <c r="E152" s="21"/>
      <c r="F152" s="190"/>
      <c r="G152" s="21"/>
      <c r="H152" s="21"/>
      <c r="I152" s="115"/>
      <c r="J152" s="115"/>
      <c r="K152" s="21"/>
      <c r="L152" s="114"/>
    </row>
    <row r="153" spans="1:12">
      <c r="A153" s="23" t="str">
        <f t="shared" si="4"/>
        <v/>
      </c>
      <c r="B153" s="23"/>
      <c r="C153" s="189"/>
      <c r="D153" s="23"/>
      <c r="E153" s="23"/>
      <c r="F153" s="191"/>
      <c r="G153" s="23"/>
      <c r="H153" s="23"/>
      <c r="I153" s="23"/>
      <c r="J153" s="23"/>
      <c r="K153" s="192"/>
      <c r="L153" s="23"/>
    </row>
    <row r="154" spans="1:12">
      <c r="A154" s="21" t="str">
        <f t="shared" si="4"/>
        <v/>
      </c>
      <c r="B154" s="21"/>
      <c r="C154" s="110"/>
      <c r="D154" s="21"/>
      <c r="E154" s="21"/>
      <c r="F154" s="190"/>
      <c r="G154" s="21"/>
      <c r="H154" s="21"/>
      <c r="I154" s="115"/>
      <c r="J154" s="115"/>
      <c r="K154" s="21"/>
      <c r="L154" s="114"/>
    </row>
    <row r="155" spans="1:12">
      <c r="A155" s="23" t="str">
        <f t="shared" si="4"/>
        <v/>
      </c>
      <c r="B155" s="23"/>
      <c r="C155" s="189"/>
      <c r="D155" s="23"/>
      <c r="E155" s="23"/>
      <c r="F155" s="191"/>
      <c r="G155" s="23"/>
      <c r="H155" s="23"/>
      <c r="I155" s="23"/>
      <c r="J155" s="23"/>
      <c r="K155" s="192"/>
      <c r="L155" s="23"/>
    </row>
    <row r="156" spans="1:12">
      <c r="A156" s="21" t="str">
        <f t="shared" si="4"/>
        <v/>
      </c>
      <c r="B156" s="21"/>
      <c r="C156" s="110"/>
      <c r="D156" s="21"/>
      <c r="E156" s="21"/>
      <c r="F156" s="190"/>
      <c r="G156" s="21"/>
      <c r="H156" s="21"/>
      <c r="I156" s="115"/>
      <c r="J156" s="115"/>
      <c r="K156" s="21"/>
      <c r="L156" s="114"/>
    </row>
    <row r="157" spans="1:12">
      <c r="A157" s="23" t="str">
        <f t="shared" si="4"/>
        <v/>
      </c>
      <c r="B157" s="23"/>
      <c r="C157" s="189"/>
      <c r="D157" s="23"/>
      <c r="E157" s="23"/>
      <c r="F157" s="191"/>
      <c r="G157" s="23"/>
      <c r="H157" s="23"/>
      <c r="I157" s="23"/>
      <c r="J157" s="23"/>
      <c r="K157" s="192"/>
      <c r="L157" s="23"/>
    </row>
    <row r="158" spans="1:12">
      <c r="A158" s="21" t="str">
        <f t="shared" si="4"/>
        <v/>
      </c>
      <c r="B158" s="21"/>
      <c r="C158" s="110"/>
      <c r="D158" s="21"/>
      <c r="E158" s="21"/>
      <c r="F158" s="190"/>
      <c r="G158" s="21"/>
      <c r="H158" s="21"/>
      <c r="I158" s="115"/>
      <c r="J158" s="115"/>
      <c r="K158" s="21"/>
      <c r="L158" s="114"/>
    </row>
    <row r="159" spans="1:12">
      <c r="A159" s="23" t="str">
        <f t="shared" si="4"/>
        <v/>
      </c>
      <c r="B159" s="23"/>
      <c r="C159" s="189"/>
      <c r="D159" s="23"/>
      <c r="E159" s="23"/>
      <c r="F159" s="191"/>
      <c r="G159" s="23"/>
      <c r="H159" s="23"/>
      <c r="I159" s="23"/>
      <c r="J159" s="23"/>
      <c r="K159" s="192"/>
      <c r="L159" s="23"/>
    </row>
    <row r="160" spans="1:12">
      <c r="A160" s="21" t="str">
        <f t="shared" si="4"/>
        <v/>
      </c>
      <c r="B160" s="21"/>
      <c r="C160" s="110"/>
      <c r="D160" s="21"/>
      <c r="E160" s="21"/>
      <c r="F160" s="190"/>
      <c r="G160" s="21"/>
      <c r="H160" s="21"/>
      <c r="I160" s="115"/>
      <c r="J160" s="115"/>
      <c r="K160" s="21"/>
      <c r="L160" s="114"/>
    </row>
    <row r="161" spans="1:12">
      <c r="A161" s="23" t="str">
        <f t="shared" si="4"/>
        <v/>
      </c>
      <c r="B161" s="23"/>
      <c r="C161" s="189"/>
      <c r="D161" s="23"/>
      <c r="E161" s="23"/>
      <c r="F161" s="191"/>
      <c r="G161" s="23"/>
      <c r="H161" s="23"/>
      <c r="I161" s="23"/>
      <c r="J161" s="23"/>
      <c r="K161" s="192"/>
      <c r="L161" s="23"/>
    </row>
    <row r="162" spans="1:12">
      <c r="A162" s="21" t="str">
        <f t="shared" si="4"/>
        <v/>
      </c>
      <c r="B162" s="21"/>
      <c r="C162" s="110"/>
      <c r="D162" s="21"/>
      <c r="E162" s="21"/>
      <c r="F162" s="190"/>
      <c r="G162" s="21"/>
      <c r="H162" s="21"/>
      <c r="I162" s="115"/>
      <c r="J162" s="115"/>
      <c r="K162" s="21"/>
      <c r="L162" s="114"/>
    </row>
    <row r="163" spans="1:12">
      <c r="A163" s="23" t="str">
        <f t="shared" si="4"/>
        <v/>
      </c>
      <c r="B163" s="23"/>
      <c r="C163" s="189"/>
      <c r="D163" s="23"/>
      <c r="E163" s="23"/>
      <c r="F163" s="191"/>
      <c r="G163" s="23"/>
      <c r="H163" s="23"/>
      <c r="I163" s="23"/>
      <c r="J163" s="23"/>
      <c r="K163" s="192"/>
      <c r="L163" s="23"/>
    </row>
    <row r="164" spans="1:12">
      <c r="A164" s="21" t="str">
        <f t="shared" si="4"/>
        <v/>
      </c>
      <c r="B164" s="21"/>
      <c r="C164" s="110"/>
      <c r="D164" s="21"/>
      <c r="E164" s="21"/>
      <c r="F164" s="190"/>
      <c r="G164" s="21"/>
      <c r="H164" s="21"/>
      <c r="I164" s="115"/>
      <c r="J164" s="115"/>
      <c r="K164" s="21"/>
      <c r="L164" s="114"/>
    </row>
    <row r="165" spans="1:12">
      <c r="A165" s="23" t="str">
        <f t="shared" si="4"/>
        <v/>
      </c>
      <c r="B165" s="23"/>
      <c r="C165" s="189"/>
      <c r="D165" s="23"/>
      <c r="E165" s="23"/>
      <c r="F165" s="191"/>
      <c r="G165" s="23"/>
      <c r="H165" s="23"/>
      <c r="I165" s="23"/>
      <c r="J165" s="23"/>
      <c r="K165" s="192"/>
      <c r="L165" s="23"/>
    </row>
    <row r="166" spans="1:12">
      <c r="A166" s="21" t="str">
        <f t="shared" si="4"/>
        <v/>
      </c>
      <c r="B166" s="21"/>
      <c r="C166" s="110"/>
      <c r="D166" s="21"/>
      <c r="E166" s="21"/>
      <c r="F166" s="190"/>
      <c r="G166" s="21"/>
      <c r="H166" s="21"/>
      <c r="I166" s="115"/>
      <c r="J166" s="115"/>
      <c r="K166" s="21"/>
      <c r="L166" s="114"/>
    </row>
    <row r="167" spans="1:12">
      <c r="A167" s="23" t="str">
        <f t="shared" si="4"/>
        <v/>
      </c>
      <c r="B167" s="23"/>
      <c r="C167" s="189"/>
      <c r="D167" s="23"/>
      <c r="E167" s="23"/>
      <c r="F167" s="191"/>
      <c r="G167" s="23"/>
      <c r="H167" s="23"/>
      <c r="I167" s="23"/>
      <c r="J167" s="23"/>
      <c r="K167" s="192"/>
      <c r="L167" s="23"/>
    </row>
    <row r="168" spans="1:12">
      <c r="A168" s="21" t="str">
        <f t="shared" si="4"/>
        <v/>
      </c>
      <c r="B168" s="21"/>
      <c r="C168" s="110"/>
      <c r="D168" s="21"/>
      <c r="E168" s="21"/>
      <c r="F168" s="190"/>
      <c r="G168" s="21"/>
      <c r="H168" s="21"/>
      <c r="I168" s="115"/>
      <c r="J168" s="115"/>
      <c r="K168" s="21"/>
      <c r="L168" s="114"/>
    </row>
    <row r="169" spans="1:12">
      <c r="A169" s="23" t="str">
        <f t="shared" si="4"/>
        <v/>
      </c>
      <c r="B169" s="23"/>
      <c r="C169" s="189"/>
      <c r="D169" s="23"/>
      <c r="E169" s="23"/>
      <c r="F169" s="191"/>
      <c r="G169" s="23"/>
      <c r="H169" s="23"/>
      <c r="I169" s="23"/>
      <c r="J169" s="23"/>
      <c r="K169" s="192"/>
      <c r="L169" s="23"/>
    </row>
    <row r="170" spans="1:12">
      <c r="A170" s="21" t="str">
        <f t="shared" ref="A170:A200" si="5">IF(B170="","",ROW()-ROW($A$3))</f>
        <v/>
      </c>
      <c r="B170" s="21"/>
      <c r="C170" s="110"/>
      <c r="D170" s="21"/>
      <c r="E170" s="21"/>
      <c r="F170" s="190"/>
      <c r="G170" s="21"/>
      <c r="H170" s="21"/>
      <c r="I170" s="115"/>
      <c r="J170" s="115"/>
      <c r="K170" s="21"/>
      <c r="L170" s="114"/>
    </row>
    <row r="171" spans="1:12">
      <c r="A171" s="23" t="str">
        <f t="shared" si="5"/>
        <v/>
      </c>
      <c r="B171" s="23"/>
      <c r="C171" s="189"/>
      <c r="D171" s="23"/>
      <c r="E171" s="23"/>
      <c r="F171" s="191"/>
      <c r="G171" s="23"/>
      <c r="H171" s="23"/>
      <c r="I171" s="23"/>
      <c r="J171" s="23"/>
      <c r="K171" s="192"/>
      <c r="L171" s="23"/>
    </row>
    <row r="172" spans="1:12">
      <c r="A172" s="21" t="str">
        <f t="shared" si="5"/>
        <v/>
      </c>
      <c r="B172" s="21"/>
      <c r="C172" s="110"/>
      <c r="D172" s="21"/>
      <c r="E172" s="21"/>
      <c r="F172" s="190"/>
      <c r="G172" s="21"/>
      <c r="H172" s="21"/>
      <c r="I172" s="115"/>
      <c r="J172" s="115"/>
      <c r="K172" s="21"/>
      <c r="L172" s="114"/>
    </row>
    <row r="173" spans="1:12">
      <c r="A173" s="23" t="str">
        <f t="shared" si="5"/>
        <v/>
      </c>
      <c r="B173" s="23"/>
      <c r="C173" s="189"/>
      <c r="D173" s="23"/>
      <c r="E173" s="23"/>
      <c r="F173" s="191"/>
      <c r="G173" s="23"/>
      <c r="H173" s="23"/>
      <c r="I173" s="23"/>
      <c r="J173" s="23"/>
      <c r="K173" s="192"/>
      <c r="L173" s="23"/>
    </row>
    <row r="174" spans="1:12">
      <c r="A174" s="21" t="str">
        <f t="shared" si="5"/>
        <v/>
      </c>
      <c r="B174" s="21"/>
      <c r="C174" s="110"/>
      <c r="D174" s="21"/>
      <c r="E174" s="21"/>
      <c r="F174" s="190"/>
      <c r="G174" s="21"/>
      <c r="H174" s="21"/>
      <c r="I174" s="115"/>
      <c r="J174" s="115"/>
      <c r="K174" s="21"/>
      <c r="L174" s="114"/>
    </row>
    <row r="175" spans="1:12">
      <c r="A175" s="23" t="str">
        <f t="shared" si="5"/>
        <v/>
      </c>
      <c r="B175" s="23"/>
      <c r="C175" s="189"/>
      <c r="D175" s="23"/>
      <c r="E175" s="23"/>
      <c r="F175" s="191"/>
      <c r="G175" s="23"/>
      <c r="H175" s="23"/>
      <c r="I175" s="23"/>
      <c r="J175" s="23"/>
      <c r="K175" s="192"/>
      <c r="L175" s="23"/>
    </row>
    <row r="176" spans="1:12">
      <c r="A176" s="21" t="str">
        <f t="shared" si="5"/>
        <v/>
      </c>
      <c r="B176" s="21"/>
      <c r="C176" s="110"/>
      <c r="D176" s="21"/>
      <c r="E176" s="21"/>
      <c r="F176" s="190"/>
      <c r="G176" s="21"/>
      <c r="H176" s="21"/>
      <c r="I176" s="115"/>
      <c r="J176" s="115"/>
      <c r="K176" s="21"/>
      <c r="L176" s="114"/>
    </row>
    <row r="177" spans="1:12">
      <c r="A177" s="23" t="str">
        <f t="shared" si="5"/>
        <v/>
      </c>
      <c r="B177" s="23"/>
      <c r="C177" s="189"/>
      <c r="D177" s="23"/>
      <c r="E177" s="23"/>
      <c r="F177" s="191"/>
      <c r="G177" s="23"/>
      <c r="H177" s="23"/>
      <c r="I177" s="23"/>
      <c r="J177" s="23"/>
      <c r="K177" s="192"/>
      <c r="L177" s="23"/>
    </row>
    <row r="178" spans="1:12">
      <c r="A178" s="21" t="str">
        <f t="shared" si="5"/>
        <v/>
      </c>
      <c r="B178" s="21"/>
      <c r="C178" s="110"/>
      <c r="D178" s="21"/>
      <c r="E178" s="21"/>
      <c r="F178" s="190"/>
      <c r="G178" s="21"/>
      <c r="H178" s="21"/>
      <c r="I178" s="115"/>
      <c r="J178" s="115"/>
      <c r="K178" s="21"/>
      <c r="L178" s="114"/>
    </row>
    <row r="179" spans="1:12">
      <c r="A179" s="23" t="str">
        <f t="shared" si="5"/>
        <v/>
      </c>
      <c r="B179" s="23"/>
      <c r="C179" s="189"/>
      <c r="D179" s="23"/>
      <c r="E179" s="23"/>
      <c r="F179" s="191"/>
      <c r="G179" s="23"/>
      <c r="H179" s="23"/>
      <c r="I179" s="23"/>
      <c r="J179" s="23"/>
      <c r="K179" s="192"/>
      <c r="L179" s="23"/>
    </row>
    <row r="180" spans="1:12">
      <c r="A180" s="21" t="str">
        <f t="shared" si="5"/>
        <v/>
      </c>
      <c r="B180" s="21"/>
      <c r="C180" s="110"/>
      <c r="D180" s="21"/>
      <c r="E180" s="21"/>
      <c r="F180" s="190"/>
      <c r="G180" s="21"/>
      <c r="H180" s="21"/>
      <c r="I180" s="115"/>
      <c r="J180" s="115"/>
      <c r="K180" s="21"/>
      <c r="L180" s="114"/>
    </row>
    <row r="181" spans="1:12">
      <c r="A181" s="23" t="str">
        <f t="shared" si="5"/>
        <v/>
      </c>
      <c r="B181" s="23"/>
      <c r="C181" s="189"/>
      <c r="D181" s="23"/>
      <c r="E181" s="23"/>
      <c r="F181" s="191"/>
      <c r="G181" s="23"/>
      <c r="H181" s="23"/>
      <c r="I181" s="23"/>
      <c r="J181" s="23"/>
      <c r="K181" s="192"/>
      <c r="L181" s="23"/>
    </row>
    <row r="182" spans="1:12">
      <c r="A182" s="21" t="str">
        <f t="shared" si="5"/>
        <v/>
      </c>
      <c r="B182" s="21"/>
      <c r="C182" s="110"/>
      <c r="D182" s="21"/>
      <c r="E182" s="21"/>
      <c r="F182" s="190"/>
      <c r="G182" s="21"/>
      <c r="H182" s="21"/>
      <c r="I182" s="115"/>
      <c r="J182" s="115"/>
      <c r="K182" s="21"/>
      <c r="L182" s="114"/>
    </row>
    <row r="183" spans="1:12">
      <c r="A183" s="23" t="str">
        <f t="shared" si="5"/>
        <v/>
      </c>
      <c r="B183" s="23"/>
      <c r="C183" s="189"/>
      <c r="D183" s="23"/>
      <c r="E183" s="23"/>
      <c r="F183" s="191"/>
      <c r="G183" s="23"/>
      <c r="H183" s="23"/>
      <c r="I183" s="23"/>
      <c r="J183" s="23"/>
      <c r="K183" s="192"/>
      <c r="L183" s="23"/>
    </row>
    <row r="184" spans="1:12">
      <c r="A184" s="21" t="str">
        <f t="shared" si="5"/>
        <v/>
      </c>
      <c r="B184" s="21"/>
      <c r="C184" s="110"/>
      <c r="D184" s="21"/>
      <c r="E184" s="21"/>
      <c r="F184" s="190"/>
      <c r="G184" s="21"/>
      <c r="H184" s="21"/>
      <c r="I184" s="115"/>
      <c r="J184" s="115"/>
      <c r="K184" s="21"/>
      <c r="L184" s="114"/>
    </row>
    <row r="185" spans="1:12">
      <c r="A185" s="23" t="str">
        <f t="shared" si="5"/>
        <v/>
      </c>
      <c r="B185" s="23"/>
      <c r="C185" s="189"/>
      <c r="D185" s="23"/>
      <c r="E185" s="23"/>
      <c r="F185" s="191"/>
      <c r="G185" s="23"/>
      <c r="H185" s="23"/>
      <c r="I185" s="23"/>
      <c r="J185" s="23"/>
      <c r="K185" s="192"/>
      <c r="L185" s="23"/>
    </row>
    <row r="186" spans="1:12">
      <c r="A186" s="21" t="str">
        <f t="shared" si="5"/>
        <v/>
      </c>
      <c r="B186" s="21"/>
      <c r="C186" s="110"/>
      <c r="D186" s="21"/>
      <c r="E186" s="21"/>
      <c r="F186" s="190"/>
      <c r="G186" s="21"/>
      <c r="H186" s="21"/>
      <c r="I186" s="115"/>
      <c r="J186" s="115"/>
      <c r="K186" s="21"/>
      <c r="L186" s="114"/>
    </row>
    <row r="187" spans="1:12">
      <c r="A187" s="23" t="str">
        <f t="shared" si="5"/>
        <v/>
      </c>
      <c r="B187" s="23"/>
      <c r="C187" s="189"/>
      <c r="D187" s="23"/>
      <c r="E187" s="23"/>
      <c r="F187" s="191"/>
      <c r="G187" s="23"/>
      <c r="H187" s="23"/>
      <c r="I187" s="23"/>
      <c r="J187" s="23"/>
      <c r="K187" s="192"/>
      <c r="L187" s="23"/>
    </row>
    <row r="188" spans="1:12">
      <c r="A188" s="21" t="str">
        <f t="shared" si="5"/>
        <v/>
      </c>
      <c r="B188" s="21"/>
      <c r="C188" s="110"/>
      <c r="D188" s="21"/>
      <c r="E188" s="21"/>
      <c r="F188" s="190"/>
      <c r="G188" s="21"/>
      <c r="H188" s="21"/>
      <c r="I188" s="115"/>
      <c r="J188" s="115"/>
      <c r="K188" s="21"/>
      <c r="L188" s="114"/>
    </row>
    <row r="189" spans="1:12">
      <c r="A189" s="23" t="str">
        <f t="shared" si="5"/>
        <v/>
      </c>
      <c r="B189" s="23"/>
      <c r="C189" s="189"/>
      <c r="D189" s="23"/>
      <c r="E189" s="23"/>
      <c r="F189" s="191"/>
      <c r="G189" s="23"/>
      <c r="H189" s="23"/>
      <c r="I189" s="23"/>
      <c r="J189" s="23"/>
      <c r="K189" s="192"/>
      <c r="L189" s="23"/>
    </row>
    <row r="190" spans="1:12">
      <c r="A190" s="21" t="str">
        <f t="shared" si="5"/>
        <v/>
      </c>
      <c r="B190" s="21"/>
      <c r="C190" s="110"/>
      <c r="D190" s="21"/>
      <c r="E190" s="21"/>
      <c r="F190" s="190"/>
      <c r="G190" s="21"/>
      <c r="H190" s="21"/>
      <c r="I190" s="115"/>
      <c r="J190" s="115"/>
      <c r="K190" s="21"/>
      <c r="L190" s="114"/>
    </row>
    <row r="191" spans="1:12">
      <c r="A191" s="23" t="str">
        <f t="shared" si="5"/>
        <v/>
      </c>
      <c r="B191" s="23"/>
      <c r="C191" s="189"/>
      <c r="D191" s="23"/>
      <c r="E191" s="23"/>
      <c r="F191" s="191"/>
      <c r="G191" s="23"/>
      <c r="H191" s="23"/>
      <c r="I191" s="23"/>
      <c r="J191" s="23"/>
      <c r="K191" s="192"/>
      <c r="L191" s="23"/>
    </row>
    <row r="192" spans="1:12">
      <c r="A192" s="21" t="str">
        <f t="shared" si="5"/>
        <v/>
      </c>
      <c r="B192" s="21"/>
      <c r="C192" s="110"/>
      <c r="D192" s="21"/>
      <c r="E192" s="21"/>
      <c r="F192" s="190"/>
      <c r="G192" s="21"/>
      <c r="H192" s="21"/>
      <c r="I192" s="115"/>
      <c r="J192" s="115"/>
      <c r="K192" s="21"/>
      <c r="L192" s="114"/>
    </row>
    <row r="193" spans="1:12">
      <c r="A193" s="23" t="str">
        <f t="shared" si="5"/>
        <v/>
      </c>
      <c r="B193" s="23"/>
      <c r="C193" s="189"/>
      <c r="D193" s="23"/>
      <c r="E193" s="23"/>
      <c r="F193" s="191"/>
      <c r="G193" s="23"/>
      <c r="H193" s="23"/>
      <c r="I193" s="23"/>
      <c r="J193" s="23"/>
      <c r="K193" s="192"/>
      <c r="L193" s="23"/>
    </row>
    <row r="194" spans="1:12">
      <c r="A194" s="21" t="str">
        <f t="shared" si="5"/>
        <v/>
      </c>
      <c r="B194" s="21"/>
      <c r="C194" s="110"/>
      <c r="D194" s="21"/>
      <c r="E194" s="21"/>
      <c r="F194" s="190"/>
      <c r="G194" s="21"/>
      <c r="H194" s="21"/>
      <c r="I194" s="115"/>
      <c r="J194" s="115"/>
      <c r="K194" s="21"/>
      <c r="L194" s="114"/>
    </row>
    <row r="195" spans="1:12">
      <c r="A195" s="23" t="str">
        <f t="shared" si="5"/>
        <v/>
      </c>
      <c r="B195" s="23"/>
      <c r="C195" s="189"/>
      <c r="D195" s="23"/>
      <c r="E195" s="23"/>
      <c r="F195" s="191"/>
      <c r="G195" s="23"/>
      <c r="H195" s="23"/>
      <c r="I195" s="23"/>
      <c r="J195" s="23"/>
      <c r="K195" s="192"/>
      <c r="L195" s="23"/>
    </row>
    <row r="196" spans="1:12">
      <c r="A196" s="21" t="str">
        <f t="shared" si="5"/>
        <v/>
      </c>
      <c r="B196" s="21"/>
      <c r="C196" s="110"/>
      <c r="D196" s="21"/>
      <c r="E196" s="21"/>
      <c r="F196" s="190"/>
      <c r="G196" s="21"/>
      <c r="H196" s="21"/>
      <c r="I196" s="115"/>
      <c r="J196" s="115"/>
      <c r="K196" s="21"/>
      <c r="L196" s="114"/>
    </row>
    <row r="197" spans="1:12">
      <c r="A197" s="23" t="str">
        <f t="shared" si="5"/>
        <v/>
      </c>
      <c r="B197" s="23"/>
      <c r="C197" s="189"/>
      <c r="D197" s="23"/>
      <c r="E197" s="23"/>
      <c r="F197" s="191"/>
      <c r="G197" s="23"/>
      <c r="H197" s="23"/>
      <c r="I197" s="23"/>
      <c r="J197" s="23"/>
      <c r="K197" s="192"/>
      <c r="L197" s="23"/>
    </row>
    <row r="198" spans="1:12">
      <c r="A198" s="21" t="str">
        <f t="shared" si="5"/>
        <v/>
      </c>
      <c r="B198" s="21"/>
      <c r="C198" s="110"/>
      <c r="D198" s="21"/>
      <c r="E198" s="21"/>
      <c r="F198" s="190"/>
      <c r="G198" s="21"/>
      <c r="H198" s="21"/>
      <c r="I198" s="115"/>
      <c r="J198" s="115"/>
      <c r="K198" s="21"/>
      <c r="L198" s="114"/>
    </row>
    <row r="199" spans="1:12">
      <c r="A199" s="23" t="str">
        <f t="shared" si="5"/>
        <v/>
      </c>
      <c r="B199" s="23"/>
      <c r="C199" s="189"/>
      <c r="D199" s="23"/>
      <c r="E199" s="23"/>
      <c r="F199" s="191"/>
      <c r="G199" s="23"/>
      <c r="H199" s="23"/>
      <c r="I199" s="23"/>
      <c r="J199" s="23"/>
      <c r="K199" s="192"/>
      <c r="L199" s="23"/>
    </row>
    <row r="200" spans="1:12">
      <c r="A200" s="21" t="str">
        <f t="shared" si="5"/>
        <v/>
      </c>
      <c r="B200" s="21"/>
      <c r="C200" s="110"/>
      <c r="D200" s="21"/>
      <c r="E200" s="21"/>
      <c r="F200" s="190"/>
      <c r="G200" s="21"/>
      <c r="H200" s="21"/>
      <c r="I200" s="115"/>
      <c r="J200" s="115"/>
      <c r="K200" s="21"/>
      <c r="L200" s="114"/>
    </row>
  </sheetData>
  <mergeCells count="1">
    <mergeCell ref="N3:O3"/>
  </mergeCells>
  <dataValidations count="1">
    <dataValidation type="list" allowBlank="1" showInputMessage="1" showErrorMessage="1" sqref="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4:D5 D201:D1048576">
      <formula1>客户级别</formula1>
    </dataValidation>
  </dataValidations>
  <hyperlinks>
    <hyperlink ref="F4" r:id="rId4" display="11111@qq.com"/>
    <hyperlink ref="F5" r:id="rId4" display="11112@qq.com"/>
    <hyperlink ref="F6" r:id="rId4" display="11113@qq.com"/>
    <hyperlink ref="F7" r:id="rId4" display="11114@qq.com"/>
    <hyperlink ref="F10" r:id="rId4"/>
    <hyperlink ref="F12" r:id="rId4"/>
    <hyperlink ref="F14" r:id="rId4"/>
    <hyperlink ref="F11" r:id="rId4"/>
    <hyperlink ref="F13" r:id="rId4"/>
  </hyperlinks>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200"/>
  <sheetViews>
    <sheetView showGridLines="0" workbookViewId="0">
      <selection activeCell="F12" sqref="F12"/>
    </sheetView>
  </sheetViews>
  <sheetFormatPr defaultColWidth="9" defaultRowHeight="16.8"/>
  <cols>
    <col min="1" max="1" width="6.125" style="72" customWidth="1"/>
    <col min="2" max="2" width="14.5" style="72" customWidth="1"/>
    <col min="3" max="3" width="18.75" style="72" customWidth="1"/>
    <col min="4" max="4" width="15.5" style="72" customWidth="1"/>
    <col min="5" max="5" width="9" style="72"/>
    <col min="6" max="11" width="18.625" style="182" customWidth="1"/>
    <col min="12" max="16384" width="9" style="72"/>
  </cols>
  <sheetData>
    <row r="1" ht="90" customHeight="1"/>
    <row r="2" ht="12" customHeight="1" spans="1:13">
      <c r="A2" s="183"/>
      <c r="B2" s="183"/>
      <c r="C2" s="183"/>
      <c r="D2" s="183"/>
      <c r="E2" s="183"/>
      <c r="F2" s="184"/>
      <c r="G2" s="184"/>
      <c r="H2" s="184"/>
      <c r="I2" s="184"/>
      <c r="J2" s="184"/>
      <c r="K2" s="184"/>
      <c r="L2" s="183"/>
      <c r="M2" s="183"/>
    </row>
    <row r="3" spans="1:12">
      <c r="A3" s="18" t="s">
        <v>0</v>
      </c>
      <c r="B3" s="19" t="s">
        <v>41</v>
      </c>
      <c r="C3" s="19" t="s">
        <v>42</v>
      </c>
      <c r="D3" s="19" t="s">
        <v>43</v>
      </c>
      <c r="E3" s="19" t="s">
        <v>44</v>
      </c>
      <c r="F3" s="19" t="s">
        <v>45</v>
      </c>
      <c r="G3" s="19" t="s">
        <v>46</v>
      </c>
      <c r="H3" s="19" t="s">
        <v>47</v>
      </c>
      <c r="I3" s="19" t="s">
        <v>48</v>
      </c>
      <c r="J3" s="19" t="s">
        <v>49</v>
      </c>
      <c r="K3" s="185" t="s">
        <v>50</v>
      </c>
      <c r="L3" s="180" t="s">
        <v>11</v>
      </c>
    </row>
    <row r="4" spans="1:12">
      <c r="A4" s="21">
        <f>IF(B4="","",ROW()-ROW($A$3))</f>
        <v>1</v>
      </c>
      <c r="B4" s="21" t="s">
        <v>51</v>
      </c>
      <c r="C4" s="21" t="s">
        <v>52</v>
      </c>
      <c r="D4" s="21" t="s">
        <v>53</v>
      </c>
      <c r="E4" s="21" t="s">
        <v>54</v>
      </c>
      <c r="F4" s="116">
        <v>1000</v>
      </c>
      <c r="G4" s="116">
        <f>IF(F4="","",F4*客户信息!$O$4)</f>
        <v>800</v>
      </c>
      <c r="H4" s="116">
        <f>IF(F4="","",F4*客户信息!$O$5)</f>
        <v>850</v>
      </c>
      <c r="I4" s="116">
        <f>IF(F4="","",F4*客户信息!$O$6)</f>
        <v>900</v>
      </c>
      <c r="J4" s="116">
        <f>IF(F4="","",F4*客户信息!$O$7)</f>
        <v>950</v>
      </c>
      <c r="K4" s="116">
        <f>IF(F4="","",F4*客户信息!$O$8)</f>
        <v>1000</v>
      </c>
      <c r="L4" s="21"/>
    </row>
    <row r="5" spans="1:12">
      <c r="A5" s="23">
        <f>IF(B5="","",ROW()-ROW($A$3))</f>
        <v>2</v>
      </c>
      <c r="B5" s="23" t="s">
        <v>55</v>
      </c>
      <c r="C5" s="23" t="s">
        <v>56</v>
      </c>
      <c r="D5" s="23" t="s">
        <v>57</v>
      </c>
      <c r="E5" s="23" t="s">
        <v>58</v>
      </c>
      <c r="F5" s="119">
        <v>120</v>
      </c>
      <c r="G5" s="119">
        <f>IF(F5="","",F5*客户信息!$O$4)</f>
        <v>96</v>
      </c>
      <c r="H5" s="119">
        <f>IF(F5="","",F5*客户信息!$O$5)</f>
        <v>102</v>
      </c>
      <c r="I5" s="119">
        <f>IF(F5="","",F5*客户信息!$O$6)</f>
        <v>108</v>
      </c>
      <c r="J5" s="119">
        <f>IF(F5="","",F5*客户信息!$O$7)</f>
        <v>114</v>
      </c>
      <c r="K5" s="119">
        <f>IF(F5="","",F5*客户信息!$O$8)</f>
        <v>120</v>
      </c>
      <c r="L5" s="23"/>
    </row>
    <row r="6" spans="1:12">
      <c r="A6" s="21">
        <f>IF(B6="","",ROW()-ROW($A$3))</f>
        <v>3</v>
      </c>
      <c r="B6" s="21" t="s">
        <v>59</v>
      </c>
      <c r="C6" s="21" t="s">
        <v>60</v>
      </c>
      <c r="D6" s="21" t="s">
        <v>61</v>
      </c>
      <c r="E6" s="21" t="s">
        <v>54</v>
      </c>
      <c r="F6" s="116">
        <v>500</v>
      </c>
      <c r="G6" s="116">
        <f>IF(F6="","",F6*客户信息!$O$4)</f>
        <v>400</v>
      </c>
      <c r="H6" s="116">
        <f>IF(F6="","",F6*客户信息!$O$5)</f>
        <v>425</v>
      </c>
      <c r="I6" s="116">
        <f>IF(F6="","",F6*客户信息!$O$6)</f>
        <v>450</v>
      </c>
      <c r="J6" s="116">
        <f>IF(F6="","",F6*客户信息!$O$7)</f>
        <v>475</v>
      </c>
      <c r="K6" s="116">
        <f>IF(F6="","",F6*客户信息!$O$8)</f>
        <v>500</v>
      </c>
      <c r="L6" s="21"/>
    </row>
    <row r="7" spans="1:12">
      <c r="A7" s="23">
        <f>IF(B7="","",ROW()-ROW($A$3))</f>
        <v>4</v>
      </c>
      <c r="B7" s="23" t="s">
        <v>62</v>
      </c>
      <c r="C7" s="23" t="s">
        <v>63</v>
      </c>
      <c r="D7" s="23" t="s">
        <v>64</v>
      </c>
      <c r="E7" s="23" t="s">
        <v>54</v>
      </c>
      <c r="F7" s="119">
        <v>80</v>
      </c>
      <c r="G7" s="119">
        <f>IF(F7="","",F7*客户信息!$O$4)</f>
        <v>64</v>
      </c>
      <c r="H7" s="119">
        <f>IF(F7="","",F7*客户信息!$O$5)</f>
        <v>68</v>
      </c>
      <c r="I7" s="119">
        <f>IF(F7="","",F7*客户信息!$O$6)</f>
        <v>72</v>
      </c>
      <c r="J7" s="119">
        <f>IF(F7="","",F7*客户信息!$O$7)</f>
        <v>76</v>
      </c>
      <c r="K7" s="119">
        <f>IF(F7="","",F7*客户信息!$O$8)</f>
        <v>80</v>
      </c>
      <c r="L7" s="23"/>
    </row>
    <row r="8" spans="1:12">
      <c r="A8" s="21">
        <f>IF(B8="","",ROW()-ROW($A$3))</f>
        <v>5</v>
      </c>
      <c r="B8" s="21" t="s">
        <v>65</v>
      </c>
      <c r="C8" s="21" t="s">
        <v>66</v>
      </c>
      <c r="D8" s="21" t="s">
        <v>67</v>
      </c>
      <c r="E8" s="21" t="s">
        <v>68</v>
      </c>
      <c r="F8" s="116">
        <v>1300</v>
      </c>
      <c r="G8" s="116">
        <f>IF(F8="","",F8*客户信息!$O$4)</f>
        <v>1040</v>
      </c>
      <c r="H8" s="116">
        <f>IF(F8="","",F8*客户信息!$O$5)</f>
        <v>1105</v>
      </c>
      <c r="I8" s="116">
        <f>IF(F8="","",F8*客户信息!$O$6)</f>
        <v>1170</v>
      </c>
      <c r="J8" s="116">
        <f>IF(F8="","",F8*客户信息!$O$7)</f>
        <v>1235</v>
      </c>
      <c r="K8" s="116">
        <f>IF(F8="","",F8*客户信息!$O$8)</f>
        <v>1300</v>
      </c>
      <c r="L8" s="21"/>
    </row>
    <row r="9" spans="1:12">
      <c r="A9" s="23">
        <f>IF(B9="","",ROW()-ROW($A$3))</f>
        <v>6</v>
      </c>
      <c r="B9" s="23" t="s">
        <v>69</v>
      </c>
      <c r="C9" s="23" t="s">
        <v>70</v>
      </c>
      <c r="D9" s="23" t="s">
        <v>71</v>
      </c>
      <c r="E9" s="23" t="s">
        <v>68</v>
      </c>
      <c r="F9" s="119">
        <v>600</v>
      </c>
      <c r="G9" s="119">
        <f>IF(F9="","",F9*客户信息!$O$4)</f>
        <v>480</v>
      </c>
      <c r="H9" s="119">
        <f>IF(F9="","",F9*客户信息!$O$5)</f>
        <v>510</v>
      </c>
      <c r="I9" s="119">
        <f>IF(F9="","",F9*客户信息!$O$6)</f>
        <v>540</v>
      </c>
      <c r="J9" s="119">
        <f>IF(F9="","",F9*客户信息!$O$7)</f>
        <v>570</v>
      </c>
      <c r="K9" s="119">
        <f>IF(F9="","",F9*客户信息!$O$8)</f>
        <v>600</v>
      </c>
      <c r="L9" s="23"/>
    </row>
    <row r="10" spans="1:12">
      <c r="A10" s="21" t="str">
        <f>IF(B10="","",ROW()-ROW($A$3))</f>
        <v/>
      </c>
      <c r="B10" s="21"/>
      <c r="C10" s="21"/>
      <c r="D10" s="21"/>
      <c r="E10" s="21"/>
      <c r="F10" s="116"/>
      <c r="G10" s="116"/>
      <c r="H10" s="116"/>
      <c r="I10" s="116"/>
      <c r="J10" s="116"/>
      <c r="K10" s="116"/>
      <c r="L10" s="21"/>
    </row>
    <row r="11" spans="1:12">
      <c r="A11" s="23" t="str">
        <f>IF(B11="","",ROW()-ROW($A$3))</f>
        <v/>
      </c>
      <c r="B11" s="23"/>
      <c r="C11" s="23"/>
      <c r="D11" s="23"/>
      <c r="E11" s="23"/>
      <c r="F11" s="119"/>
      <c r="G11" s="119"/>
      <c r="H11" s="119"/>
      <c r="I11" s="119"/>
      <c r="J11" s="119"/>
      <c r="K11" s="119"/>
      <c r="L11" s="23"/>
    </row>
    <row r="12" spans="1:12">
      <c r="A12" s="21" t="str">
        <f t="shared" ref="A12:A43" si="0">IF(B12="","",ROW()-ROW($A$3))</f>
        <v/>
      </c>
      <c r="B12" s="21"/>
      <c r="C12" s="21"/>
      <c r="D12" s="21"/>
      <c r="E12" s="21"/>
      <c r="F12" s="116"/>
      <c r="G12" s="116"/>
      <c r="H12" s="116"/>
      <c r="I12" s="116"/>
      <c r="J12" s="116"/>
      <c r="K12" s="116"/>
      <c r="L12" s="21"/>
    </row>
    <row r="13" spans="1:12">
      <c r="A13" s="23" t="str">
        <f t="shared" si="0"/>
        <v/>
      </c>
      <c r="B13" s="23"/>
      <c r="C13" s="23"/>
      <c r="D13" s="23"/>
      <c r="E13" s="23"/>
      <c r="F13" s="119"/>
      <c r="G13" s="119"/>
      <c r="H13" s="119"/>
      <c r="I13" s="119"/>
      <c r="J13" s="119"/>
      <c r="K13" s="119"/>
      <c r="L13" s="23"/>
    </row>
    <row r="14" spans="1:12">
      <c r="A14" s="21" t="str">
        <f t="shared" si="0"/>
        <v/>
      </c>
      <c r="B14" s="21"/>
      <c r="C14" s="21"/>
      <c r="D14" s="21"/>
      <c r="E14" s="21"/>
      <c r="F14" s="116"/>
      <c r="G14" s="116"/>
      <c r="H14" s="116"/>
      <c r="I14" s="116"/>
      <c r="J14" s="116"/>
      <c r="K14" s="116"/>
      <c r="L14" s="21"/>
    </row>
    <row r="15" spans="1:12">
      <c r="A15" s="23" t="str">
        <f t="shared" si="0"/>
        <v/>
      </c>
      <c r="B15" s="23"/>
      <c r="C15" s="23"/>
      <c r="D15" s="23"/>
      <c r="E15" s="23"/>
      <c r="F15" s="119"/>
      <c r="G15" s="119"/>
      <c r="H15" s="119"/>
      <c r="I15" s="119"/>
      <c r="J15" s="119"/>
      <c r="K15" s="119"/>
      <c r="L15" s="23"/>
    </row>
    <row r="16" spans="1:12">
      <c r="A16" s="21" t="str">
        <f t="shared" si="0"/>
        <v/>
      </c>
      <c r="B16" s="21"/>
      <c r="C16" s="21"/>
      <c r="D16" s="21"/>
      <c r="E16" s="21"/>
      <c r="F16" s="116"/>
      <c r="G16" s="116"/>
      <c r="H16" s="116"/>
      <c r="I16" s="116"/>
      <c r="J16" s="116"/>
      <c r="K16" s="116"/>
      <c r="L16" s="21"/>
    </row>
    <row r="17" spans="1:12">
      <c r="A17" s="23" t="str">
        <f t="shared" si="0"/>
        <v/>
      </c>
      <c r="B17" s="23"/>
      <c r="C17" s="23"/>
      <c r="D17" s="23"/>
      <c r="E17" s="23"/>
      <c r="F17" s="119"/>
      <c r="G17" s="119"/>
      <c r="H17" s="119"/>
      <c r="I17" s="119"/>
      <c r="J17" s="119"/>
      <c r="K17" s="119"/>
      <c r="L17" s="23"/>
    </row>
    <row r="18" spans="1:12">
      <c r="A18" s="21" t="str">
        <f t="shared" si="0"/>
        <v/>
      </c>
      <c r="B18" s="21"/>
      <c r="C18" s="21"/>
      <c r="D18" s="21"/>
      <c r="E18" s="21"/>
      <c r="F18" s="116"/>
      <c r="G18" s="116"/>
      <c r="H18" s="116"/>
      <c r="I18" s="116"/>
      <c r="J18" s="116"/>
      <c r="K18" s="116"/>
      <c r="L18" s="21"/>
    </row>
    <row r="19" spans="1:12">
      <c r="A19" s="23" t="str">
        <f t="shared" si="0"/>
        <v/>
      </c>
      <c r="B19" s="23"/>
      <c r="C19" s="23"/>
      <c r="D19" s="23"/>
      <c r="E19" s="23"/>
      <c r="F19" s="119"/>
      <c r="G19" s="119"/>
      <c r="H19" s="119"/>
      <c r="I19" s="119"/>
      <c r="J19" s="119"/>
      <c r="K19" s="119"/>
      <c r="L19" s="23"/>
    </row>
    <row r="20" spans="1:12">
      <c r="A20" s="21" t="str">
        <f t="shared" si="0"/>
        <v/>
      </c>
      <c r="B20" s="21"/>
      <c r="C20" s="21"/>
      <c r="D20" s="21"/>
      <c r="E20" s="21"/>
      <c r="F20" s="116"/>
      <c r="G20" s="116"/>
      <c r="H20" s="116"/>
      <c r="I20" s="116"/>
      <c r="J20" s="116"/>
      <c r="K20" s="116"/>
      <c r="L20" s="21"/>
    </row>
    <row r="21" spans="1:12">
      <c r="A21" s="23" t="str">
        <f t="shared" si="0"/>
        <v/>
      </c>
      <c r="B21" s="23"/>
      <c r="C21" s="23"/>
      <c r="D21" s="23"/>
      <c r="E21" s="23"/>
      <c r="F21" s="119"/>
      <c r="G21" s="119"/>
      <c r="H21" s="119"/>
      <c r="I21" s="119"/>
      <c r="J21" s="119"/>
      <c r="K21" s="119"/>
      <c r="L21" s="23"/>
    </row>
    <row r="22" spans="1:12">
      <c r="A22" s="21" t="str">
        <f t="shared" si="0"/>
        <v/>
      </c>
      <c r="B22" s="21"/>
      <c r="C22" s="21"/>
      <c r="D22" s="21"/>
      <c r="E22" s="21"/>
      <c r="F22" s="116"/>
      <c r="G22" s="116"/>
      <c r="H22" s="116"/>
      <c r="I22" s="116"/>
      <c r="J22" s="116"/>
      <c r="K22" s="116"/>
      <c r="L22" s="21"/>
    </row>
    <row r="23" spans="1:12">
      <c r="A23" s="23" t="str">
        <f t="shared" si="0"/>
        <v/>
      </c>
      <c r="B23" s="23"/>
      <c r="C23" s="23"/>
      <c r="D23" s="23"/>
      <c r="E23" s="23"/>
      <c r="F23" s="119"/>
      <c r="G23" s="119"/>
      <c r="H23" s="119"/>
      <c r="I23" s="119"/>
      <c r="J23" s="119"/>
      <c r="K23" s="119"/>
      <c r="L23" s="23"/>
    </row>
    <row r="24" spans="1:12">
      <c r="A24" s="21" t="str">
        <f t="shared" si="0"/>
        <v/>
      </c>
      <c r="B24" s="21"/>
      <c r="C24" s="21"/>
      <c r="D24" s="21"/>
      <c r="E24" s="21"/>
      <c r="F24" s="116"/>
      <c r="G24" s="116"/>
      <c r="H24" s="116"/>
      <c r="I24" s="116"/>
      <c r="J24" s="116"/>
      <c r="K24" s="116"/>
      <c r="L24" s="21"/>
    </row>
    <row r="25" spans="1:12">
      <c r="A25" s="23" t="str">
        <f t="shared" si="0"/>
        <v/>
      </c>
      <c r="B25" s="23"/>
      <c r="C25" s="23"/>
      <c r="D25" s="23"/>
      <c r="E25" s="23"/>
      <c r="F25" s="119"/>
      <c r="G25" s="119"/>
      <c r="H25" s="119"/>
      <c r="I25" s="119"/>
      <c r="J25" s="119"/>
      <c r="K25" s="119"/>
      <c r="L25" s="23"/>
    </row>
    <row r="26" spans="1:12">
      <c r="A26" s="21" t="str">
        <f t="shared" si="0"/>
        <v/>
      </c>
      <c r="B26" s="21"/>
      <c r="C26" s="21"/>
      <c r="D26" s="21"/>
      <c r="E26" s="21"/>
      <c r="F26" s="116"/>
      <c r="G26" s="116"/>
      <c r="H26" s="116"/>
      <c r="I26" s="116"/>
      <c r="J26" s="116"/>
      <c r="K26" s="116"/>
      <c r="L26" s="21"/>
    </row>
    <row r="27" spans="1:12">
      <c r="A27" s="23" t="str">
        <f t="shared" si="0"/>
        <v/>
      </c>
      <c r="B27" s="23"/>
      <c r="C27" s="23"/>
      <c r="D27" s="23"/>
      <c r="E27" s="23"/>
      <c r="F27" s="119"/>
      <c r="G27" s="119"/>
      <c r="H27" s="119"/>
      <c r="I27" s="119"/>
      <c r="J27" s="119"/>
      <c r="K27" s="119"/>
      <c r="L27" s="23"/>
    </row>
    <row r="28" spans="1:12">
      <c r="A28" s="21" t="str">
        <f t="shared" si="0"/>
        <v/>
      </c>
      <c r="B28" s="21"/>
      <c r="C28" s="21"/>
      <c r="D28" s="21"/>
      <c r="E28" s="21"/>
      <c r="F28" s="116"/>
      <c r="G28" s="116"/>
      <c r="H28" s="116"/>
      <c r="I28" s="116"/>
      <c r="J28" s="116"/>
      <c r="K28" s="116"/>
      <c r="L28" s="21"/>
    </row>
    <row r="29" spans="1:12">
      <c r="A29" s="23" t="str">
        <f t="shared" si="0"/>
        <v/>
      </c>
      <c r="B29" s="23"/>
      <c r="C29" s="23"/>
      <c r="D29" s="23"/>
      <c r="E29" s="23"/>
      <c r="F29" s="119"/>
      <c r="G29" s="119"/>
      <c r="H29" s="119"/>
      <c r="I29" s="119"/>
      <c r="J29" s="119"/>
      <c r="K29" s="119"/>
      <c r="L29" s="23"/>
    </row>
    <row r="30" spans="1:12">
      <c r="A30" s="21" t="str">
        <f t="shared" si="0"/>
        <v/>
      </c>
      <c r="B30" s="21"/>
      <c r="C30" s="21"/>
      <c r="D30" s="21"/>
      <c r="E30" s="21"/>
      <c r="F30" s="116"/>
      <c r="G30" s="116"/>
      <c r="H30" s="116"/>
      <c r="I30" s="116"/>
      <c r="J30" s="116"/>
      <c r="K30" s="116"/>
      <c r="L30" s="21"/>
    </row>
    <row r="31" spans="1:12">
      <c r="A31" s="23" t="str">
        <f t="shared" si="0"/>
        <v/>
      </c>
      <c r="B31" s="23"/>
      <c r="C31" s="23"/>
      <c r="D31" s="23"/>
      <c r="E31" s="23"/>
      <c r="F31" s="119"/>
      <c r="G31" s="119"/>
      <c r="H31" s="119"/>
      <c r="I31" s="119"/>
      <c r="J31" s="119"/>
      <c r="K31" s="119"/>
      <c r="L31" s="23"/>
    </row>
    <row r="32" spans="1:12">
      <c r="A32" s="21" t="str">
        <f t="shared" si="0"/>
        <v/>
      </c>
      <c r="B32" s="21"/>
      <c r="C32" s="21"/>
      <c r="D32" s="21"/>
      <c r="E32" s="21"/>
      <c r="F32" s="116"/>
      <c r="G32" s="116"/>
      <c r="H32" s="116"/>
      <c r="I32" s="116"/>
      <c r="J32" s="116"/>
      <c r="K32" s="116"/>
      <c r="L32" s="21"/>
    </row>
    <row r="33" spans="1:12">
      <c r="A33" s="23" t="str">
        <f t="shared" si="0"/>
        <v/>
      </c>
      <c r="B33" s="23"/>
      <c r="C33" s="23"/>
      <c r="D33" s="23"/>
      <c r="E33" s="23"/>
      <c r="F33" s="119"/>
      <c r="G33" s="119"/>
      <c r="H33" s="119"/>
      <c r="I33" s="119"/>
      <c r="J33" s="119"/>
      <c r="K33" s="119"/>
      <c r="L33" s="23"/>
    </row>
    <row r="34" spans="1:12">
      <c r="A34" s="21" t="str">
        <f t="shared" si="0"/>
        <v/>
      </c>
      <c r="B34" s="21"/>
      <c r="C34" s="21"/>
      <c r="D34" s="21"/>
      <c r="E34" s="21"/>
      <c r="F34" s="116"/>
      <c r="G34" s="116"/>
      <c r="H34" s="116"/>
      <c r="I34" s="116"/>
      <c r="J34" s="116"/>
      <c r="K34" s="116"/>
      <c r="L34" s="21"/>
    </row>
    <row r="35" spans="1:12">
      <c r="A35" s="23" t="str">
        <f t="shared" si="0"/>
        <v/>
      </c>
      <c r="B35" s="23"/>
      <c r="C35" s="23"/>
      <c r="D35" s="23"/>
      <c r="E35" s="23"/>
      <c r="F35" s="119"/>
      <c r="G35" s="119"/>
      <c r="H35" s="119"/>
      <c r="I35" s="119"/>
      <c r="J35" s="119"/>
      <c r="K35" s="119"/>
      <c r="L35" s="23"/>
    </row>
    <row r="36" spans="1:12">
      <c r="A36" s="21" t="str">
        <f t="shared" si="0"/>
        <v/>
      </c>
      <c r="B36" s="21"/>
      <c r="C36" s="21"/>
      <c r="D36" s="21"/>
      <c r="E36" s="21"/>
      <c r="F36" s="116"/>
      <c r="G36" s="116"/>
      <c r="H36" s="116"/>
      <c r="I36" s="116"/>
      <c r="J36" s="116"/>
      <c r="K36" s="116"/>
      <c r="L36" s="21"/>
    </row>
    <row r="37" spans="1:12">
      <c r="A37" s="23" t="str">
        <f t="shared" si="0"/>
        <v/>
      </c>
      <c r="B37" s="23"/>
      <c r="C37" s="23"/>
      <c r="D37" s="23"/>
      <c r="E37" s="23"/>
      <c r="F37" s="119"/>
      <c r="G37" s="119"/>
      <c r="H37" s="119"/>
      <c r="I37" s="119"/>
      <c r="J37" s="119"/>
      <c r="K37" s="119"/>
      <c r="L37" s="23"/>
    </row>
    <row r="38" spans="1:12">
      <c r="A38" s="21" t="str">
        <f t="shared" si="0"/>
        <v/>
      </c>
      <c r="B38" s="21"/>
      <c r="C38" s="21"/>
      <c r="D38" s="21"/>
      <c r="E38" s="21"/>
      <c r="F38" s="116"/>
      <c r="G38" s="116"/>
      <c r="H38" s="116"/>
      <c r="I38" s="116"/>
      <c r="J38" s="116"/>
      <c r="K38" s="116"/>
      <c r="L38" s="21"/>
    </row>
    <row r="39" spans="1:12">
      <c r="A39" s="23" t="str">
        <f t="shared" si="0"/>
        <v/>
      </c>
      <c r="B39" s="23"/>
      <c r="C39" s="23"/>
      <c r="D39" s="23"/>
      <c r="E39" s="23"/>
      <c r="F39" s="119"/>
      <c r="G39" s="119"/>
      <c r="H39" s="119"/>
      <c r="I39" s="119"/>
      <c r="J39" s="119"/>
      <c r="K39" s="119"/>
      <c r="L39" s="23"/>
    </row>
    <row r="40" spans="1:12">
      <c r="A40" s="21" t="str">
        <f t="shared" si="0"/>
        <v/>
      </c>
      <c r="B40" s="21"/>
      <c r="C40" s="21"/>
      <c r="D40" s="21"/>
      <c r="E40" s="21"/>
      <c r="F40" s="116"/>
      <c r="G40" s="116"/>
      <c r="H40" s="116"/>
      <c r="I40" s="116"/>
      <c r="J40" s="116"/>
      <c r="K40" s="116"/>
      <c r="L40" s="21"/>
    </row>
    <row r="41" spans="1:12">
      <c r="A41" s="23" t="str">
        <f t="shared" si="0"/>
        <v/>
      </c>
      <c r="B41" s="23"/>
      <c r="C41" s="23"/>
      <c r="D41" s="23"/>
      <c r="E41" s="23"/>
      <c r="F41" s="119"/>
      <c r="G41" s="119"/>
      <c r="H41" s="119"/>
      <c r="I41" s="119"/>
      <c r="J41" s="119"/>
      <c r="K41" s="119"/>
      <c r="L41" s="23"/>
    </row>
    <row r="42" spans="1:12">
      <c r="A42" s="21" t="str">
        <f t="shared" si="0"/>
        <v/>
      </c>
      <c r="B42" s="21"/>
      <c r="C42" s="21"/>
      <c r="D42" s="21"/>
      <c r="E42" s="21"/>
      <c r="F42" s="116"/>
      <c r="G42" s="116"/>
      <c r="H42" s="116"/>
      <c r="I42" s="116"/>
      <c r="J42" s="116"/>
      <c r="K42" s="116"/>
      <c r="L42" s="21"/>
    </row>
    <row r="43" spans="1:12">
      <c r="A43" s="23" t="str">
        <f t="shared" si="0"/>
        <v/>
      </c>
      <c r="B43" s="23"/>
      <c r="C43" s="23"/>
      <c r="D43" s="23"/>
      <c r="E43" s="23"/>
      <c r="F43" s="119"/>
      <c r="G43" s="119"/>
      <c r="H43" s="119"/>
      <c r="I43" s="119"/>
      <c r="J43" s="119"/>
      <c r="K43" s="119"/>
      <c r="L43" s="23"/>
    </row>
    <row r="44" spans="1:12">
      <c r="A44" s="21" t="str">
        <f t="shared" ref="A44:A75" si="1">IF(B44="","",ROW()-ROW($A$3))</f>
        <v/>
      </c>
      <c r="B44" s="21"/>
      <c r="C44" s="21"/>
      <c r="D44" s="21"/>
      <c r="E44" s="21"/>
      <c r="F44" s="116"/>
      <c r="G44" s="116"/>
      <c r="H44" s="116"/>
      <c r="I44" s="116"/>
      <c r="J44" s="116"/>
      <c r="K44" s="116"/>
      <c r="L44" s="21"/>
    </row>
    <row r="45" spans="1:12">
      <c r="A45" s="23" t="str">
        <f t="shared" si="1"/>
        <v/>
      </c>
      <c r="B45" s="23"/>
      <c r="C45" s="23"/>
      <c r="D45" s="23"/>
      <c r="E45" s="23"/>
      <c r="F45" s="119"/>
      <c r="G45" s="119"/>
      <c r="H45" s="119"/>
      <c r="I45" s="119"/>
      <c r="J45" s="119"/>
      <c r="K45" s="119"/>
      <c r="L45" s="23"/>
    </row>
    <row r="46" spans="1:12">
      <c r="A46" s="21" t="str">
        <f t="shared" si="1"/>
        <v/>
      </c>
      <c r="B46" s="21"/>
      <c r="C46" s="21"/>
      <c r="D46" s="21"/>
      <c r="E46" s="21"/>
      <c r="F46" s="116"/>
      <c r="G46" s="116"/>
      <c r="H46" s="116"/>
      <c r="I46" s="116"/>
      <c r="J46" s="116"/>
      <c r="K46" s="116"/>
      <c r="L46" s="21"/>
    </row>
    <row r="47" spans="1:12">
      <c r="A47" s="23" t="str">
        <f t="shared" si="1"/>
        <v/>
      </c>
      <c r="B47" s="23"/>
      <c r="C47" s="23"/>
      <c r="D47" s="23"/>
      <c r="E47" s="23"/>
      <c r="F47" s="119"/>
      <c r="G47" s="119"/>
      <c r="H47" s="119"/>
      <c r="I47" s="119"/>
      <c r="J47" s="119"/>
      <c r="K47" s="119"/>
      <c r="L47" s="23"/>
    </row>
    <row r="48" spans="1:12">
      <c r="A48" s="21" t="str">
        <f t="shared" si="1"/>
        <v/>
      </c>
      <c r="B48" s="21"/>
      <c r="C48" s="21"/>
      <c r="D48" s="21"/>
      <c r="E48" s="21"/>
      <c r="F48" s="116"/>
      <c r="G48" s="116"/>
      <c r="H48" s="116"/>
      <c r="I48" s="116"/>
      <c r="J48" s="116"/>
      <c r="K48" s="116"/>
      <c r="L48" s="21"/>
    </row>
    <row r="49" spans="1:12">
      <c r="A49" s="23" t="str">
        <f t="shared" si="1"/>
        <v/>
      </c>
      <c r="B49" s="23"/>
      <c r="C49" s="23"/>
      <c r="D49" s="23"/>
      <c r="E49" s="23"/>
      <c r="F49" s="119"/>
      <c r="G49" s="119"/>
      <c r="H49" s="119"/>
      <c r="I49" s="119"/>
      <c r="J49" s="119"/>
      <c r="K49" s="119"/>
      <c r="L49" s="23"/>
    </row>
    <row r="50" spans="1:12">
      <c r="A50" s="21" t="str">
        <f t="shared" si="1"/>
        <v/>
      </c>
      <c r="B50" s="21"/>
      <c r="C50" s="21"/>
      <c r="D50" s="21"/>
      <c r="E50" s="21"/>
      <c r="F50" s="116"/>
      <c r="G50" s="116"/>
      <c r="H50" s="116"/>
      <c r="I50" s="116"/>
      <c r="J50" s="116"/>
      <c r="K50" s="116"/>
      <c r="L50" s="21"/>
    </row>
    <row r="51" spans="1:12">
      <c r="A51" s="23" t="str">
        <f t="shared" si="1"/>
        <v/>
      </c>
      <c r="B51" s="23"/>
      <c r="C51" s="23"/>
      <c r="D51" s="23"/>
      <c r="E51" s="23"/>
      <c r="F51" s="119"/>
      <c r="G51" s="119"/>
      <c r="H51" s="119"/>
      <c r="I51" s="119"/>
      <c r="J51" s="119"/>
      <c r="K51" s="119"/>
      <c r="L51" s="23"/>
    </row>
    <row r="52" spans="1:12">
      <c r="A52" s="21" t="str">
        <f t="shared" si="1"/>
        <v/>
      </c>
      <c r="B52" s="21"/>
      <c r="C52" s="21"/>
      <c r="D52" s="21"/>
      <c r="E52" s="21"/>
      <c r="F52" s="116"/>
      <c r="G52" s="116"/>
      <c r="H52" s="116"/>
      <c r="I52" s="116"/>
      <c r="J52" s="116"/>
      <c r="K52" s="116"/>
      <c r="L52" s="21"/>
    </row>
    <row r="53" spans="1:12">
      <c r="A53" s="23" t="str">
        <f t="shared" si="1"/>
        <v/>
      </c>
      <c r="B53" s="23"/>
      <c r="C53" s="23"/>
      <c r="D53" s="23"/>
      <c r="E53" s="23"/>
      <c r="F53" s="119"/>
      <c r="G53" s="119"/>
      <c r="H53" s="119"/>
      <c r="I53" s="119"/>
      <c r="J53" s="119"/>
      <c r="K53" s="119"/>
      <c r="L53" s="23"/>
    </row>
    <row r="54" spans="1:12">
      <c r="A54" s="21" t="str">
        <f t="shared" si="1"/>
        <v/>
      </c>
      <c r="B54" s="21"/>
      <c r="C54" s="21"/>
      <c r="D54" s="21"/>
      <c r="E54" s="21"/>
      <c r="F54" s="116"/>
      <c r="G54" s="116"/>
      <c r="H54" s="116"/>
      <c r="I54" s="116"/>
      <c r="J54" s="116"/>
      <c r="K54" s="116"/>
      <c r="L54" s="21"/>
    </row>
    <row r="55" spans="1:12">
      <c r="A55" s="23" t="str">
        <f t="shared" si="1"/>
        <v/>
      </c>
      <c r="B55" s="23"/>
      <c r="C55" s="23"/>
      <c r="D55" s="23"/>
      <c r="E55" s="23"/>
      <c r="F55" s="119"/>
      <c r="G55" s="119"/>
      <c r="H55" s="119"/>
      <c r="I55" s="119"/>
      <c r="J55" s="119"/>
      <c r="K55" s="119"/>
      <c r="L55" s="23"/>
    </row>
    <row r="56" spans="1:12">
      <c r="A56" s="21" t="str">
        <f t="shared" si="1"/>
        <v/>
      </c>
      <c r="B56" s="21"/>
      <c r="C56" s="21"/>
      <c r="D56" s="21"/>
      <c r="E56" s="21"/>
      <c r="F56" s="116"/>
      <c r="G56" s="116"/>
      <c r="H56" s="116"/>
      <c r="I56" s="116"/>
      <c r="J56" s="116"/>
      <c r="K56" s="116"/>
      <c r="L56" s="21"/>
    </row>
    <row r="57" spans="1:12">
      <c r="A57" s="23" t="str">
        <f t="shared" si="1"/>
        <v/>
      </c>
      <c r="B57" s="23"/>
      <c r="C57" s="23"/>
      <c r="D57" s="23"/>
      <c r="E57" s="23"/>
      <c r="F57" s="119"/>
      <c r="G57" s="119"/>
      <c r="H57" s="119"/>
      <c r="I57" s="119"/>
      <c r="J57" s="119"/>
      <c r="K57" s="119"/>
      <c r="L57" s="23"/>
    </row>
    <row r="58" spans="1:12">
      <c r="A58" s="21" t="str">
        <f t="shared" si="1"/>
        <v/>
      </c>
      <c r="B58" s="21"/>
      <c r="C58" s="21"/>
      <c r="D58" s="21"/>
      <c r="E58" s="21"/>
      <c r="F58" s="116"/>
      <c r="G58" s="116"/>
      <c r="H58" s="116"/>
      <c r="I58" s="116"/>
      <c r="J58" s="116"/>
      <c r="K58" s="116"/>
      <c r="L58" s="21"/>
    </row>
    <row r="59" spans="1:12">
      <c r="A59" s="23" t="str">
        <f t="shared" si="1"/>
        <v/>
      </c>
      <c r="B59" s="23"/>
      <c r="C59" s="23"/>
      <c r="D59" s="23"/>
      <c r="E59" s="23"/>
      <c r="F59" s="119"/>
      <c r="G59" s="119"/>
      <c r="H59" s="119"/>
      <c r="I59" s="119"/>
      <c r="J59" s="119"/>
      <c r="K59" s="119"/>
      <c r="L59" s="23"/>
    </row>
    <row r="60" spans="1:12">
      <c r="A60" s="21" t="str">
        <f t="shared" si="1"/>
        <v/>
      </c>
      <c r="B60" s="21"/>
      <c r="C60" s="21"/>
      <c r="D60" s="21"/>
      <c r="E60" s="21"/>
      <c r="F60" s="116"/>
      <c r="G60" s="116"/>
      <c r="H60" s="116"/>
      <c r="I60" s="116"/>
      <c r="J60" s="116"/>
      <c r="K60" s="116"/>
      <c r="L60" s="21"/>
    </row>
    <row r="61" spans="1:12">
      <c r="A61" s="23" t="str">
        <f t="shared" si="1"/>
        <v/>
      </c>
      <c r="B61" s="23"/>
      <c r="C61" s="23"/>
      <c r="D61" s="23"/>
      <c r="E61" s="23"/>
      <c r="F61" s="119"/>
      <c r="G61" s="119"/>
      <c r="H61" s="119"/>
      <c r="I61" s="119"/>
      <c r="J61" s="119"/>
      <c r="K61" s="119"/>
      <c r="L61" s="23"/>
    </row>
    <row r="62" spans="1:12">
      <c r="A62" s="21" t="str">
        <f t="shared" si="1"/>
        <v/>
      </c>
      <c r="B62" s="21"/>
      <c r="C62" s="21"/>
      <c r="D62" s="21"/>
      <c r="E62" s="21"/>
      <c r="F62" s="116"/>
      <c r="G62" s="116"/>
      <c r="H62" s="116"/>
      <c r="I62" s="116"/>
      <c r="J62" s="116"/>
      <c r="K62" s="116"/>
      <c r="L62" s="21"/>
    </row>
    <row r="63" spans="1:12">
      <c r="A63" s="23" t="str">
        <f t="shared" si="1"/>
        <v/>
      </c>
      <c r="B63" s="23"/>
      <c r="C63" s="23"/>
      <c r="D63" s="23"/>
      <c r="E63" s="23"/>
      <c r="F63" s="119"/>
      <c r="G63" s="119"/>
      <c r="H63" s="119"/>
      <c r="I63" s="119"/>
      <c r="J63" s="119"/>
      <c r="K63" s="119"/>
      <c r="L63" s="23"/>
    </row>
    <row r="64" spans="1:12">
      <c r="A64" s="21" t="str">
        <f t="shared" si="1"/>
        <v/>
      </c>
      <c r="B64" s="21"/>
      <c r="C64" s="21"/>
      <c r="D64" s="21"/>
      <c r="E64" s="21"/>
      <c r="F64" s="116"/>
      <c r="G64" s="116"/>
      <c r="H64" s="116"/>
      <c r="I64" s="116"/>
      <c r="J64" s="116"/>
      <c r="K64" s="116"/>
      <c r="L64" s="21"/>
    </row>
    <row r="65" spans="1:12">
      <c r="A65" s="23" t="str">
        <f t="shared" si="1"/>
        <v/>
      </c>
      <c r="B65" s="23"/>
      <c r="C65" s="23"/>
      <c r="D65" s="23"/>
      <c r="E65" s="23"/>
      <c r="F65" s="119"/>
      <c r="G65" s="119"/>
      <c r="H65" s="119"/>
      <c r="I65" s="119"/>
      <c r="J65" s="119"/>
      <c r="K65" s="119"/>
      <c r="L65" s="23"/>
    </row>
    <row r="66" spans="1:12">
      <c r="A66" s="21" t="str">
        <f t="shared" si="1"/>
        <v/>
      </c>
      <c r="B66" s="21"/>
      <c r="C66" s="21"/>
      <c r="D66" s="21"/>
      <c r="E66" s="21"/>
      <c r="F66" s="116"/>
      <c r="G66" s="116"/>
      <c r="H66" s="116"/>
      <c r="I66" s="116"/>
      <c r="J66" s="116"/>
      <c r="K66" s="116"/>
      <c r="L66" s="21"/>
    </row>
    <row r="67" spans="1:12">
      <c r="A67" s="23" t="str">
        <f t="shared" si="1"/>
        <v/>
      </c>
      <c r="B67" s="23"/>
      <c r="C67" s="23"/>
      <c r="D67" s="23"/>
      <c r="E67" s="23"/>
      <c r="F67" s="119"/>
      <c r="G67" s="119"/>
      <c r="H67" s="119"/>
      <c r="I67" s="119"/>
      <c r="J67" s="119"/>
      <c r="K67" s="119"/>
      <c r="L67" s="23"/>
    </row>
    <row r="68" spans="1:12">
      <c r="A68" s="21" t="str">
        <f t="shared" si="1"/>
        <v/>
      </c>
      <c r="B68" s="21"/>
      <c r="C68" s="21"/>
      <c r="D68" s="21"/>
      <c r="E68" s="21"/>
      <c r="F68" s="116"/>
      <c r="G68" s="116"/>
      <c r="H68" s="116"/>
      <c r="I68" s="116"/>
      <c r="J68" s="116"/>
      <c r="K68" s="116"/>
      <c r="L68" s="21"/>
    </row>
    <row r="69" spans="1:12">
      <c r="A69" s="23" t="str">
        <f t="shared" si="1"/>
        <v/>
      </c>
      <c r="B69" s="23"/>
      <c r="C69" s="23"/>
      <c r="D69" s="23"/>
      <c r="E69" s="23"/>
      <c r="F69" s="119"/>
      <c r="G69" s="119"/>
      <c r="H69" s="119"/>
      <c r="I69" s="119"/>
      <c r="J69" s="119"/>
      <c r="K69" s="119"/>
      <c r="L69" s="23"/>
    </row>
    <row r="70" spans="1:12">
      <c r="A70" s="21" t="str">
        <f t="shared" si="1"/>
        <v/>
      </c>
      <c r="B70" s="21"/>
      <c r="C70" s="21"/>
      <c r="D70" s="21"/>
      <c r="E70" s="21"/>
      <c r="F70" s="116"/>
      <c r="G70" s="116"/>
      <c r="H70" s="116"/>
      <c r="I70" s="116"/>
      <c r="J70" s="116"/>
      <c r="K70" s="116"/>
      <c r="L70" s="21"/>
    </row>
    <row r="71" spans="1:12">
      <c r="A71" s="23" t="str">
        <f t="shared" si="1"/>
        <v/>
      </c>
      <c r="B71" s="23"/>
      <c r="C71" s="23"/>
      <c r="D71" s="23"/>
      <c r="E71" s="23"/>
      <c r="F71" s="119"/>
      <c r="G71" s="119"/>
      <c r="H71" s="119"/>
      <c r="I71" s="119"/>
      <c r="J71" s="119"/>
      <c r="K71" s="119"/>
      <c r="L71" s="23"/>
    </row>
    <row r="72" spans="1:12">
      <c r="A72" s="21" t="str">
        <f t="shared" si="1"/>
        <v/>
      </c>
      <c r="B72" s="21"/>
      <c r="C72" s="21"/>
      <c r="D72" s="21"/>
      <c r="E72" s="21"/>
      <c r="F72" s="116"/>
      <c r="G72" s="116"/>
      <c r="H72" s="116"/>
      <c r="I72" s="116"/>
      <c r="J72" s="116"/>
      <c r="K72" s="116"/>
      <c r="L72" s="21"/>
    </row>
    <row r="73" spans="1:12">
      <c r="A73" s="23" t="str">
        <f t="shared" si="1"/>
        <v/>
      </c>
      <c r="B73" s="23"/>
      <c r="C73" s="23"/>
      <c r="D73" s="23"/>
      <c r="E73" s="23"/>
      <c r="F73" s="119"/>
      <c r="G73" s="119"/>
      <c r="H73" s="119"/>
      <c r="I73" s="119"/>
      <c r="J73" s="119"/>
      <c r="K73" s="119"/>
      <c r="L73" s="23"/>
    </row>
    <row r="74" spans="1:12">
      <c r="A74" s="21" t="str">
        <f t="shared" si="1"/>
        <v/>
      </c>
      <c r="B74" s="21"/>
      <c r="C74" s="21"/>
      <c r="D74" s="21"/>
      <c r="E74" s="21"/>
      <c r="F74" s="116"/>
      <c r="G74" s="116"/>
      <c r="H74" s="116"/>
      <c r="I74" s="116"/>
      <c r="J74" s="116"/>
      <c r="K74" s="116"/>
      <c r="L74" s="21"/>
    </row>
    <row r="75" spans="1:12">
      <c r="A75" s="23" t="str">
        <f t="shared" si="1"/>
        <v/>
      </c>
      <c r="B75" s="23"/>
      <c r="C75" s="23"/>
      <c r="D75" s="23"/>
      <c r="E75" s="23"/>
      <c r="F75" s="119"/>
      <c r="G75" s="119"/>
      <c r="H75" s="119"/>
      <c r="I75" s="119"/>
      <c r="J75" s="119"/>
      <c r="K75" s="119"/>
      <c r="L75" s="23"/>
    </row>
    <row r="76" spans="1:12">
      <c r="A76" s="21" t="str">
        <f t="shared" ref="A76:A107" si="2">IF(B76="","",ROW()-ROW($A$3))</f>
        <v/>
      </c>
      <c r="B76" s="21"/>
      <c r="C76" s="21"/>
      <c r="D76" s="21"/>
      <c r="E76" s="21"/>
      <c r="F76" s="116"/>
      <c r="G76" s="116"/>
      <c r="H76" s="116"/>
      <c r="I76" s="116"/>
      <c r="J76" s="116"/>
      <c r="K76" s="116"/>
      <c r="L76" s="21"/>
    </row>
    <row r="77" spans="1:12">
      <c r="A77" s="23" t="str">
        <f t="shared" si="2"/>
        <v/>
      </c>
      <c r="B77" s="23"/>
      <c r="C77" s="23"/>
      <c r="D77" s="23"/>
      <c r="E77" s="23"/>
      <c r="F77" s="119"/>
      <c r="G77" s="119"/>
      <c r="H77" s="119"/>
      <c r="I77" s="119"/>
      <c r="J77" s="119"/>
      <c r="K77" s="119"/>
      <c r="L77" s="23"/>
    </row>
    <row r="78" spans="1:12">
      <c r="A78" s="21" t="str">
        <f t="shared" si="2"/>
        <v/>
      </c>
      <c r="B78" s="21"/>
      <c r="C78" s="21"/>
      <c r="D78" s="21"/>
      <c r="E78" s="21"/>
      <c r="F78" s="116"/>
      <c r="G78" s="116"/>
      <c r="H78" s="116"/>
      <c r="I78" s="116"/>
      <c r="J78" s="116"/>
      <c r="K78" s="116"/>
      <c r="L78" s="21"/>
    </row>
    <row r="79" spans="1:12">
      <c r="A79" s="23" t="str">
        <f t="shared" si="2"/>
        <v/>
      </c>
      <c r="B79" s="23"/>
      <c r="C79" s="23"/>
      <c r="D79" s="23"/>
      <c r="E79" s="23"/>
      <c r="F79" s="119"/>
      <c r="G79" s="119"/>
      <c r="H79" s="119"/>
      <c r="I79" s="119"/>
      <c r="J79" s="119"/>
      <c r="K79" s="119"/>
      <c r="L79" s="23"/>
    </row>
    <row r="80" spans="1:12">
      <c r="A80" s="21" t="str">
        <f t="shared" si="2"/>
        <v/>
      </c>
      <c r="B80" s="21"/>
      <c r="C80" s="21"/>
      <c r="D80" s="21"/>
      <c r="E80" s="21"/>
      <c r="F80" s="116"/>
      <c r="G80" s="116"/>
      <c r="H80" s="116"/>
      <c r="I80" s="116"/>
      <c r="J80" s="116"/>
      <c r="K80" s="116"/>
      <c r="L80" s="21"/>
    </row>
    <row r="81" spans="1:12">
      <c r="A81" s="23" t="str">
        <f t="shared" si="2"/>
        <v/>
      </c>
      <c r="B81" s="23"/>
      <c r="C81" s="23"/>
      <c r="D81" s="23"/>
      <c r="E81" s="23"/>
      <c r="F81" s="119"/>
      <c r="G81" s="119"/>
      <c r="H81" s="119"/>
      <c r="I81" s="119"/>
      <c r="J81" s="119"/>
      <c r="K81" s="119"/>
      <c r="L81" s="23"/>
    </row>
    <row r="82" spans="1:12">
      <c r="A82" s="21" t="str">
        <f t="shared" si="2"/>
        <v/>
      </c>
      <c r="B82" s="21"/>
      <c r="C82" s="21"/>
      <c r="D82" s="21"/>
      <c r="E82" s="21"/>
      <c r="F82" s="116"/>
      <c r="G82" s="116"/>
      <c r="H82" s="116"/>
      <c r="I82" s="116"/>
      <c r="J82" s="116"/>
      <c r="K82" s="116"/>
      <c r="L82" s="21"/>
    </row>
    <row r="83" spans="1:12">
      <c r="A83" s="23" t="str">
        <f t="shared" si="2"/>
        <v/>
      </c>
      <c r="B83" s="23"/>
      <c r="C83" s="23"/>
      <c r="D83" s="23"/>
      <c r="E83" s="23"/>
      <c r="F83" s="119"/>
      <c r="G83" s="119"/>
      <c r="H83" s="119"/>
      <c r="I83" s="119"/>
      <c r="J83" s="119"/>
      <c r="K83" s="119"/>
      <c r="L83" s="23"/>
    </row>
    <row r="84" spans="1:12">
      <c r="A84" s="21" t="str">
        <f t="shared" si="2"/>
        <v/>
      </c>
      <c r="B84" s="21"/>
      <c r="C84" s="21"/>
      <c r="D84" s="21"/>
      <c r="E84" s="21"/>
      <c r="F84" s="116"/>
      <c r="G84" s="116"/>
      <c r="H84" s="116"/>
      <c r="I84" s="116"/>
      <c r="J84" s="116"/>
      <c r="K84" s="116"/>
      <c r="L84" s="21"/>
    </row>
    <row r="85" spans="1:12">
      <c r="A85" s="23" t="str">
        <f t="shared" si="2"/>
        <v/>
      </c>
      <c r="B85" s="23"/>
      <c r="C85" s="23"/>
      <c r="D85" s="23"/>
      <c r="E85" s="23"/>
      <c r="F85" s="119"/>
      <c r="G85" s="119"/>
      <c r="H85" s="119"/>
      <c r="I85" s="119"/>
      <c r="J85" s="119"/>
      <c r="K85" s="119"/>
      <c r="L85" s="23"/>
    </row>
    <row r="86" spans="1:12">
      <c r="A86" s="21" t="str">
        <f t="shared" si="2"/>
        <v/>
      </c>
      <c r="B86" s="21"/>
      <c r="C86" s="21"/>
      <c r="D86" s="21"/>
      <c r="E86" s="21"/>
      <c r="F86" s="116"/>
      <c r="G86" s="116"/>
      <c r="H86" s="116"/>
      <c r="I86" s="116"/>
      <c r="J86" s="116"/>
      <c r="K86" s="116"/>
      <c r="L86" s="21"/>
    </row>
    <row r="87" spans="1:12">
      <c r="A87" s="23" t="str">
        <f t="shared" si="2"/>
        <v/>
      </c>
      <c r="B87" s="23"/>
      <c r="C87" s="23"/>
      <c r="D87" s="23"/>
      <c r="E87" s="23"/>
      <c r="F87" s="119"/>
      <c r="G87" s="119"/>
      <c r="H87" s="119"/>
      <c r="I87" s="119"/>
      <c r="J87" s="119"/>
      <c r="K87" s="119"/>
      <c r="L87" s="23"/>
    </row>
    <row r="88" spans="1:12">
      <c r="A88" s="21" t="str">
        <f t="shared" si="2"/>
        <v/>
      </c>
      <c r="B88" s="21"/>
      <c r="C88" s="21"/>
      <c r="D88" s="21"/>
      <c r="E88" s="21"/>
      <c r="F88" s="116"/>
      <c r="G88" s="116"/>
      <c r="H88" s="116"/>
      <c r="I88" s="116"/>
      <c r="J88" s="116"/>
      <c r="K88" s="116"/>
      <c r="L88" s="21"/>
    </row>
    <row r="89" spans="1:12">
      <c r="A89" s="23" t="str">
        <f t="shared" si="2"/>
        <v/>
      </c>
      <c r="B89" s="23"/>
      <c r="C89" s="23"/>
      <c r="D89" s="23"/>
      <c r="E89" s="23"/>
      <c r="F89" s="119"/>
      <c r="G89" s="119"/>
      <c r="H89" s="119"/>
      <c r="I89" s="119"/>
      <c r="J89" s="119"/>
      <c r="K89" s="119"/>
      <c r="L89" s="23"/>
    </row>
    <row r="90" spans="1:12">
      <c r="A90" s="21" t="str">
        <f t="shared" si="2"/>
        <v/>
      </c>
      <c r="B90" s="21"/>
      <c r="C90" s="21"/>
      <c r="D90" s="21"/>
      <c r="E90" s="21"/>
      <c r="F90" s="116"/>
      <c r="G90" s="116"/>
      <c r="H90" s="116"/>
      <c r="I90" s="116"/>
      <c r="J90" s="116"/>
      <c r="K90" s="116"/>
      <c r="L90" s="21"/>
    </row>
    <row r="91" spans="1:12">
      <c r="A91" s="23" t="str">
        <f t="shared" si="2"/>
        <v/>
      </c>
      <c r="B91" s="23"/>
      <c r="C91" s="23"/>
      <c r="D91" s="23"/>
      <c r="E91" s="23"/>
      <c r="F91" s="119"/>
      <c r="G91" s="119"/>
      <c r="H91" s="119"/>
      <c r="I91" s="119"/>
      <c r="J91" s="119"/>
      <c r="K91" s="119"/>
      <c r="L91" s="23"/>
    </row>
    <row r="92" spans="1:12">
      <c r="A92" s="21" t="str">
        <f t="shared" si="2"/>
        <v/>
      </c>
      <c r="B92" s="21"/>
      <c r="C92" s="21"/>
      <c r="D92" s="21"/>
      <c r="E92" s="21"/>
      <c r="F92" s="116"/>
      <c r="G92" s="116"/>
      <c r="H92" s="116"/>
      <c r="I92" s="116"/>
      <c r="J92" s="116"/>
      <c r="K92" s="116"/>
      <c r="L92" s="21"/>
    </row>
    <row r="93" spans="1:12">
      <c r="A93" s="23" t="str">
        <f t="shared" si="2"/>
        <v/>
      </c>
      <c r="B93" s="23"/>
      <c r="C93" s="23"/>
      <c r="D93" s="23"/>
      <c r="E93" s="23"/>
      <c r="F93" s="119"/>
      <c r="G93" s="119"/>
      <c r="H93" s="119"/>
      <c r="I93" s="119"/>
      <c r="J93" s="119"/>
      <c r="K93" s="119"/>
      <c r="L93" s="23"/>
    </row>
    <row r="94" spans="1:12">
      <c r="A94" s="21" t="str">
        <f t="shared" si="2"/>
        <v/>
      </c>
      <c r="B94" s="21"/>
      <c r="C94" s="21"/>
      <c r="D94" s="21"/>
      <c r="E94" s="21"/>
      <c r="F94" s="116"/>
      <c r="G94" s="116"/>
      <c r="H94" s="116"/>
      <c r="I94" s="116"/>
      <c r="J94" s="116"/>
      <c r="K94" s="116"/>
      <c r="L94" s="21"/>
    </row>
    <row r="95" spans="1:12">
      <c r="A95" s="23" t="str">
        <f t="shared" si="2"/>
        <v/>
      </c>
      <c r="B95" s="23"/>
      <c r="C95" s="23"/>
      <c r="D95" s="23"/>
      <c r="E95" s="23"/>
      <c r="F95" s="119"/>
      <c r="G95" s="119"/>
      <c r="H95" s="119"/>
      <c r="I95" s="119"/>
      <c r="J95" s="119"/>
      <c r="K95" s="119"/>
      <c r="L95" s="23"/>
    </row>
    <row r="96" spans="1:12">
      <c r="A96" s="21" t="str">
        <f t="shared" si="2"/>
        <v/>
      </c>
      <c r="B96" s="21"/>
      <c r="C96" s="21"/>
      <c r="D96" s="21"/>
      <c r="E96" s="21"/>
      <c r="F96" s="116"/>
      <c r="G96" s="116"/>
      <c r="H96" s="116"/>
      <c r="I96" s="116"/>
      <c r="J96" s="116"/>
      <c r="K96" s="116"/>
      <c r="L96" s="21"/>
    </row>
    <row r="97" spans="1:12">
      <c r="A97" s="23" t="str">
        <f t="shared" si="2"/>
        <v/>
      </c>
      <c r="B97" s="23"/>
      <c r="C97" s="23"/>
      <c r="D97" s="23"/>
      <c r="E97" s="23"/>
      <c r="F97" s="119"/>
      <c r="G97" s="119"/>
      <c r="H97" s="119"/>
      <c r="I97" s="119"/>
      <c r="J97" s="119"/>
      <c r="K97" s="119"/>
      <c r="L97" s="23"/>
    </row>
    <row r="98" spans="1:12">
      <c r="A98" s="21" t="str">
        <f t="shared" si="2"/>
        <v/>
      </c>
      <c r="B98" s="21"/>
      <c r="C98" s="21"/>
      <c r="D98" s="21"/>
      <c r="E98" s="21"/>
      <c r="F98" s="116"/>
      <c r="G98" s="116"/>
      <c r="H98" s="116"/>
      <c r="I98" s="116"/>
      <c r="J98" s="116"/>
      <c r="K98" s="116"/>
      <c r="L98" s="21"/>
    </row>
    <row r="99" spans="1:12">
      <c r="A99" s="23" t="str">
        <f t="shared" si="2"/>
        <v/>
      </c>
      <c r="B99" s="23"/>
      <c r="C99" s="23"/>
      <c r="D99" s="23"/>
      <c r="E99" s="23"/>
      <c r="F99" s="119"/>
      <c r="G99" s="119"/>
      <c r="H99" s="119"/>
      <c r="I99" s="119"/>
      <c r="J99" s="119"/>
      <c r="K99" s="119"/>
      <c r="L99" s="23"/>
    </row>
    <row r="100" spans="1:12">
      <c r="A100" s="21" t="str">
        <f t="shared" si="2"/>
        <v/>
      </c>
      <c r="B100" s="21"/>
      <c r="C100" s="21"/>
      <c r="D100" s="21"/>
      <c r="E100" s="21"/>
      <c r="F100" s="116"/>
      <c r="G100" s="116"/>
      <c r="H100" s="116"/>
      <c r="I100" s="116"/>
      <c r="J100" s="116"/>
      <c r="K100" s="116"/>
      <c r="L100" s="21"/>
    </row>
    <row r="101" spans="1:12">
      <c r="A101" s="23" t="str">
        <f t="shared" si="2"/>
        <v/>
      </c>
      <c r="B101" s="23"/>
      <c r="C101" s="23"/>
      <c r="D101" s="23"/>
      <c r="E101" s="23"/>
      <c r="F101" s="119"/>
      <c r="G101" s="119"/>
      <c r="H101" s="119"/>
      <c r="I101" s="119"/>
      <c r="J101" s="119"/>
      <c r="K101" s="119"/>
      <c r="L101" s="23"/>
    </row>
    <row r="102" spans="1:12">
      <c r="A102" s="21" t="str">
        <f t="shared" si="2"/>
        <v/>
      </c>
      <c r="B102" s="21"/>
      <c r="C102" s="21"/>
      <c r="D102" s="21"/>
      <c r="E102" s="21"/>
      <c r="F102" s="116"/>
      <c r="G102" s="116"/>
      <c r="H102" s="116"/>
      <c r="I102" s="116"/>
      <c r="J102" s="116"/>
      <c r="K102" s="116"/>
      <c r="L102" s="21"/>
    </row>
    <row r="103" spans="1:12">
      <c r="A103" s="23" t="str">
        <f t="shared" si="2"/>
        <v/>
      </c>
      <c r="B103" s="23"/>
      <c r="C103" s="23"/>
      <c r="D103" s="23"/>
      <c r="E103" s="23"/>
      <c r="F103" s="119"/>
      <c r="G103" s="119"/>
      <c r="H103" s="119"/>
      <c r="I103" s="119"/>
      <c r="J103" s="119"/>
      <c r="K103" s="119"/>
      <c r="L103" s="23"/>
    </row>
    <row r="104" spans="1:12">
      <c r="A104" s="21" t="str">
        <f t="shared" si="2"/>
        <v/>
      </c>
      <c r="B104" s="21"/>
      <c r="C104" s="21"/>
      <c r="D104" s="21"/>
      <c r="E104" s="21"/>
      <c r="F104" s="116"/>
      <c r="G104" s="116"/>
      <c r="H104" s="116"/>
      <c r="I104" s="116"/>
      <c r="J104" s="116"/>
      <c r="K104" s="116"/>
      <c r="L104" s="21"/>
    </row>
    <row r="105" spans="1:12">
      <c r="A105" s="23" t="str">
        <f t="shared" si="2"/>
        <v/>
      </c>
      <c r="B105" s="23"/>
      <c r="C105" s="23"/>
      <c r="D105" s="23"/>
      <c r="E105" s="23"/>
      <c r="F105" s="119"/>
      <c r="G105" s="119"/>
      <c r="H105" s="119"/>
      <c r="I105" s="119"/>
      <c r="J105" s="119"/>
      <c r="K105" s="119"/>
      <c r="L105" s="23"/>
    </row>
    <row r="106" spans="1:12">
      <c r="A106" s="21" t="str">
        <f t="shared" si="2"/>
        <v/>
      </c>
      <c r="B106" s="21"/>
      <c r="C106" s="21"/>
      <c r="D106" s="21"/>
      <c r="E106" s="21"/>
      <c r="F106" s="116"/>
      <c r="G106" s="116"/>
      <c r="H106" s="116"/>
      <c r="I106" s="116"/>
      <c r="J106" s="116"/>
      <c r="K106" s="116"/>
      <c r="L106" s="21"/>
    </row>
    <row r="107" spans="1:12">
      <c r="A107" s="23" t="str">
        <f t="shared" si="2"/>
        <v/>
      </c>
      <c r="B107" s="23"/>
      <c r="C107" s="23"/>
      <c r="D107" s="23"/>
      <c r="E107" s="23"/>
      <c r="F107" s="119"/>
      <c r="G107" s="119"/>
      <c r="H107" s="119"/>
      <c r="I107" s="119"/>
      <c r="J107" s="119"/>
      <c r="K107" s="119"/>
      <c r="L107" s="23"/>
    </row>
    <row r="108" spans="1:12">
      <c r="A108" s="21" t="str">
        <f t="shared" ref="A108:A139" si="3">IF(B108="","",ROW()-ROW($A$3))</f>
        <v/>
      </c>
      <c r="B108" s="21"/>
      <c r="C108" s="21"/>
      <c r="D108" s="21"/>
      <c r="E108" s="21"/>
      <c r="F108" s="116"/>
      <c r="G108" s="116"/>
      <c r="H108" s="116"/>
      <c r="I108" s="116"/>
      <c r="J108" s="116"/>
      <c r="K108" s="116"/>
      <c r="L108" s="21"/>
    </row>
    <row r="109" spans="1:12">
      <c r="A109" s="23" t="str">
        <f t="shared" si="3"/>
        <v/>
      </c>
      <c r="B109" s="23"/>
      <c r="C109" s="23"/>
      <c r="D109" s="23"/>
      <c r="E109" s="23"/>
      <c r="F109" s="119"/>
      <c r="G109" s="119"/>
      <c r="H109" s="119"/>
      <c r="I109" s="119"/>
      <c r="J109" s="119"/>
      <c r="K109" s="119"/>
      <c r="L109" s="23"/>
    </row>
    <row r="110" spans="1:12">
      <c r="A110" s="21" t="str">
        <f t="shared" si="3"/>
        <v/>
      </c>
      <c r="B110" s="21"/>
      <c r="C110" s="21"/>
      <c r="D110" s="21"/>
      <c r="E110" s="21"/>
      <c r="F110" s="116"/>
      <c r="G110" s="116"/>
      <c r="H110" s="116"/>
      <c r="I110" s="116"/>
      <c r="J110" s="116"/>
      <c r="K110" s="116"/>
      <c r="L110" s="21"/>
    </row>
    <row r="111" spans="1:12">
      <c r="A111" s="23" t="str">
        <f t="shared" si="3"/>
        <v/>
      </c>
      <c r="B111" s="23"/>
      <c r="C111" s="23"/>
      <c r="D111" s="23"/>
      <c r="E111" s="23"/>
      <c r="F111" s="119"/>
      <c r="G111" s="119"/>
      <c r="H111" s="119"/>
      <c r="I111" s="119"/>
      <c r="J111" s="119"/>
      <c r="K111" s="119"/>
      <c r="L111" s="23"/>
    </row>
    <row r="112" spans="1:12">
      <c r="A112" s="21" t="str">
        <f t="shared" si="3"/>
        <v/>
      </c>
      <c r="B112" s="21"/>
      <c r="C112" s="21"/>
      <c r="D112" s="21"/>
      <c r="E112" s="21"/>
      <c r="F112" s="116"/>
      <c r="G112" s="116"/>
      <c r="H112" s="116"/>
      <c r="I112" s="116"/>
      <c r="J112" s="116"/>
      <c r="K112" s="116"/>
      <c r="L112" s="21"/>
    </row>
    <row r="113" spans="1:12">
      <c r="A113" s="23" t="str">
        <f t="shared" si="3"/>
        <v/>
      </c>
      <c r="B113" s="23"/>
      <c r="C113" s="23"/>
      <c r="D113" s="23"/>
      <c r="E113" s="23"/>
      <c r="F113" s="119"/>
      <c r="G113" s="119"/>
      <c r="H113" s="119"/>
      <c r="I113" s="119"/>
      <c r="J113" s="119"/>
      <c r="K113" s="119"/>
      <c r="L113" s="23"/>
    </row>
    <row r="114" spans="1:12">
      <c r="A114" s="21" t="str">
        <f t="shared" si="3"/>
        <v/>
      </c>
      <c r="B114" s="21"/>
      <c r="C114" s="21"/>
      <c r="D114" s="21"/>
      <c r="E114" s="21"/>
      <c r="F114" s="116"/>
      <c r="G114" s="116"/>
      <c r="H114" s="116"/>
      <c r="I114" s="116"/>
      <c r="J114" s="116"/>
      <c r="K114" s="116"/>
      <c r="L114" s="21"/>
    </row>
    <row r="115" spans="1:12">
      <c r="A115" s="23" t="str">
        <f t="shared" si="3"/>
        <v/>
      </c>
      <c r="B115" s="23"/>
      <c r="C115" s="23"/>
      <c r="D115" s="23"/>
      <c r="E115" s="23"/>
      <c r="F115" s="119"/>
      <c r="G115" s="119"/>
      <c r="H115" s="119"/>
      <c r="I115" s="119"/>
      <c r="J115" s="119"/>
      <c r="K115" s="119"/>
      <c r="L115" s="23"/>
    </row>
    <row r="116" spans="1:12">
      <c r="A116" s="21" t="str">
        <f t="shared" si="3"/>
        <v/>
      </c>
      <c r="B116" s="21"/>
      <c r="C116" s="21"/>
      <c r="D116" s="21"/>
      <c r="E116" s="21"/>
      <c r="F116" s="116"/>
      <c r="G116" s="116"/>
      <c r="H116" s="116"/>
      <c r="I116" s="116"/>
      <c r="J116" s="116"/>
      <c r="K116" s="116"/>
      <c r="L116" s="21"/>
    </row>
    <row r="117" spans="1:12">
      <c r="A117" s="23" t="str">
        <f t="shared" si="3"/>
        <v/>
      </c>
      <c r="B117" s="23"/>
      <c r="C117" s="23"/>
      <c r="D117" s="23"/>
      <c r="E117" s="23"/>
      <c r="F117" s="119"/>
      <c r="G117" s="119"/>
      <c r="H117" s="119"/>
      <c r="I117" s="119"/>
      <c r="J117" s="119"/>
      <c r="K117" s="119"/>
      <c r="L117" s="23"/>
    </row>
    <row r="118" spans="1:12">
      <c r="A118" s="21" t="str">
        <f t="shared" si="3"/>
        <v/>
      </c>
      <c r="B118" s="21"/>
      <c r="C118" s="21"/>
      <c r="D118" s="21"/>
      <c r="E118" s="21"/>
      <c r="F118" s="116"/>
      <c r="G118" s="116"/>
      <c r="H118" s="116"/>
      <c r="I118" s="116"/>
      <c r="J118" s="116"/>
      <c r="K118" s="116"/>
      <c r="L118" s="21"/>
    </row>
    <row r="119" spans="1:12">
      <c r="A119" s="23" t="str">
        <f t="shared" si="3"/>
        <v/>
      </c>
      <c r="B119" s="23"/>
      <c r="C119" s="23"/>
      <c r="D119" s="23"/>
      <c r="E119" s="23"/>
      <c r="F119" s="119"/>
      <c r="G119" s="119"/>
      <c r="H119" s="119"/>
      <c r="I119" s="119"/>
      <c r="J119" s="119"/>
      <c r="K119" s="119"/>
      <c r="L119" s="23"/>
    </row>
    <row r="120" spans="1:12">
      <c r="A120" s="21" t="str">
        <f t="shared" si="3"/>
        <v/>
      </c>
      <c r="B120" s="21"/>
      <c r="C120" s="21"/>
      <c r="D120" s="21"/>
      <c r="E120" s="21"/>
      <c r="F120" s="116"/>
      <c r="G120" s="116"/>
      <c r="H120" s="116"/>
      <c r="I120" s="116"/>
      <c r="J120" s="116"/>
      <c r="K120" s="116"/>
      <c r="L120" s="21"/>
    </row>
    <row r="121" spans="1:12">
      <c r="A121" s="23" t="str">
        <f t="shared" si="3"/>
        <v/>
      </c>
      <c r="B121" s="23"/>
      <c r="C121" s="23"/>
      <c r="D121" s="23"/>
      <c r="E121" s="23"/>
      <c r="F121" s="119"/>
      <c r="G121" s="119"/>
      <c r="H121" s="119"/>
      <c r="I121" s="119"/>
      <c r="J121" s="119"/>
      <c r="K121" s="119"/>
      <c r="L121" s="23"/>
    </row>
    <row r="122" spans="1:12">
      <c r="A122" s="21" t="str">
        <f t="shared" si="3"/>
        <v/>
      </c>
      <c r="B122" s="21"/>
      <c r="C122" s="21"/>
      <c r="D122" s="21"/>
      <c r="E122" s="21"/>
      <c r="F122" s="116"/>
      <c r="G122" s="116"/>
      <c r="H122" s="116"/>
      <c r="I122" s="116"/>
      <c r="J122" s="116"/>
      <c r="K122" s="116"/>
      <c r="L122" s="21"/>
    </row>
    <row r="123" spans="1:12">
      <c r="A123" s="23" t="str">
        <f t="shared" si="3"/>
        <v/>
      </c>
      <c r="B123" s="23"/>
      <c r="C123" s="23"/>
      <c r="D123" s="23"/>
      <c r="E123" s="23"/>
      <c r="F123" s="119"/>
      <c r="G123" s="119"/>
      <c r="H123" s="119"/>
      <c r="I123" s="119"/>
      <c r="J123" s="119"/>
      <c r="K123" s="119"/>
      <c r="L123" s="23"/>
    </row>
    <row r="124" spans="1:12">
      <c r="A124" s="21" t="str">
        <f t="shared" si="3"/>
        <v/>
      </c>
      <c r="B124" s="21"/>
      <c r="C124" s="21"/>
      <c r="D124" s="21"/>
      <c r="E124" s="21"/>
      <c r="F124" s="116"/>
      <c r="G124" s="116"/>
      <c r="H124" s="116"/>
      <c r="I124" s="116"/>
      <c r="J124" s="116"/>
      <c r="K124" s="116"/>
      <c r="L124" s="21"/>
    </row>
    <row r="125" spans="1:12">
      <c r="A125" s="23" t="str">
        <f t="shared" si="3"/>
        <v/>
      </c>
      <c r="B125" s="23"/>
      <c r="C125" s="23"/>
      <c r="D125" s="23"/>
      <c r="E125" s="23"/>
      <c r="F125" s="119"/>
      <c r="G125" s="119"/>
      <c r="H125" s="119"/>
      <c r="I125" s="119"/>
      <c r="J125" s="119"/>
      <c r="K125" s="119"/>
      <c r="L125" s="23"/>
    </row>
    <row r="126" spans="1:12">
      <c r="A126" s="21" t="str">
        <f t="shared" si="3"/>
        <v/>
      </c>
      <c r="B126" s="21"/>
      <c r="C126" s="21"/>
      <c r="D126" s="21"/>
      <c r="E126" s="21"/>
      <c r="F126" s="116"/>
      <c r="G126" s="116"/>
      <c r="H126" s="116"/>
      <c r="I126" s="116"/>
      <c r="J126" s="116"/>
      <c r="K126" s="116"/>
      <c r="L126" s="21"/>
    </row>
    <row r="127" spans="1:12">
      <c r="A127" s="23" t="str">
        <f t="shared" si="3"/>
        <v/>
      </c>
      <c r="B127" s="23"/>
      <c r="C127" s="23"/>
      <c r="D127" s="23"/>
      <c r="E127" s="23"/>
      <c r="F127" s="119"/>
      <c r="G127" s="119"/>
      <c r="H127" s="119"/>
      <c r="I127" s="119"/>
      <c r="J127" s="119"/>
      <c r="K127" s="119"/>
      <c r="L127" s="23"/>
    </row>
    <row r="128" spans="1:12">
      <c r="A128" s="21" t="str">
        <f t="shared" si="3"/>
        <v/>
      </c>
      <c r="B128" s="21"/>
      <c r="C128" s="21"/>
      <c r="D128" s="21"/>
      <c r="E128" s="21"/>
      <c r="F128" s="116"/>
      <c r="G128" s="116"/>
      <c r="H128" s="116"/>
      <c r="I128" s="116"/>
      <c r="J128" s="116"/>
      <c r="K128" s="116"/>
      <c r="L128" s="21"/>
    </row>
    <row r="129" spans="1:12">
      <c r="A129" s="23" t="str">
        <f t="shared" si="3"/>
        <v/>
      </c>
      <c r="B129" s="23"/>
      <c r="C129" s="23"/>
      <c r="D129" s="23"/>
      <c r="E129" s="23"/>
      <c r="F129" s="119"/>
      <c r="G129" s="119"/>
      <c r="H129" s="119"/>
      <c r="I129" s="119"/>
      <c r="J129" s="119"/>
      <c r="K129" s="119"/>
      <c r="L129" s="23"/>
    </row>
    <row r="130" spans="1:12">
      <c r="A130" s="21" t="str">
        <f t="shared" si="3"/>
        <v/>
      </c>
      <c r="B130" s="21"/>
      <c r="C130" s="21"/>
      <c r="D130" s="21"/>
      <c r="E130" s="21"/>
      <c r="F130" s="116"/>
      <c r="G130" s="116"/>
      <c r="H130" s="116"/>
      <c r="I130" s="116"/>
      <c r="J130" s="116"/>
      <c r="K130" s="116"/>
      <c r="L130" s="21"/>
    </row>
    <row r="131" spans="1:12">
      <c r="A131" s="23" t="str">
        <f t="shared" si="3"/>
        <v/>
      </c>
      <c r="B131" s="23"/>
      <c r="C131" s="23"/>
      <c r="D131" s="23"/>
      <c r="E131" s="23"/>
      <c r="F131" s="119"/>
      <c r="G131" s="119"/>
      <c r="H131" s="119"/>
      <c r="I131" s="119"/>
      <c r="J131" s="119"/>
      <c r="K131" s="119"/>
      <c r="L131" s="23"/>
    </row>
    <row r="132" spans="1:12">
      <c r="A132" s="21" t="str">
        <f t="shared" si="3"/>
        <v/>
      </c>
      <c r="B132" s="21"/>
      <c r="C132" s="21"/>
      <c r="D132" s="21"/>
      <c r="E132" s="21"/>
      <c r="F132" s="116"/>
      <c r="G132" s="116"/>
      <c r="H132" s="116"/>
      <c r="I132" s="116"/>
      <c r="J132" s="116"/>
      <c r="K132" s="116"/>
      <c r="L132" s="21"/>
    </row>
    <row r="133" spans="1:12">
      <c r="A133" s="23" t="str">
        <f t="shared" si="3"/>
        <v/>
      </c>
      <c r="B133" s="23"/>
      <c r="C133" s="23"/>
      <c r="D133" s="23"/>
      <c r="E133" s="23"/>
      <c r="F133" s="119"/>
      <c r="G133" s="119"/>
      <c r="H133" s="119"/>
      <c r="I133" s="119"/>
      <c r="J133" s="119"/>
      <c r="K133" s="119"/>
      <c r="L133" s="23"/>
    </row>
    <row r="134" spans="1:12">
      <c r="A134" s="21" t="str">
        <f t="shared" si="3"/>
        <v/>
      </c>
      <c r="B134" s="21"/>
      <c r="C134" s="21"/>
      <c r="D134" s="21"/>
      <c r="E134" s="21"/>
      <c r="F134" s="116"/>
      <c r="G134" s="116"/>
      <c r="H134" s="116"/>
      <c r="I134" s="116"/>
      <c r="J134" s="116"/>
      <c r="K134" s="116"/>
      <c r="L134" s="21"/>
    </row>
    <row r="135" spans="1:12">
      <c r="A135" s="23" t="str">
        <f t="shared" si="3"/>
        <v/>
      </c>
      <c r="B135" s="23"/>
      <c r="C135" s="23"/>
      <c r="D135" s="23"/>
      <c r="E135" s="23"/>
      <c r="F135" s="119"/>
      <c r="G135" s="119"/>
      <c r="H135" s="119"/>
      <c r="I135" s="119"/>
      <c r="J135" s="119"/>
      <c r="K135" s="119"/>
      <c r="L135" s="23"/>
    </row>
    <row r="136" spans="1:12">
      <c r="A136" s="21" t="str">
        <f t="shared" si="3"/>
        <v/>
      </c>
      <c r="B136" s="21"/>
      <c r="C136" s="21"/>
      <c r="D136" s="21"/>
      <c r="E136" s="21"/>
      <c r="F136" s="116"/>
      <c r="G136" s="116"/>
      <c r="H136" s="116"/>
      <c r="I136" s="116"/>
      <c r="J136" s="116"/>
      <c r="K136" s="116"/>
      <c r="L136" s="21"/>
    </row>
    <row r="137" spans="1:12">
      <c r="A137" s="23" t="str">
        <f t="shared" si="3"/>
        <v/>
      </c>
      <c r="B137" s="23"/>
      <c r="C137" s="23"/>
      <c r="D137" s="23"/>
      <c r="E137" s="23"/>
      <c r="F137" s="119"/>
      <c r="G137" s="119"/>
      <c r="H137" s="119"/>
      <c r="I137" s="119"/>
      <c r="J137" s="119"/>
      <c r="K137" s="119"/>
      <c r="L137" s="23"/>
    </row>
    <row r="138" spans="1:12">
      <c r="A138" s="21" t="str">
        <f t="shared" si="3"/>
        <v/>
      </c>
      <c r="B138" s="21"/>
      <c r="C138" s="21"/>
      <c r="D138" s="21"/>
      <c r="E138" s="21"/>
      <c r="F138" s="116"/>
      <c r="G138" s="116"/>
      <c r="H138" s="116"/>
      <c r="I138" s="116"/>
      <c r="J138" s="116"/>
      <c r="K138" s="116"/>
      <c r="L138" s="21"/>
    </row>
    <row r="139" spans="1:12">
      <c r="A139" s="23" t="str">
        <f t="shared" si="3"/>
        <v/>
      </c>
      <c r="B139" s="23"/>
      <c r="C139" s="23"/>
      <c r="D139" s="23"/>
      <c r="E139" s="23"/>
      <c r="F139" s="119"/>
      <c r="G139" s="119"/>
      <c r="H139" s="119"/>
      <c r="I139" s="119"/>
      <c r="J139" s="119"/>
      <c r="K139" s="119"/>
      <c r="L139" s="23"/>
    </row>
    <row r="140" spans="1:12">
      <c r="A140" s="21" t="str">
        <f t="shared" ref="A140:A171" si="4">IF(B140="","",ROW()-ROW($A$3))</f>
        <v/>
      </c>
      <c r="B140" s="21"/>
      <c r="C140" s="21"/>
      <c r="D140" s="21"/>
      <c r="E140" s="21"/>
      <c r="F140" s="116"/>
      <c r="G140" s="116"/>
      <c r="H140" s="116"/>
      <c r="I140" s="116"/>
      <c r="J140" s="116"/>
      <c r="K140" s="116"/>
      <c r="L140" s="21"/>
    </row>
    <row r="141" spans="1:12">
      <c r="A141" s="23" t="str">
        <f t="shared" si="4"/>
        <v/>
      </c>
      <c r="B141" s="23"/>
      <c r="C141" s="23"/>
      <c r="D141" s="23"/>
      <c r="E141" s="23"/>
      <c r="F141" s="119"/>
      <c r="G141" s="119"/>
      <c r="H141" s="119"/>
      <c r="I141" s="119"/>
      <c r="J141" s="119"/>
      <c r="K141" s="119"/>
      <c r="L141" s="23"/>
    </row>
    <row r="142" spans="1:12">
      <c r="A142" s="21" t="str">
        <f t="shared" si="4"/>
        <v/>
      </c>
      <c r="B142" s="21"/>
      <c r="C142" s="21"/>
      <c r="D142" s="21"/>
      <c r="E142" s="21"/>
      <c r="F142" s="116"/>
      <c r="G142" s="116"/>
      <c r="H142" s="116"/>
      <c r="I142" s="116"/>
      <c r="J142" s="116"/>
      <c r="K142" s="116"/>
      <c r="L142" s="21"/>
    </row>
    <row r="143" spans="1:12">
      <c r="A143" s="23" t="str">
        <f t="shared" si="4"/>
        <v/>
      </c>
      <c r="B143" s="23"/>
      <c r="C143" s="23"/>
      <c r="D143" s="23"/>
      <c r="E143" s="23"/>
      <c r="F143" s="119"/>
      <c r="G143" s="119"/>
      <c r="H143" s="119"/>
      <c r="I143" s="119"/>
      <c r="J143" s="119"/>
      <c r="K143" s="119"/>
      <c r="L143" s="23"/>
    </row>
    <row r="144" spans="1:12">
      <c r="A144" s="21" t="str">
        <f t="shared" si="4"/>
        <v/>
      </c>
      <c r="B144" s="21"/>
      <c r="C144" s="21"/>
      <c r="D144" s="21"/>
      <c r="E144" s="21"/>
      <c r="F144" s="116"/>
      <c r="G144" s="116"/>
      <c r="H144" s="116"/>
      <c r="I144" s="116"/>
      <c r="J144" s="116"/>
      <c r="K144" s="116"/>
      <c r="L144" s="21"/>
    </row>
    <row r="145" spans="1:12">
      <c r="A145" s="23" t="str">
        <f t="shared" si="4"/>
        <v/>
      </c>
      <c r="B145" s="23"/>
      <c r="C145" s="23"/>
      <c r="D145" s="23"/>
      <c r="E145" s="23"/>
      <c r="F145" s="119"/>
      <c r="G145" s="119"/>
      <c r="H145" s="119"/>
      <c r="I145" s="119"/>
      <c r="J145" s="119"/>
      <c r="K145" s="119"/>
      <c r="L145" s="23"/>
    </row>
    <row r="146" spans="1:12">
      <c r="A146" s="21" t="str">
        <f t="shared" si="4"/>
        <v/>
      </c>
      <c r="B146" s="21"/>
      <c r="C146" s="21"/>
      <c r="D146" s="21"/>
      <c r="E146" s="21"/>
      <c r="F146" s="116"/>
      <c r="G146" s="116"/>
      <c r="H146" s="116"/>
      <c r="I146" s="116"/>
      <c r="J146" s="116"/>
      <c r="K146" s="116"/>
      <c r="L146" s="21"/>
    </row>
    <row r="147" spans="1:12">
      <c r="A147" s="23" t="str">
        <f t="shared" si="4"/>
        <v/>
      </c>
      <c r="B147" s="23"/>
      <c r="C147" s="23"/>
      <c r="D147" s="23"/>
      <c r="E147" s="23"/>
      <c r="F147" s="119"/>
      <c r="G147" s="119"/>
      <c r="H147" s="119"/>
      <c r="I147" s="119"/>
      <c r="J147" s="119"/>
      <c r="K147" s="119"/>
      <c r="L147" s="23"/>
    </row>
    <row r="148" spans="1:12">
      <c r="A148" s="21" t="str">
        <f t="shared" si="4"/>
        <v/>
      </c>
      <c r="B148" s="21"/>
      <c r="C148" s="21"/>
      <c r="D148" s="21"/>
      <c r="E148" s="21"/>
      <c r="F148" s="116"/>
      <c r="G148" s="116"/>
      <c r="H148" s="116"/>
      <c r="I148" s="116"/>
      <c r="J148" s="116"/>
      <c r="K148" s="116"/>
      <c r="L148" s="21"/>
    </row>
    <row r="149" spans="1:12">
      <c r="A149" s="23" t="str">
        <f t="shared" si="4"/>
        <v/>
      </c>
      <c r="B149" s="23"/>
      <c r="C149" s="23"/>
      <c r="D149" s="23"/>
      <c r="E149" s="23"/>
      <c r="F149" s="119"/>
      <c r="G149" s="119"/>
      <c r="H149" s="119"/>
      <c r="I149" s="119"/>
      <c r="J149" s="119"/>
      <c r="K149" s="119"/>
      <c r="L149" s="23"/>
    </row>
    <row r="150" spans="1:12">
      <c r="A150" s="21" t="str">
        <f t="shared" si="4"/>
        <v/>
      </c>
      <c r="B150" s="21"/>
      <c r="C150" s="21"/>
      <c r="D150" s="21"/>
      <c r="E150" s="21"/>
      <c r="F150" s="116"/>
      <c r="G150" s="116"/>
      <c r="H150" s="116"/>
      <c r="I150" s="116"/>
      <c r="J150" s="116"/>
      <c r="K150" s="116"/>
      <c r="L150" s="21"/>
    </row>
    <row r="151" spans="1:12">
      <c r="A151" s="23" t="str">
        <f t="shared" si="4"/>
        <v/>
      </c>
      <c r="B151" s="23"/>
      <c r="C151" s="23"/>
      <c r="D151" s="23"/>
      <c r="E151" s="23"/>
      <c r="F151" s="119"/>
      <c r="G151" s="119"/>
      <c r="H151" s="119"/>
      <c r="I151" s="119"/>
      <c r="J151" s="119"/>
      <c r="K151" s="119"/>
      <c r="L151" s="23"/>
    </row>
    <row r="152" spans="1:12">
      <c r="A152" s="21" t="str">
        <f t="shared" si="4"/>
        <v/>
      </c>
      <c r="B152" s="21"/>
      <c r="C152" s="21"/>
      <c r="D152" s="21"/>
      <c r="E152" s="21"/>
      <c r="F152" s="116"/>
      <c r="G152" s="116"/>
      <c r="H152" s="116"/>
      <c r="I152" s="116"/>
      <c r="J152" s="116"/>
      <c r="K152" s="116"/>
      <c r="L152" s="21"/>
    </row>
    <row r="153" spans="1:12">
      <c r="A153" s="23" t="str">
        <f t="shared" si="4"/>
        <v/>
      </c>
      <c r="B153" s="23"/>
      <c r="C153" s="23"/>
      <c r="D153" s="23"/>
      <c r="E153" s="23"/>
      <c r="F153" s="119"/>
      <c r="G153" s="119"/>
      <c r="H153" s="119"/>
      <c r="I153" s="119"/>
      <c r="J153" s="119"/>
      <c r="K153" s="119"/>
      <c r="L153" s="23"/>
    </row>
    <row r="154" spans="1:12">
      <c r="A154" s="21" t="str">
        <f t="shared" si="4"/>
        <v/>
      </c>
      <c r="B154" s="21"/>
      <c r="C154" s="21"/>
      <c r="D154" s="21"/>
      <c r="E154" s="21"/>
      <c r="F154" s="116"/>
      <c r="G154" s="116"/>
      <c r="H154" s="116"/>
      <c r="I154" s="116"/>
      <c r="J154" s="116"/>
      <c r="K154" s="116"/>
      <c r="L154" s="21"/>
    </row>
    <row r="155" spans="1:12">
      <c r="A155" s="23" t="str">
        <f t="shared" si="4"/>
        <v/>
      </c>
      <c r="B155" s="23"/>
      <c r="C155" s="23"/>
      <c r="D155" s="23"/>
      <c r="E155" s="23"/>
      <c r="F155" s="119"/>
      <c r="G155" s="119"/>
      <c r="H155" s="119"/>
      <c r="I155" s="119"/>
      <c r="J155" s="119"/>
      <c r="K155" s="119"/>
      <c r="L155" s="23"/>
    </row>
    <row r="156" spans="1:12">
      <c r="A156" s="21" t="str">
        <f t="shared" si="4"/>
        <v/>
      </c>
      <c r="B156" s="21"/>
      <c r="C156" s="21"/>
      <c r="D156" s="21"/>
      <c r="E156" s="21"/>
      <c r="F156" s="116"/>
      <c r="G156" s="116"/>
      <c r="H156" s="116"/>
      <c r="I156" s="116"/>
      <c r="J156" s="116"/>
      <c r="K156" s="116"/>
      <c r="L156" s="21"/>
    </row>
    <row r="157" spans="1:12">
      <c r="A157" s="23" t="str">
        <f t="shared" si="4"/>
        <v/>
      </c>
      <c r="B157" s="23"/>
      <c r="C157" s="23"/>
      <c r="D157" s="23"/>
      <c r="E157" s="23"/>
      <c r="F157" s="119"/>
      <c r="G157" s="119"/>
      <c r="H157" s="119"/>
      <c r="I157" s="119"/>
      <c r="J157" s="119"/>
      <c r="K157" s="119"/>
      <c r="L157" s="23"/>
    </row>
    <row r="158" spans="1:12">
      <c r="A158" s="21" t="str">
        <f t="shared" si="4"/>
        <v/>
      </c>
      <c r="B158" s="21"/>
      <c r="C158" s="21"/>
      <c r="D158" s="21"/>
      <c r="E158" s="21"/>
      <c r="F158" s="116"/>
      <c r="G158" s="116"/>
      <c r="H158" s="116"/>
      <c r="I158" s="116"/>
      <c r="J158" s="116"/>
      <c r="K158" s="116"/>
      <c r="L158" s="21"/>
    </row>
    <row r="159" spans="1:12">
      <c r="A159" s="23" t="str">
        <f t="shared" si="4"/>
        <v/>
      </c>
      <c r="B159" s="23"/>
      <c r="C159" s="23"/>
      <c r="D159" s="23"/>
      <c r="E159" s="23"/>
      <c r="F159" s="119"/>
      <c r="G159" s="119"/>
      <c r="H159" s="119"/>
      <c r="I159" s="119"/>
      <c r="J159" s="119"/>
      <c r="K159" s="119"/>
      <c r="L159" s="23"/>
    </row>
    <row r="160" spans="1:12">
      <c r="A160" s="21" t="str">
        <f t="shared" si="4"/>
        <v/>
      </c>
      <c r="B160" s="21"/>
      <c r="C160" s="21"/>
      <c r="D160" s="21"/>
      <c r="E160" s="21"/>
      <c r="F160" s="116"/>
      <c r="G160" s="116"/>
      <c r="H160" s="116"/>
      <c r="I160" s="116"/>
      <c r="J160" s="116"/>
      <c r="K160" s="116"/>
      <c r="L160" s="21"/>
    </row>
    <row r="161" spans="1:12">
      <c r="A161" s="23" t="str">
        <f t="shared" si="4"/>
        <v/>
      </c>
      <c r="B161" s="23"/>
      <c r="C161" s="23"/>
      <c r="D161" s="23"/>
      <c r="E161" s="23"/>
      <c r="F161" s="119"/>
      <c r="G161" s="119"/>
      <c r="H161" s="119"/>
      <c r="I161" s="119"/>
      <c r="J161" s="119"/>
      <c r="K161" s="119"/>
      <c r="L161" s="23"/>
    </row>
    <row r="162" spans="1:12">
      <c r="A162" s="21" t="str">
        <f t="shared" si="4"/>
        <v/>
      </c>
      <c r="B162" s="21"/>
      <c r="C162" s="21"/>
      <c r="D162" s="21"/>
      <c r="E162" s="21"/>
      <c r="F162" s="116"/>
      <c r="G162" s="116"/>
      <c r="H162" s="116"/>
      <c r="I162" s="116"/>
      <c r="J162" s="116"/>
      <c r="K162" s="116"/>
      <c r="L162" s="21"/>
    </row>
    <row r="163" spans="1:12">
      <c r="A163" s="23" t="str">
        <f t="shared" si="4"/>
        <v/>
      </c>
      <c r="B163" s="23"/>
      <c r="C163" s="23"/>
      <c r="D163" s="23"/>
      <c r="E163" s="23"/>
      <c r="F163" s="119"/>
      <c r="G163" s="119"/>
      <c r="H163" s="119"/>
      <c r="I163" s="119"/>
      <c r="J163" s="119"/>
      <c r="K163" s="119"/>
      <c r="L163" s="23"/>
    </row>
    <row r="164" spans="1:12">
      <c r="A164" s="21" t="str">
        <f t="shared" si="4"/>
        <v/>
      </c>
      <c r="B164" s="21"/>
      <c r="C164" s="21"/>
      <c r="D164" s="21"/>
      <c r="E164" s="21"/>
      <c r="F164" s="116"/>
      <c r="G164" s="116"/>
      <c r="H164" s="116"/>
      <c r="I164" s="116"/>
      <c r="J164" s="116"/>
      <c r="K164" s="116"/>
      <c r="L164" s="21"/>
    </row>
    <row r="165" spans="1:12">
      <c r="A165" s="23" t="str">
        <f t="shared" si="4"/>
        <v/>
      </c>
      <c r="B165" s="23"/>
      <c r="C165" s="23"/>
      <c r="D165" s="23"/>
      <c r="E165" s="23"/>
      <c r="F165" s="119"/>
      <c r="G165" s="119"/>
      <c r="H165" s="119"/>
      <c r="I165" s="119"/>
      <c r="J165" s="119"/>
      <c r="K165" s="119"/>
      <c r="L165" s="23"/>
    </row>
    <row r="166" spans="1:12">
      <c r="A166" s="21" t="str">
        <f t="shared" si="4"/>
        <v/>
      </c>
      <c r="B166" s="21"/>
      <c r="C166" s="21"/>
      <c r="D166" s="21"/>
      <c r="E166" s="21"/>
      <c r="F166" s="116"/>
      <c r="G166" s="116"/>
      <c r="H166" s="116"/>
      <c r="I166" s="116"/>
      <c r="J166" s="116"/>
      <c r="K166" s="116"/>
      <c r="L166" s="21"/>
    </row>
    <row r="167" spans="1:12">
      <c r="A167" s="23" t="str">
        <f t="shared" si="4"/>
        <v/>
      </c>
      <c r="B167" s="23"/>
      <c r="C167" s="23"/>
      <c r="D167" s="23"/>
      <c r="E167" s="23"/>
      <c r="F167" s="119"/>
      <c r="G167" s="119"/>
      <c r="H167" s="119"/>
      <c r="I167" s="119"/>
      <c r="J167" s="119"/>
      <c r="K167" s="119"/>
      <c r="L167" s="23"/>
    </row>
    <row r="168" spans="1:12">
      <c r="A168" s="21" t="str">
        <f t="shared" si="4"/>
        <v/>
      </c>
      <c r="B168" s="21"/>
      <c r="C168" s="21"/>
      <c r="D168" s="21"/>
      <c r="E168" s="21"/>
      <c r="F168" s="116"/>
      <c r="G168" s="116"/>
      <c r="H168" s="116"/>
      <c r="I168" s="116"/>
      <c r="J168" s="116"/>
      <c r="K168" s="116"/>
      <c r="L168" s="21"/>
    </row>
    <row r="169" spans="1:12">
      <c r="A169" s="23" t="str">
        <f t="shared" si="4"/>
        <v/>
      </c>
      <c r="B169" s="23"/>
      <c r="C169" s="23"/>
      <c r="D169" s="23"/>
      <c r="E169" s="23"/>
      <c r="F169" s="119"/>
      <c r="G169" s="119"/>
      <c r="H169" s="119"/>
      <c r="I169" s="119"/>
      <c r="J169" s="119"/>
      <c r="K169" s="119"/>
      <c r="L169" s="23"/>
    </row>
    <row r="170" spans="1:12">
      <c r="A170" s="21" t="str">
        <f t="shared" si="4"/>
        <v/>
      </c>
      <c r="B170" s="21"/>
      <c r="C170" s="21"/>
      <c r="D170" s="21"/>
      <c r="E170" s="21"/>
      <c r="F170" s="116"/>
      <c r="G170" s="116"/>
      <c r="H170" s="116"/>
      <c r="I170" s="116"/>
      <c r="J170" s="116"/>
      <c r="K170" s="116"/>
      <c r="L170" s="21"/>
    </row>
    <row r="171" spans="1:12">
      <c r="A171" s="23" t="str">
        <f t="shared" si="4"/>
        <v/>
      </c>
      <c r="B171" s="23"/>
      <c r="C171" s="23"/>
      <c r="D171" s="23"/>
      <c r="E171" s="23"/>
      <c r="F171" s="119"/>
      <c r="G171" s="119"/>
      <c r="H171" s="119"/>
      <c r="I171" s="119"/>
      <c r="J171" s="119"/>
      <c r="K171" s="119"/>
      <c r="L171" s="23"/>
    </row>
    <row r="172" spans="1:12">
      <c r="A172" s="21" t="str">
        <f t="shared" ref="A172:A200" si="5">IF(B172="","",ROW()-ROW($A$3))</f>
        <v/>
      </c>
      <c r="B172" s="21"/>
      <c r="C172" s="21"/>
      <c r="D172" s="21"/>
      <c r="E172" s="21"/>
      <c r="F172" s="116"/>
      <c r="G172" s="116"/>
      <c r="H172" s="116"/>
      <c r="I172" s="116"/>
      <c r="J172" s="116"/>
      <c r="K172" s="116"/>
      <c r="L172" s="21"/>
    </row>
    <row r="173" spans="1:12">
      <c r="A173" s="23" t="str">
        <f t="shared" si="5"/>
        <v/>
      </c>
      <c r="B173" s="23"/>
      <c r="C173" s="23"/>
      <c r="D173" s="23"/>
      <c r="E173" s="23"/>
      <c r="F173" s="119"/>
      <c r="G173" s="119"/>
      <c r="H173" s="119"/>
      <c r="I173" s="119"/>
      <c r="J173" s="119"/>
      <c r="K173" s="119"/>
      <c r="L173" s="23"/>
    </row>
    <row r="174" spans="1:12">
      <c r="A174" s="21" t="str">
        <f t="shared" si="5"/>
        <v/>
      </c>
      <c r="B174" s="21"/>
      <c r="C174" s="21"/>
      <c r="D174" s="21"/>
      <c r="E174" s="21"/>
      <c r="F174" s="116"/>
      <c r="G174" s="116"/>
      <c r="H174" s="116"/>
      <c r="I174" s="116"/>
      <c r="J174" s="116"/>
      <c r="K174" s="116"/>
      <c r="L174" s="21"/>
    </row>
    <row r="175" spans="1:12">
      <c r="A175" s="23" t="str">
        <f t="shared" si="5"/>
        <v/>
      </c>
      <c r="B175" s="23"/>
      <c r="C175" s="23"/>
      <c r="D175" s="23"/>
      <c r="E175" s="23"/>
      <c r="F175" s="119"/>
      <c r="G175" s="119"/>
      <c r="H175" s="119"/>
      <c r="I175" s="119"/>
      <c r="J175" s="119"/>
      <c r="K175" s="119"/>
      <c r="L175" s="23"/>
    </row>
    <row r="176" spans="1:12">
      <c r="A176" s="21" t="str">
        <f t="shared" si="5"/>
        <v/>
      </c>
      <c r="B176" s="21"/>
      <c r="C176" s="21"/>
      <c r="D176" s="21"/>
      <c r="E176" s="21"/>
      <c r="F176" s="116"/>
      <c r="G176" s="116"/>
      <c r="H176" s="116"/>
      <c r="I176" s="116"/>
      <c r="J176" s="116"/>
      <c r="K176" s="116"/>
      <c r="L176" s="21"/>
    </row>
    <row r="177" spans="1:12">
      <c r="A177" s="23" t="str">
        <f t="shared" si="5"/>
        <v/>
      </c>
      <c r="B177" s="23"/>
      <c r="C177" s="23"/>
      <c r="D177" s="23"/>
      <c r="E177" s="23"/>
      <c r="F177" s="119"/>
      <c r="G177" s="119"/>
      <c r="H177" s="119"/>
      <c r="I177" s="119"/>
      <c r="J177" s="119"/>
      <c r="K177" s="119"/>
      <c r="L177" s="23"/>
    </row>
    <row r="178" spans="1:12">
      <c r="A178" s="21" t="str">
        <f t="shared" si="5"/>
        <v/>
      </c>
      <c r="B178" s="21"/>
      <c r="C178" s="21"/>
      <c r="D178" s="21"/>
      <c r="E178" s="21"/>
      <c r="F178" s="116"/>
      <c r="G178" s="116"/>
      <c r="H178" s="116"/>
      <c r="I178" s="116"/>
      <c r="J178" s="116"/>
      <c r="K178" s="116"/>
      <c r="L178" s="21"/>
    </row>
    <row r="179" spans="1:12">
      <c r="A179" s="23" t="str">
        <f t="shared" si="5"/>
        <v/>
      </c>
      <c r="B179" s="23"/>
      <c r="C179" s="23"/>
      <c r="D179" s="23"/>
      <c r="E179" s="23"/>
      <c r="F179" s="119"/>
      <c r="G179" s="119"/>
      <c r="H179" s="119"/>
      <c r="I179" s="119"/>
      <c r="J179" s="119"/>
      <c r="K179" s="119"/>
      <c r="L179" s="23"/>
    </row>
    <row r="180" spans="1:12">
      <c r="A180" s="21" t="str">
        <f t="shared" si="5"/>
        <v/>
      </c>
      <c r="B180" s="21"/>
      <c r="C180" s="21"/>
      <c r="D180" s="21"/>
      <c r="E180" s="21"/>
      <c r="F180" s="116"/>
      <c r="G180" s="116"/>
      <c r="H180" s="116"/>
      <c r="I180" s="116"/>
      <c r="J180" s="116"/>
      <c r="K180" s="116"/>
      <c r="L180" s="21"/>
    </row>
    <row r="181" spans="1:12">
      <c r="A181" s="23" t="str">
        <f t="shared" si="5"/>
        <v/>
      </c>
      <c r="B181" s="23"/>
      <c r="C181" s="23"/>
      <c r="D181" s="23"/>
      <c r="E181" s="23"/>
      <c r="F181" s="119"/>
      <c r="G181" s="119"/>
      <c r="H181" s="119"/>
      <c r="I181" s="119"/>
      <c r="J181" s="119"/>
      <c r="K181" s="119"/>
      <c r="L181" s="23"/>
    </row>
    <row r="182" spans="1:12">
      <c r="A182" s="21" t="str">
        <f t="shared" si="5"/>
        <v/>
      </c>
      <c r="B182" s="21"/>
      <c r="C182" s="21"/>
      <c r="D182" s="21"/>
      <c r="E182" s="21"/>
      <c r="F182" s="116"/>
      <c r="G182" s="116"/>
      <c r="H182" s="116"/>
      <c r="I182" s="116"/>
      <c r="J182" s="116"/>
      <c r="K182" s="116"/>
      <c r="L182" s="21"/>
    </row>
    <row r="183" spans="1:12">
      <c r="A183" s="23" t="str">
        <f t="shared" si="5"/>
        <v/>
      </c>
      <c r="B183" s="23"/>
      <c r="C183" s="23"/>
      <c r="D183" s="23"/>
      <c r="E183" s="23"/>
      <c r="F183" s="119"/>
      <c r="G183" s="119"/>
      <c r="H183" s="119"/>
      <c r="I183" s="119"/>
      <c r="J183" s="119"/>
      <c r="K183" s="119"/>
      <c r="L183" s="23"/>
    </row>
    <row r="184" spans="1:12">
      <c r="A184" s="21" t="str">
        <f t="shared" si="5"/>
        <v/>
      </c>
      <c r="B184" s="21"/>
      <c r="C184" s="21"/>
      <c r="D184" s="21"/>
      <c r="E184" s="21"/>
      <c r="F184" s="116"/>
      <c r="G184" s="116"/>
      <c r="H184" s="116"/>
      <c r="I184" s="116"/>
      <c r="J184" s="116"/>
      <c r="K184" s="116"/>
      <c r="L184" s="21"/>
    </row>
    <row r="185" spans="1:12">
      <c r="A185" s="23" t="str">
        <f t="shared" si="5"/>
        <v/>
      </c>
      <c r="B185" s="23"/>
      <c r="C185" s="23"/>
      <c r="D185" s="23"/>
      <c r="E185" s="23"/>
      <c r="F185" s="119"/>
      <c r="G185" s="119"/>
      <c r="H185" s="119"/>
      <c r="I185" s="119"/>
      <c r="J185" s="119"/>
      <c r="K185" s="119"/>
      <c r="L185" s="23"/>
    </row>
    <row r="186" spans="1:12">
      <c r="A186" s="21" t="str">
        <f t="shared" si="5"/>
        <v/>
      </c>
      <c r="B186" s="21"/>
      <c r="C186" s="21"/>
      <c r="D186" s="21"/>
      <c r="E186" s="21"/>
      <c r="F186" s="116"/>
      <c r="G186" s="116"/>
      <c r="H186" s="116"/>
      <c r="I186" s="116"/>
      <c r="J186" s="116"/>
      <c r="K186" s="116"/>
      <c r="L186" s="21"/>
    </row>
    <row r="187" spans="1:12">
      <c r="A187" s="23" t="str">
        <f t="shared" si="5"/>
        <v/>
      </c>
      <c r="B187" s="23"/>
      <c r="C187" s="23"/>
      <c r="D187" s="23"/>
      <c r="E187" s="23"/>
      <c r="F187" s="119"/>
      <c r="G187" s="119"/>
      <c r="H187" s="119"/>
      <c r="I187" s="119"/>
      <c r="J187" s="119"/>
      <c r="K187" s="119"/>
      <c r="L187" s="23"/>
    </row>
    <row r="188" spans="1:12">
      <c r="A188" s="21" t="str">
        <f t="shared" si="5"/>
        <v/>
      </c>
      <c r="B188" s="21"/>
      <c r="C188" s="21"/>
      <c r="D188" s="21"/>
      <c r="E188" s="21"/>
      <c r="F188" s="116"/>
      <c r="G188" s="116"/>
      <c r="H188" s="116"/>
      <c r="I188" s="116"/>
      <c r="J188" s="116"/>
      <c r="K188" s="116"/>
      <c r="L188" s="21"/>
    </row>
    <row r="189" spans="1:12">
      <c r="A189" s="23" t="str">
        <f t="shared" si="5"/>
        <v/>
      </c>
      <c r="B189" s="23"/>
      <c r="C189" s="23"/>
      <c r="D189" s="23"/>
      <c r="E189" s="23"/>
      <c r="F189" s="119"/>
      <c r="G189" s="119"/>
      <c r="H189" s="119"/>
      <c r="I189" s="119"/>
      <c r="J189" s="119"/>
      <c r="K189" s="119"/>
      <c r="L189" s="23"/>
    </row>
    <row r="190" spans="1:12">
      <c r="A190" s="21" t="str">
        <f t="shared" si="5"/>
        <v/>
      </c>
      <c r="B190" s="21"/>
      <c r="C190" s="21"/>
      <c r="D190" s="21"/>
      <c r="E190" s="21"/>
      <c r="F190" s="116"/>
      <c r="G190" s="116"/>
      <c r="H190" s="116"/>
      <c r="I190" s="116"/>
      <c r="J190" s="116"/>
      <c r="K190" s="116"/>
      <c r="L190" s="21"/>
    </row>
    <row r="191" spans="1:12">
      <c r="A191" s="23" t="str">
        <f t="shared" si="5"/>
        <v/>
      </c>
      <c r="B191" s="23"/>
      <c r="C191" s="23"/>
      <c r="D191" s="23"/>
      <c r="E191" s="23"/>
      <c r="F191" s="119"/>
      <c r="G191" s="119"/>
      <c r="H191" s="119"/>
      <c r="I191" s="119"/>
      <c r="J191" s="119"/>
      <c r="K191" s="119"/>
      <c r="L191" s="23"/>
    </row>
    <row r="192" spans="1:12">
      <c r="A192" s="21" t="str">
        <f t="shared" si="5"/>
        <v/>
      </c>
      <c r="B192" s="21"/>
      <c r="C192" s="21"/>
      <c r="D192" s="21"/>
      <c r="E192" s="21"/>
      <c r="F192" s="116"/>
      <c r="G192" s="116"/>
      <c r="H192" s="116"/>
      <c r="I192" s="116"/>
      <c r="J192" s="116"/>
      <c r="K192" s="116"/>
      <c r="L192" s="21"/>
    </row>
    <row r="193" spans="1:12">
      <c r="A193" s="23" t="str">
        <f t="shared" si="5"/>
        <v/>
      </c>
      <c r="B193" s="23"/>
      <c r="C193" s="23"/>
      <c r="D193" s="23"/>
      <c r="E193" s="23"/>
      <c r="F193" s="119"/>
      <c r="G193" s="119"/>
      <c r="H193" s="119"/>
      <c r="I193" s="119"/>
      <c r="J193" s="119"/>
      <c r="K193" s="119"/>
      <c r="L193" s="23"/>
    </row>
    <row r="194" spans="1:12">
      <c r="A194" s="21" t="str">
        <f t="shared" si="5"/>
        <v/>
      </c>
      <c r="B194" s="21"/>
      <c r="C194" s="21"/>
      <c r="D194" s="21"/>
      <c r="E194" s="21"/>
      <c r="F194" s="116"/>
      <c r="G194" s="116"/>
      <c r="H194" s="116"/>
      <c r="I194" s="116"/>
      <c r="J194" s="116"/>
      <c r="K194" s="116"/>
      <c r="L194" s="21"/>
    </row>
    <row r="195" spans="1:12">
      <c r="A195" s="23" t="str">
        <f t="shared" si="5"/>
        <v/>
      </c>
      <c r="B195" s="23"/>
      <c r="C195" s="23"/>
      <c r="D195" s="23"/>
      <c r="E195" s="23"/>
      <c r="F195" s="119"/>
      <c r="G195" s="119"/>
      <c r="H195" s="119"/>
      <c r="I195" s="119"/>
      <c r="J195" s="119"/>
      <c r="K195" s="119"/>
      <c r="L195" s="23"/>
    </row>
    <row r="196" spans="1:12">
      <c r="A196" s="21" t="str">
        <f t="shared" si="5"/>
        <v/>
      </c>
      <c r="B196" s="21"/>
      <c r="C196" s="21"/>
      <c r="D196" s="21"/>
      <c r="E196" s="21"/>
      <c r="F196" s="116"/>
      <c r="G196" s="116"/>
      <c r="H196" s="116"/>
      <c r="I196" s="116"/>
      <c r="J196" s="116"/>
      <c r="K196" s="116"/>
      <c r="L196" s="21"/>
    </row>
    <row r="197" spans="1:12">
      <c r="A197" s="23" t="str">
        <f t="shared" si="5"/>
        <v/>
      </c>
      <c r="B197" s="23"/>
      <c r="C197" s="23"/>
      <c r="D197" s="23"/>
      <c r="E197" s="23"/>
      <c r="F197" s="119"/>
      <c r="G197" s="119"/>
      <c r="H197" s="119"/>
      <c r="I197" s="119"/>
      <c r="J197" s="119"/>
      <c r="K197" s="119"/>
      <c r="L197" s="23"/>
    </row>
    <row r="198" spans="1:12">
      <c r="A198" s="21" t="str">
        <f t="shared" si="5"/>
        <v/>
      </c>
      <c r="B198" s="21"/>
      <c r="C198" s="21"/>
      <c r="D198" s="21"/>
      <c r="E198" s="21"/>
      <c r="F198" s="116"/>
      <c r="G198" s="116"/>
      <c r="H198" s="116"/>
      <c r="I198" s="116"/>
      <c r="J198" s="116"/>
      <c r="K198" s="116"/>
      <c r="L198" s="21"/>
    </row>
    <row r="199" spans="1:12">
      <c r="A199" s="23" t="str">
        <f t="shared" si="5"/>
        <v/>
      </c>
      <c r="B199" s="23"/>
      <c r="C199" s="23"/>
      <c r="D199" s="23"/>
      <c r="E199" s="23"/>
      <c r="F199" s="119"/>
      <c r="G199" s="119"/>
      <c r="H199" s="119"/>
      <c r="I199" s="119"/>
      <c r="J199" s="119"/>
      <c r="K199" s="119"/>
      <c r="L199" s="23"/>
    </row>
    <row r="200" spans="1:12">
      <c r="A200" s="21" t="str">
        <f t="shared" si="5"/>
        <v/>
      </c>
      <c r="B200" s="21"/>
      <c r="C200" s="21"/>
      <c r="D200" s="21"/>
      <c r="E200" s="21"/>
      <c r="F200" s="116"/>
      <c r="G200" s="116"/>
      <c r="H200" s="116"/>
      <c r="I200" s="116"/>
      <c r="J200" s="116"/>
      <c r="K200" s="116"/>
      <c r="L200" s="21"/>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200"/>
  <sheetViews>
    <sheetView showGridLines="0" workbookViewId="0">
      <selection activeCell="L11" sqref="L11"/>
    </sheetView>
  </sheetViews>
  <sheetFormatPr defaultColWidth="9" defaultRowHeight="16.8"/>
  <cols>
    <col min="1" max="1" width="7.125" style="3" customWidth="1"/>
    <col min="2" max="2" width="24.75" style="3" customWidth="1"/>
    <col min="3" max="3" width="27.75" style="3" customWidth="1"/>
    <col min="4" max="4" width="26.5" style="3" customWidth="1"/>
    <col min="5" max="5" width="26.75" style="3" customWidth="1"/>
    <col min="6" max="6" width="26.875" style="3" customWidth="1"/>
    <col min="7" max="7" width="15.375" style="3" customWidth="1"/>
    <col min="8" max="8" width="2.625" style="3" customWidth="1"/>
    <col min="9" max="16384" width="9" style="3"/>
  </cols>
  <sheetData>
    <row r="1" ht="90" customHeight="1"/>
    <row r="2" ht="12" customHeight="1" spans="1:11">
      <c r="A2" s="31"/>
      <c r="B2" s="31"/>
      <c r="C2" s="31"/>
      <c r="D2" s="31"/>
      <c r="E2" s="31"/>
      <c r="F2" s="31"/>
      <c r="G2" s="31"/>
      <c r="H2" s="31"/>
      <c r="I2" s="31"/>
      <c r="J2" s="31"/>
      <c r="K2" s="31"/>
    </row>
    <row r="3" spans="1:9">
      <c r="A3" s="18" t="s">
        <v>0</v>
      </c>
      <c r="B3" s="19" t="s">
        <v>72</v>
      </c>
      <c r="C3" s="19" t="s">
        <v>73</v>
      </c>
      <c r="D3" s="19" t="s">
        <v>74</v>
      </c>
      <c r="E3" s="19" t="s">
        <v>75</v>
      </c>
      <c r="F3" s="19" t="s">
        <v>76</v>
      </c>
      <c r="G3" s="180" t="s">
        <v>11</v>
      </c>
      <c r="I3" s="181" t="s">
        <v>77</v>
      </c>
    </row>
    <row r="4" spans="1:9">
      <c r="A4" s="21">
        <f>IF(B4="","",ROW()-ROW($A$3))</f>
        <v>1</v>
      </c>
      <c r="B4" s="21" t="s">
        <v>78</v>
      </c>
      <c r="C4" s="21" t="s">
        <v>79</v>
      </c>
      <c r="D4" s="21" t="s">
        <v>80</v>
      </c>
      <c r="E4" s="21" t="s">
        <v>81</v>
      </c>
      <c r="F4" s="114">
        <v>123456789</v>
      </c>
      <c r="G4" s="115"/>
      <c r="I4" s="115" t="s">
        <v>81</v>
      </c>
    </row>
    <row r="5" spans="1:9">
      <c r="A5" s="23">
        <f>IF(B5="","",ROW()-ROW($A$3))</f>
        <v>2</v>
      </c>
      <c r="B5" s="23" t="s">
        <v>82</v>
      </c>
      <c r="C5" s="23" t="s">
        <v>83</v>
      </c>
      <c r="D5" s="23" t="s">
        <v>80</v>
      </c>
      <c r="E5" s="23" t="s">
        <v>84</v>
      </c>
      <c r="F5" s="117">
        <v>123456790</v>
      </c>
      <c r="G5" s="118"/>
      <c r="I5" s="118" t="s">
        <v>84</v>
      </c>
    </row>
    <row r="6" spans="1:9">
      <c r="A6" s="21">
        <f>IF(B6="","",ROW()-ROW($A$3))</f>
        <v>3</v>
      </c>
      <c r="B6" s="21" t="s">
        <v>85</v>
      </c>
      <c r="C6" s="21" t="s">
        <v>86</v>
      </c>
      <c r="D6" s="21" t="s">
        <v>80</v>
      </c>
      <c r="E6" s="21" t="s">
        <v>87</v>
      </c>
      <c r="F6" s="114">
        <v>123456791</v>
      </c>
      <c r="G6" s="115"/>
      <c r="I6" s="115" t="s">
        <v>87</v>
      </c>
    </row>
    <row r="7" spans="1:9">
      <c r="A7" s="23">
        <f>IF(B7="","",ROW()-ROW($A$3))</f>
        <v>4</v>
      </c>
      <c r="B7" s="23" t="s">
        <v>88</v>
      </c>
      <c r="C7" s="23" t="s">
        <v>89</v>
      </c>
      <c r="D7" s="23" t="s">
        <v>80</v>
      </c>
      <c r="E7" s="23" t="s">
        <v>90</v>
      </c>
      <c r="F7" s="117">
        <v>123456792</v>
      </c>
      <c r="G7" s="118"/>
      <c r="I7" s="118" t="s">
        <v>90</v>
      </c>
    </row>
    <row r="8" spans="1:9">
      <c r="A8" s="21">
        <f>IF(B8="","",ROW()-ROW($A$3))</f>
        <v>5</v>
      </c>
      <c r="B8" s="21" t="s">
        <v>91</v>
      </c>
      <c r="C8" s="21" t="s">
        <v>92</v>
      </c>
      <c r="D8" s="21" t="s">
        <v>80</v>
      </c>
      <c r="E8" s="21" t="s">
        <v>93</v>
      </c>
      <c r="F8" s="114">
        <v>123456793</v>
      </c>
      <c r="G8" s="115"/>
      <c r="I8" s="115" t="s">
        <v>93</v>
      </c>
    </row>
    <row r="9" spans="1:9">
      <c r="A9" s="23">
        <f>IF(B9="","",ROW()-ROW($A$3))</f>
        <v>6</v>
      </c>
      <c r="B9" s="23" t="s">
        <v>94</v>
      </c>
      <c r="C9" s="23" t="s">
        <v>95</v>
      </c>
      <c r="D9" s="23" t="s">
        <v>80</v>
      </c>
      <c r="E9" s="23" t="s">
        <v>81</v>
      </c>
      <c r="F9" s="117">
        <v>123456794</v>
      </c>
      <c r="G9" s="118"/>
      <c r="I9" s="118"/>
    </row>
    <row r="10" spans="1:9">
      <c r="A10" s="21">
        <f>IF(B10="","",ROW()-ROW($A$3))</f>
        <v>7</v>
      </c>
      <c r="B10" s="21" t="s">
        <v>96</v>
      </c>
      <c r="C10" s="21" t="s">
        <v>97</v>
      </c>
      <c r="D10" s="21" t="s">
        <v>80</v>
      </c>
      <c r="E10" s="21" t="s">
        <v>84</v>
      </c>
      <c r="F10" s="114">
        <v>123456795</v>
      </c>
      <c r="G10" s="115"/>
      <c r="I10" s="115"/>
    </row>
    <row r="11" spans="1:9">
      <c r="A11" s="23">
        <f>IF(B11="","",ROW()-ROW($A$3))</f>
        <v>8</v>
      </c>
      <c r="B11" s="23" t="s">
        <v>98</v>
      </c>
      <c r="C11" s="23" t="s">
        <v>99</v>
      </c>
      <c r="D11" s="23" t="s">
        <v>80</v>
      </c>
      <c r="E11" s="23" t="s">
        <v>84</v>
      </c>
      <c r="F11" s="117">
        <v>123456796</v>
      </c>
      <c r="G11" s="118"/>
      <c r="I11" s="118"/>
    </row>
    <row r="12" spans="1:9">
      <c r="A12" s="21" t="str">
        <f>IF(B12="","",ROW()-ROW($A$3))</f>
        <v/>
      </c>
      <c r="B12" s="21"/>
      <c r="C12" s="21"/>
      <c r="D12" s="21"/>
      <c r="E12" s="21"/>
      <c r="F12" s="114"/>
      <c r="G12" s="115"/>
      <c r="I12" s="115"/>
    </row>
    <row r="13" spans="1:9">
      <c r="A13" s="23" t="str">
        <f>IF(B13="","",ROW()-ROW($A$3))</f>
        <v/>
      </c>
      <c r="B13" s="23"/>
      <c r="C13" s="23"/>
      <c r="D13" s="23"/>
      <c r="E13" s="23"/>
      <c r="F13" s="117"/>
      <c r="G13" s="118"/>
      <c r="I13" s="118"/>
    </row>
    <row r="14" spans="1:9">
      <c r="A14" s="21" t="str">
        <f>IF(B14="","",ROW()-ROW($A$3))</f>
        <v/>
      </c>
      <c r="B14" s="21"/>
      <c r="C14" s="21"/>
      <c r="D14" s="21"/>
      <c r="E14" s="21"/>
      <c r="F14" s="114"/>
      <c r="G14" s="115"/>
      <c r="I14" s="115"/>
    </row>
    <row r="15" spans="1:9">
      <c r="A15" s="23" t="str">
        <f>IF(B15="","",ROW()-ROW($A$3))</f>
        <v/>
      </c>
      <c r="B15" s="23"/>
      <c r="C15" s="23"/>
      <c r="D15" s="23"/>
      <c r="E15" s="23"/>
      <c r="F15" s="117"/>
      <c r="G15" s="118"/>
      <c r="I15" s="118"/>
    </row>
    <row r="16" spans="1:9">
      <c r="A16" s="21" t="str">
        <f t="shared" ref="A16:A47" si="0">IF(B16="","",ROW()-ROW($A$3))</f>
        <v/>
      </c>
      <c r="B16" s="21"/>
      <c r="C16" s="21"/>
      <c r="D16" s="21"/>
      <c r="E16" s="21"/>
      <c r="F16" s="114"/>
      <c r="G16" s="115"/>
      <c r="I16" s="115"/>
    </row>
    <row r="17" spans="1:9">
      <c r="A17" s="23" t="str">
        <f t="shared" si="0"/>
        <v/>
      </c>
      <c r="B17" s="23"/>
      <c r="C17" s="23"/>
      <c r="D17" s="23"/>
      <c r="E17" s="23"/>
      <c r="F17" s="117"/>
      <c r="G17" s="118"/>
      <c r="I17" s="118"/>
    </row>
    <row r="18" spans="1:9">
      <c r="A18" s="21" t="str">
        <f t="shared" si="0"/>
        <v/>
      </c>
      <c r="B18" s="21"/>
      <c r="C18" s="21"/>
      <c r="D18" s="21"/>
      <c r="E18" s="21"/>
      <c r="F18" s="114"/>
      <c r="G18" s="115"/>
      <c r="I18" s="115"/>
    </row>
    <row r="19" spans="1:9">
      <c r="A19" s="23" t="str">
        <f t="shared" si="0"/>
        <v/>
      </c>
      <c r="B19" s="23"/>
      <c r="C19" s="23"/>
      <c r="D19" s="23"/>
      <c r="E19" s="23"/>
      <c r="F19" s="117"/>
      <c r="G19" s="118"/>
      <c r="I19" s="118"/>
    </row>
    <row r="20" spans="1:9">
      <c r="A20" s="21" t="str">
        <f t="shared" si="0"/>
        <v/>
      </c>
      <c r="B20" s="21"/>
      <c r="C20" s="21"/>
      <c r="D20" s="21"/>
      <c r="E20" s="21"/>
      <c r="F20" s="114"/>
      <c r="G20" s="115"/>
      <c r="I20" s="115"/>
    </row>
    <row r="21" spans="1:7">
      <c r="A21" s="23" t="str">
        <f t="shared" si="0"/>
        <v/>
      </c>
      <c r="B21" s="23"/>
      <c r="C21" s="23"/>
      <c r="D21" s="23"/>
      <c r="E21" s="23"/>
      <c r="F21" s="117"/>
      <c r="G21" s="118"/>
    </row>
    <row r="22" spans="1:7">
      <c r="A22" s="21" t="str">
        <f t="shared" si="0"/>
        <v/>
      </c>
      <c r="B22" s="21"/>
      <c r="C22" s="21"/>
      <c r="D22" s="21"/>
      <c r="E22" s="21"/>
      <c r="F22" s="114"/>
      <c r="G22" s="115"/>
    </row>
    <row r="23" spans="1:7">
      <c r="A23" s="23" t="str">
        <f t="shared" si="0"/>
        <v/>
      </c>
      <c r="B23" s="23"/>
      <c r="C23" s="23"/>
      <c r="D23" s="23"/>
      <c r="E23" s="23"/>
      <c r="F23" s="117"/>
      <c r="G23" s="118"/>
    </row>
    <row r="24" spans="1:7">
      <c r="A24" s="21" t="str">
        <f t="shared" si="0"/>
        <v/>
      </c>
      <c r="B24" s="21"/>
      <c r="C24" s="21"/>
      <c r="D24" s="21"/>
      <c r="E24" s="21"/>
      <c r="F24" s="114"/>
      <c r="G24" s="115"/>
    </row>
    <row r="25" spans="1:7">
      <c r="A25" s="23" t="str">
        <f t="shared" si="0"/>
        <v/>
      </c>
      <c r="B25" s="23"/>
      <c r="C25" s="23"/>
      <c r="D25" s="23"/>
      <c r="E25" s="23"/>
      <c r="F25" s="117"/>
      <c r="G25" s="118"/>
    </row>
    <row r="26" spans="1:7">
      <c r="A26" s="21" t="str">
        <f t="shared" si="0"/>
        <v/>
      </c>
      <c r="B26" s="21"/>
      <c r="C26" s="21"/>
      <c r="D26" s="21"/>
      <c r="E26" s="21"/>
      <c r="F26" s="114"/>
      <c r="G26" s="115"/>
    </row>
    <row r="27" spans="1:7">
      <c r="A27" s="23" t="str">
        <f t="shared" si="0"/>
        <v/>
      </c>
      <c r="B27" s="23"/>
      <c r="C27" s="23"/>
      <c r="D27" s="23"/>
      <c r="E27" s="23"/>
      <c r="F27" s="117"/>
      <c r="G27" s="118"/>
    </row>
    <row r="28" spans="1:7">
      <c r="A28" s="21" t="str">
        <f t="shared" si="0"/>
        <v/>
      </c>
      <c r="B28" s="21"/>
      <c r="C28" s="21"/>
      <c r="D28" s="21"/>
      <c r="E28" s="21"/>
      <c r="F28" s="114"/>
      <c r="G28" s="115"/>
    </row>
    <row r="29" spans="1:7">
      <c r="A29" s="23" t="str">
        <f t="shared" si="0"/>
        <v/>
      </c>
      <c r="B29" s="23"/>
      <c r="C29" s="23"/>
      <c r="D29" s="23"/>
      <c r="E29" s="23"/>
      <c r="F29" s="117"/>
      <c r="G29" s="118"/>
    </row>
    <row r="30" spans="1:7">
      <c r="A30" s="21" t="str">
        <f t="shared" si="0"/>
        <v/>
      </c>
      <c r="B30" s="21"/>
      <c r="C30" s="21"/>
      <c r="D30" s="21"/>
      <c r="E30" s="21"/>
      <c r="F30" s="114"/>
      <c r="G30" s="115"/>
    </row>
    <row r="31" spans="1:7">
      <c r="A31" s="23" t="str">
        <f t="shared" si="0"/>
        <v/>
      </c>
      <c r="B31" s="23"/>
      <c r="C31" s="23"/>
      <c r="D31" s="23"/>
      <c r="E31" s="23"/>
      <c r="F31" s="117"/>
      <c r="G31" s="118"/>
    </row>
    <row r="32" spans="1:7">
      <c r="A32" s="21" t="str">
        <f t="shared" si="0"/>
        <v/>
      </c>
      <c r="B32" s="21"/>
      <c r="C32" s="21"/>
      <c r="D32" s="21"/>
      <c r="E32" s="21"/>
      <c r="F32" s="114"/>
      <c r="G32" s="115"/>
    </row>
    <row r="33" spans="1:7">
      <c r="A33" s="23" t="str">
        <f t="shared" si="0"/>
        <v/>
      </c>
      <c r="B33" s="23"/>
      <c r="C33" s="23"/>
      <c r="D33" s="23"/>
      <c r="E33" s="23"/>
      <c r="F33" s="117"/>
      <c r="G33" s="118"/>
    </row>
    <row r="34" spans="1:7">
      <c r="A34" s="21" t="str">
        <f t="shared" si="0"/>
        <v/>
      </c>
      <c r="B34" s="21"/>
      <c r="C34" s="21"/>
      <c r="D34" s="21"/>
      <c r="E34" s="21"/>
      <c r="F34" s="114"/>
      <c r="G34" s="115"/>
    </row>
    <row r="35" spans="1:7">
      <c r="A35" s="23" t="str">
        <f t="shared" si="0"/>
        <v/>
      </c>
      <c r="B35" s="23"/>
      <c r="C35" s="23"/>
      <c r="D35" s="23"/>
      <c r="E35" s="23"/>
      <c r="F35" s="117"/>
      <c r="G35" s="118"/>
    </row>
    <row r="36" spans="1:7">
      <c r="A36" s="21" t="str">
        <f t="shared" si="0"/>
        <v/>
      </c>
      <c r="B36" s="21"/>
      <c r="C36" s="21"/>
      <c r="D36" s="21"/>
      <c r="E36" s="21"/>
      <c r="F36" s="114"/>
      <c r="G36" s="115"/>
    </row>
    <row r="37" spans="1:7">
      <c r="A37" s="23" t="str">
        <f t="shared" si="0"/>
        <v/>
      </c>
      <c r="B37" s="23"/>
      <c r="C37" s="23"/>
      <c r="D37" s="23"/>
      <c r="E37" s="23"/>
      <c r="F37" s="117"/>
      <c r="G37" s="118"/>
    </row>
    <row r="38" spans="1:7">
      <c r="A38" s="21" t="str">
        <f t="shared" si="0"/>
        <v/>
      </c>
      <c r="B38" s="21"/>
      <c r="C38" s="21"/>
      <c r="D38" s="21"/>
      <c r="E38" s="21"/>
      <c r="F38" s="114"/>
      <c r="G38" s="115"/>
    </row>
    <row r="39" spans="1:7">
      <c r="A39" s="23" t="str">
        <f t="shared" si="0"/>
        <v/>
      </c>
      <c r="B39" s="23"/>
      <c r="C39" s="23"/>
      <c r="D39" s="23"/>
      <c r="E39" s="23"/>
      <c r="F39" s="117"/>
      <c r="G39" s="118"/>
    </row>
    <row r="40" spans="1:7">
      <c r="A40" s="21" t="str">
        <f t="shared" si="0"/>
        <v/>
      </c>
      <c r="B40" s="21"/>
      <c r="C40" s="21"/>
      <c r="D40" s="21"/>
      <c r="E40" s="21"/>
      <c r="F40" s="114"/>
      <c r="G40" s="115"/>
    </row>
    <row r="41" spans="1:7">
      <c r="A41" s="23" t="str">
        <f t="shared" si="0"/>
        <v/>
      </c>
      <c r="B41" s="23"/>
      <c r="C41" s="23"/>
      <c r="D41" s="23"/>
      <c r="E41" s="23"/>
      <c r="F41" s="117"/>
      <c r="G41" s="118"/>
    </row>
    <row r="42" spans="1:7">
      <c r="A42" s="21" t="str">
        <f t="shared" si="0"/>
        <v/>
      </c>
      <c r="B42" s="21"/>
      <c r="C42" s="21"/>
      <c r="D42" s="21"/>
      <c r="E42" s="21"/>
      <c r="F42" s="114"/>
      <c r="G42" s="115"/>
    </row>
    <row r="43" spans="1:7">
      <c r="A43" s="23" t="str">
        <f t="shared" si="0"/>
        <v/>
      </c>
      <c r="B43" s="23"/>
      <c r="C43" s="23"/>
      <c r="D43" s="23"/>
      <c r="E43" s="23"/>
      <c r="F43" s="117"/>
      <c r="G43" s="118"/>
    </row>
    <row r="44" spans="1:7">
      <c r="A44" s="21" t="str">
        <f t="shared" si="0"/>
        <v/>
      </c>
      <c r="B44" s="21"/>
      <c r="C44" s="21"/>
      <c r="D44" s="21"/>
      <c r="E44" s="21"/>
      <c r="F44" s="114"/>
      <c r="G44" s="115"/>
    </row>
    <row r="45" spans="1:7">
      <c r="A45" s="23" t="str">
        <f t="shared" si="0"/>
        <v/>
      </c>
      <c r="B45" s="23"/>
      <c r="C45" s="23"/>
      <c r="D45" s="23"/>
      <c r="E45" s="23"/>
      <c r="F45" s="117"/>
      <c r="G45" s="118"/>
    </row>
    <row r="46" spans="1:7">
      <c r="A46" s="21" t="str">
        <f t="shared" si="0"/>
        <v/>
      </c>
      <c r="B46" s="21"/>
      <c r="C46" s="21"/>
      <c r="D46" s="21"/>
      <c r="E46" s="21"/>
      <c r="F46" s="114"/>
      <c r="G46" s="115"/>
    </row>
    <row r="47" spans="1:7">
      <c r="A47" s="23" t="str">
        <f t="shared" si="0"/>
        <v/>
      </c>
      <c r="B47" s="23"/>
      <c r="C47" s="23"/>
      <c r="D47" s="23"/>
      <c r="E47" s="23"/>
      <c r="F47" s="117"/>
      <c r="G47" s="118"/>
    </row>
    <row r="48" spans="1:7">
      <c r="A48" s="21" t="str">
        <f t="shared" ref="A48:A79" si="1">IF(B48="","",ROW()-ROW($A$3))</f>
        <v/>
      </c>
      <c r="B48" s="21"/>
      <c r="C48" s="21"/>
      <c r="D48" s="21"/>
      <c r="E48" s="21"/>
      <c r="F48" s="114"/>
      <c r="G48" s="115"/>
    </row>
    <row r="49" spans="1:7">
      <c r="A49" s="23" t="str">
        <f t="shared" si="1"/>
        <v/>
      </c>
      <c r="B49" s="23"/>
      <c r="C49" s="23"/>
      <c r="D49" s="23"/>
      <c r="E49" s="23"/>
      <c r="F49" s="117"/>
      <c r="G49" s="118"/>
    </row>
    <row r="50" spans="1:7">
      <c r="A50" s="21" t="str">
        <f t="shared" si="1"/>
        <v/>
      </c>
      <c r="B50" s="21"/>
      <c r="C50" s="21"/>
      <c r="D50" s="21"/>
      <c r="E50" s="21"/>
      <c r="F50" s="114"/>
      <c r="G50" s="115"/>
    </row>
    <row r="51" spans="1:7">
      <c r="A51" s="23" t="str">
        <f t="shared" si="1"/>
        <v/>
      </c>
      <c r="B51" s="23"/>
      <c r="C51" s="23"/>
      <c r="D51" s="23"/>
      <c r="E51" s="23"/>
      <c r="F51" s="117"/>
      <c r="G51" s="118"/>
    </row>
    <row r="52" spans="1:7">
      <c r="A52" s="21" t="str">
        <f t="shared" si="1"/>
        <v/>
      </c>
      <c r="B52" s="21"/>
      <c r="C52" s="21"/>
      <c r="D52" s="21"/>
      <c r="E52" s="21"/>
      <c r="F52" s="114"/>
      <c r="G52" s="115"/>
    </row>
    <row r="53" spans="1:7">
      <c r="A53" s="23" t="str">
        <f t="shared" si="1"/>
        <v/>
      </c>
      <c r="B53" s="23"/>
      <c r="C53" s="23"/>
      <c r="D53" s="23"/>
      <c r="E53" s="23"/>
      <c r="F53" s="117"/>
      <c r="G53" s="118"/>
    </row>
    <row r="54" spans="1:7">
      <c r="A54" s="21" t="str">
        <f t="shared" si="1"/>
        <v/>
      </c>
      <c r="B54" s="21"/>
      <c r="C54" s="21"/>
      <c r="D54" s="21"/>
      <c r="E54" s="21"/>
      <c r="F54" s="114"/>
      <c r="G54" s="115"/>
    </row>
    <row r="55" spans="1:7">
      <c r="A55" s="23" t="str">
        <f t="shared" si="1"/>
        <v/>
      </c>
      <c r="B55" s="23"/>
      <c r="C55" s="23"/>
      <c r="D55" s="23"/>
      <c r="E55" s="23"/>
      <c r="F55" s="117"/>
      <c r="G55" s="118"/>
    </row>
    <row r="56" spans="1:7">
      <c r="A56" s="21" t="str">
        <f t="shared" si="1"/>
        <v/>
      </c>
      <c r="B56" s="21"/>
      <c r="C56" s="21"/>
      <c r="D56" s="21"/>
      <c r="E56" s="21"/>
      <c r="F56" s="114"/>
      <c r="G56" s="115"/>
    </row>
    <row r="57" spans="1:7">
      <c r="A57" s="23" t="str">
        <f t="shared" si="1"/>
        <v/>
      </c>
      <c r="B57" s="23"/>
      <c r="C57" s="23"/>
      <c r="D57" s="23"/>
      <c r="E57" s="23"/>
      <c r="F57" s="117"/>
      <c r="G57" s="118"/>
    </row>
    <row r="58" spans="1:7">
      <c r="A58" s="21" t="str">
        <f t="shared" si="1"/>
        <v/>
      </c>
      <c r="B58" s="21"/>
      <c r="C58" s="21"/>
      <c r="D58" s="21"/>
      <c r="E58" s="21"/>
      <c r="F58" s="114"/>
      <c r="G58" s="115"/>
    </row>
    <row r="59" spans="1:7">
      <c r="A59" s="23" t="str">
        <f t="shared" si="1"/>
        <v/>
      </c>
      <c r="B59" s="23"/>
      <c r="C59" s="23"/>
      <c r="D59" s="23"/>
      <c r="E59" s="23"/>
      <c r="F59" s="117"/>
      <c r="G59" s="118"/>
    </row>
    <row r="60" spans="1:7">
      <c r="A60" s="21" t="str">
        <f t="shared" si="1"/>
        <v/>
      </c>
      <c r="B60" s="21"/>
      <c r="C60" s="21"/>
      <c r="D60" s="21"/>
      <c r="E60" s="21"/>
      <c r="F60" s="114"/>
      <c r="G60" s="115"/>
    </row>
    <row r="61" spans="1:7">
      <c r="A61" s="23" t="str">
        <f t="shared" si="1"/>
        <v/>
      </c>
      <c r="B61" s="23"/>
      <c r="C61" s="23"/>
      <c r="D61" s="23"/>
      <c r="E61" s="23"/>
      <c r="F61" s="117"/>
      <c r="G61" s="118"/>
    </row>
    <row r="62" spans="1:7">
      <c r="A62" s="21" t="str">
        <f t="shared" si="1"/>
        <v/>
      </c>
      <c r="B62" s="21"/>
      <c r="C62" s="21"/>
      <c r="D62" s="21"/>
      <c r="E62" s="21"/>
      <c r="F62" s="114"/>
      <c r="G62" s="115"/>
    </row>
    <row r="63" spans="1:7">
      <c r="A63" s="23" t="str">
        <f t="shared" si="1"/>
        <v/>
      </c>
      <c r="B63" s="23"/>
      <c r="C63" s="23"/>
      <c r="D63" s="23"/>
      <c r="E63" s="23"/>
      <c r="F63" s="117"/>
      <c r="G63" s="118"/>
    </row>
    <row r="64" spans="1:7">
      <c r="A64" s="21" t="str">
        <f t="shared" si="1"/>
        <v/>
      </c>
      <c r="B64" s="21"/>
      <c r="C64" s="21"/>
      <c r="D64" s="21"/>
      <c r="E64" s="21"/>
      <c r="F64" s="114"/>
      <c r="G64" s="115"/>
    </row>
    <row r="65" spans="1:7">
      <c r="A65" s="23" t="str">
        <f t="shared" si="1"/>
        <v/>
      </c>
      <c r="B65" s="23"/>
      <c r="C65" s="23"/>
      <c r="D65" s="23"/>
      <c r="E65" s="23"/>
      <c r="F65" s="117"/>
      <c r="G65" s="118"/>
    </row>
    <row r="66" spans="1:7">
      <c r="A66" s="21" t="str">
        <f t="shared" si="1"/>
        <v/>
      </c>
      <c r="B66" s="21"/>
      <c r="C66" s="21"/>
      <c r="D66" s="21"/>
      <c r="E66" s="21"/>
      <c r="F66" s="114"/>
      <c r="G66" s="115"/>
    </row>
    <row r="67" spans="1:7">
      <c r="A67" s="23" t="str">
        <f t="shared" si="1"/>
        <v/>
      </c>
      <c r="B67" s="23"/>
      <c r="C67" s="23"/>
      <c r="D67" s="23"/>
      <c r="E67" s="23"/>
      <c r="F67" s="117"/>
      <c r="G67" s="118"/>
    </row>
    <row r="68" spans="1:7">
      <c r="A68" s="21" t="str">
        <f t="shared" si="1"/>
        <v/>
      </c>
      <c r="B68" s="21"/>
      <c r="C68" s="21"/>
      <c r="D68" s="21"/>
      <c r="E68" s="21"/>
      <c r="F68" s="114"/>
      <c r="G68" s="115"/>
    </row>
    <row r="69" spans="1:7">
      <c r="A69" s="23" t="str">
        <f t="shared" si="1"/>
        <v/>
      </c>
      <c r="B69" s="23"/>
      <c r="C69" s="23"/>
      <c r="D69" s="23"/>
      <c r="E69" s="23"/>
      <c r="F69" s="117"/>
      <c r="G69" s="118"/>
    </row>
    <row r="70" spans="1:7">
      <c r="A70" s="21" t="str">
        <f t="shared" si="1"/>
        <v/>
      </c>
      <c r="B70" s="21"/>
      <c r="C70" s="21"/>
      <c r="D70" s="21"/>
      <c r="E70" s="21"/>
      <c r="F70" s="114"/>
      <c r="G70" s="115"/>
    </row>
    <row r="71" spans="1:7">
      <c r="A71" s="23" t="str">
        <f t="shared" si="1"/>
        <v/>
      </c>
      <c r="B71" s="23"/>
      <c r="C71" s="23"/>
      <c r="D71" s="23"/>
      <c r="E71" s="23"/>
      <c r="F71" s="117"/>
      <c r="G71" s="118"/>
    </row>
    <row r="72" spans="1:7">
      <c r="A72" s="21" t="str">
        <f t="shared" si="1"/>
        <v/>
      </c>
      <c r="B72" s="21"/>
      <c r="C72" s="21"/>
      <c r="D72" s="21"/>
      <c r="E72" s="21"/>
      <c r="F72" s="114"/>
      <c r="G72" s="115"/>
    </row>
    <row r="73" spans="1:7">
      <c r="A73" s="23" t="str">
        <f t="shared" si="1"/>
        <v/>
      </c>
      <c r="B73" s="23"/>
      <c r="C73" s="23"/>
      <c r="D73" s="23"/>
      <c r="E73" s="23"/>
      <c r="F73" s="117"/>
      <c r="G73" s="118"/>
    </row>
    <row r="74" spans="1:7">
      <c r="A74" s="21" t="str">
        <f t="shared" si="1"/>
        <v/>
      </c>
      <c r="B74" s="21"/>
      <c r="C74" s="21"/>
      <c r="D74" s="21"/>
      <c r="E74" s="21"/>
      <c r="F74" s="114"/>
      <c r="G74" s="115"/>
    </row>
    <row r="75" spans="1:7">
      <c r="A75" s="23" t="str">
        <f t="shared" si="1"/>
        <v/>
      </c>
      <c r="B75" s="23"/>
      <c r="C75" s="23"/>
      <c r="D75" s="23"/>
      <c r="E75" s="23"/>
      <c r="F75" s="117"/>
      <c r="G75" s="118"/>
    </row>
    <row r="76" spans="1:7">
      <c r="A76" s="21" t="str">
        <f t="shared" si="1"/>
        <v/>
      </c>
      <c r="B76" s="21"/>
      <c r="C76" s="21"/>
      <c r="D76" s="21"/>
      <c r="E76" s="21"/>
      <c r="F76" s="114"/>
      <c r="G76" s="115"/>
    </row>
    <row r="77" spans="1:7">
      <c r="A77" s="23" t="str">
        <f t="shared" si="1"/>
        <v/>
      </c>
      <c r="B77" s="23"/>
      <c r="C77" s="23"/>
      <c r="D77" s="23"/>
      <c r="E77" s="23"/>
      <c r="F77" s="117"/>
      <c r="G77" s="118"/>
    </row>
    <row r="78" spans="1:7">
      <c r="A78" s="21" t="str">
        <f t="shared" si="1"/>
        <v/>
      </c>
      <c r="B78" s="21"/>
      <c r="C78" s="21"/>
      <c r="D78" s="21"/>
      <c r="E78" s="21"/>
      <c r="F78" s="114"/>
      <c r="G78" s="115"/>
    </row>
    <row r="79" spans="1:7">
      <c r="A79" s="23" t="str">
        <f t="shared" si="1"/>
        <v/>
      </c>
      <c r="B79" s="23"/>
      <c r="C79" s="23"/>
      <c r="D79" s="23"/>
      <c r="E79" s="23"/>
      <c r="F79" s="117"/>
      <c r="G79" s="118"/>
    </row>
    <row r="80" spans="1:7">
      <c r="A80" s="21" t="str">
        <f t="shared" ref="A80:A111" si="2">IF(B80="","",ROW()-ROW($A$3))</f>
        <v/>
      </c>
      <c r="B80" s="21"/>
      <c r="C80" s="21"/>
      <c r="D80" s="21"/>
      <c r="E80" s="21"/>
      <c r="F80" s="114"/>
      <c r="G80" s="115"/>
    </row>
    <row r="81" spans="1:7">
      <c r="A81" s="23" t="str">
        <f t="shared" si="2"/>
        <v/>
      </c>
      <c r="B81" s="23"/>
      <c r="C81" s="23"/>
      <c r="D81" s="23"/>
      <c r="E81" s="23"/>
      <c r="F81" s="117"/>
      <c r="G81" s="118"/>
    </row>
    <row r="82" spans="1:7">
      <c r="A82" s="21" t="str">
        <f t="shared" si="2"/>
        <v/>
      </c>
      <c r="B82" s="21"/>
      <c r="C82" s="21"/>
      <c r="D82" s="21"/>
      <c r="E82" s="21"/>
      <c r="F82" s="114"/>
      <c r="G82" s="115"/>
    </row>
    <row r="83" spans="1:7">
      <c r="A83" s="23" t="str">
        <f t="shared" si="2"/>
        <v/>
      </c>
      <c r="B83" s="23"/>
      <c r="C83" s="23"/>
      <c r="D83" s="23"/>
      <c r="E83" s="23"/>
      <c r="F83" s="117"/>
      <c r="G83" s="118"/>
    </row>
    <row r="84" spans="1:7">
      <c r="A84" s="21" t="str">
        <f t="shared" si="2"/>
        <v/>
      </c>
      <c r="B84" s="21"/>
      <c r="C84" s="21"/>
      <c r="D84" s="21"/>
      <c r="E84" s="21"/>
      <c r="F84" s="114"/>
      <c r="G84" s="115"/>
    </row>
    <row r="85" spans="1:7">
      <c r="A85" s="23" t="str">
        <f t="shared" si="2"/>
        <v/>
      </c>
      <c r="B85" s="23"/>
      <c r="C85" s="23"/>
      <c r="D85" s="23"/>
      <c r="E85" s="23"/>
      <c r="F85" s="117"/>
      <c r="G85" s="118"/>
    </row>
    <row r="86" spans="1:7">
      <c r="A86" s="21" t="str">
        <f t="shared" si="2"/>
        <v/>
      </c>
      <c r="B86" s="21"/>
      <c r="C86" s="21"/>
      <c r="D86" s="21"/>
      <c r="E86" s="21"/>
      <c r="F86" s="114"/>
      <c r="G86" s="115"/>
    </row>
    <row r="87" spans="1:7">
      <c r="A87" s="23" t="str">
        <f t="shared" si="2"/>
        <v/>
      </c>
      <c r="B87" s="23"/>
      <c r="C87" s="23"/>
      <c r="D87" s="23"/>
      <c r="E87" s="23"/>
      <c r="F87" s="117"/>
      <c r="G87" s="118"/>
    </row>
    <row r="88" spans="1:7">
      <c r="A88" s="21" t="str">
        <f t="shared" si="2"/>
        <v/>
      </c>
      <c r="B88" s="21"/>
      <c r="C88" s="21"/>
      <c r="D88" s="21"/>
      <c r="E88" s="21"/>
      <c r="F88" s="114"/>
      <c r="G88" s="115"/>
    </row>
    <row r="89" spans="1:7">
      <c r="A89" s="23" t="str">
        <f t="shared" si="2"/>
        <v/>
      </c>
      <c r="B89" s="23"/>
      <c r="C89" s="23"/>
      <c r="D89" s="23"/>
      <c r="E89" s="23"/>
      <c r="F89" s="117"/>
      <c r="G89" s="118"/>
    </row>
    <row r="90" spans="1:7">
      <c r="A90" s="21" t="str">
        <f t="shared" si="2"/>
        <v/>
      </c>
      <c r="B90" s="21"/>
      <c r="C90" s="21"/>
      <c r="D90" s="21"/>
      <c r="E90" s="21"/>
      <c r="F90" s="114"/>
      <c r="G90" s="115"/>
    </row>
    <row r="91" spans="1:7">
      <c r="A91" s="23" t="str">
        <f t="shared" si="2"/>
        <v/>
      </c>
      <c r="B91" s="23"/>
      <c r="C91" s="23"/>
      <c r="D91" s="23"/>
      <c r="E91" s="23"/>
      <c r="F91" s="117"/>
      <c r="G91" s="118"/>
    </row>
    <row r="92" spans="1:7">
      <c r="A92" s="21" t="str">
        <f t="shared" si="2"/>
        <v/>
      </c>
      <c r="B92" s="21"/>
      <c r="C92" s="21"/>
      <c r="D92" s="21"/>
      <c r="E92" s="21"/>
      <c r="F92" s="114"/>
      <c r="G92" s="115"/>
    </row>
    <row r="93" spans="1:7">
      <c r="A93" s="23" t="str">
        <f t="shared" si="2"/>
        <v/>
      </c>
      <c r="B93" s="23"/>
      <c r="C93" s="23"/>
      <c r="D93" s="23"/>
      <c r="E93" s="23"/>
      <c r="F93" s="117"/>
      <c r="G93" s="118"/>
    </row>
    <row r="94" spans="1:7">
      <c r="A94" s="21" t="str">
        <f t="shared" si="2"/>
        <v/>
      </c>
      <c r="B94" s="21"/>
      <c r="C94" s="21"/>
      <c r="D94" s="21"/>
      <c r="E94" s="21"/>
      <c r="F94" s="114"/>
      <c r="G94" s="115"/>
    </row>
    <row r="95" spans="1:7">
      <c r="A95" s="23" t="str">
        <f t="shared" si="2"/>
        <v/>
      </c>
      <c r="B95" s="23"/>
      <c r="C95" s="23"/>
      <c r="D95" s="23"/>
      <c r="E95" s="23"/>
      <c r="F95" s="117"/>
      <c r="G95" s="118"/>
    </row>
    <row r="96" spans="1:7">
      <c r="A96" s="21" t="str">
        <f t="shared" si="2"/>
        <v/>
      </c>
      <c r="B96" s="21"/>
      <c r="C96" s="21"/>
      <c r="D96" s="21"/>
      <c r="E96" s="21"/>
      <c r="F96" s="114"/>
      <c r="G96" s="115"/>
    </row>
    <row r="97" spans="1:7">
      <c r="A97" s="23" t="str">
        <f t="shared" si="2"/>
        <v/>
      </c>
      <c r="B97" s="23"/>
      <c r="C97" s="23"/>
      <c r="D97" s="23"/>
      <c r="E97" s="23"/>
      <c r="F97" s="117"/>
      <c r="G97" s="118"/>
    </row>
    <row r="98" spans="1:7">
      <c r="A98" s="21" t="str">
        <f t="shared" si="2"/>
        <v/>
      </c>
      <c r="B98" s="21"/>
      <c r="C98" s="21"/>
      <c r="D98" s="21"/>
      <c r="E98" s="21"/>
      <c r="F98" s="114"/>
      <c r="G98" s="115"/>
    </row>
    <row r="99" spans="1:7">
      <c r="A99" s="23" t="str">
        <f t="shared" si="2"/>
        <v/>
      </c>
      <c r="B99" s="23"/>
      <c r="C99" s="23"/>
      <c r="D99" s="23"/>
      <c r="E99" s="23"/>
      <c r="F99" s="117"/>
      <c r="G99" s="118"/>
    </row>
    <row r="100" spans="1:7">
      <c r="A100" s="21" t="str">
        <f t="shared" si="2"/>
        <v/>
      </c>
      <c r="B100" s="21"/>
      <c r="C100" s="21"/>
      <c r="D100" s="21"/>
      <c r="E100" s="21"/>
      <c r="F100" s="114"/>
      <c r="G100" s="115"/>
    </row>
    <row r="101" spans="1:7">
      <c r="A101" s="23" t="str">
        <f t="shared" si="2"/>
        <v/>
      </c>
      <c r="B101" s="23"/>
      <c r="C101" s="23"/>
      <c r="D101" s="23"/>
      <c r="E101" s="23"/>
      <c r="F101" s="117"/>
      <c r="G101" s="118"/>
    </row>
    <row r="102" spans="1:7">
      <c r="A102" s="21" t="str">
        <f t="shared" si="2"/>
        <v/>
      </c>
      <c r="B102" s="21"/>
      <c r="C102" s="21"/>
      <c r="D102" s="21"/>
      <c r="E102" s="21"/>
      <c r="F102" s="114"/>
      <c r="G102" s="115"/>
    </row>
    <row r="103" spans="1:7">
      <c r="A103" s="23" t="str">
        <f t="shared" si="2"/>
        <v/>
      </c>
      <c r="B103" s="23"/>
      <c r="C103" s="23"/>
      <c r="D103" s="23"/>
      <c r="E103" s="23"/>
      <c r="F103" s="117"/>
      <c r="G103" s="118"/>
    </row>
    <row r="104" spans="1:7">
      <c r="A104" s="21" t="str">
        <f t="shared" si="2"/>
        <v/>
      </c>
      <c r="B104" s="21"/>
      <c r="C104" s="21"/>
      <c r="D104" s="21"/>
      <c r="E104" s="21"/>
      <c r="F104" s="114"/>
      <c r="G104" s="115"/>
    </row>
    <row r="105" spans="1:7">
      <c r="A105" s="23" t="str">
        <f t="shared" si="2"/>
        <v/>
      </c>
      <c r="B105" s="23"/>
      <c r="C105" s="23"/>
      <c r="D105" s="23"/>
      <c r="E105" s="23"/>
      <c r="F105" s="117"/>
      <c r="G105" s="118"/>
    </row>
    <row r="106" spans="1:7">
      <c r="A106" s="21" t="str">
        <f t="shared" si="2"/>
        <v/>
      </c>
      <c r="B106" s="21"/>
      <c r="C106" s="21"/>
      <c r="D106" s="21"/>
      <c r="E106" s="21"/>
      <c r="F106" s="114"/>
      <c r="G106" s="115"/>
    </row>
    <row r="107" spans="1:7">
      <c r="A107" s="23" t="str">
        <f t="shared" si="2"/>
        <v/>
      </c>
      <c r="B107" s="23"/>
      <c r="C107" s="23"/>
      <c r="D107" s="23"/>
      <c r="E107" s="23"/>
      <c r="F107" s="117"/>
      <c r="G107" s="118"/>
    </row>
    <row r="108" spans="1:7">
      <c r="A108" s="21" t="str">
        <f t="shared" si="2"/>
        <v/>
      </c>
      <c r="B108" s="21"/>
      <c r="C108" s="21"/>
      <c r="D108" s="21"/>
      <c r="E108" s="21"/>
      <c r="F108" s="114"/>
      <c r="G108" s="115"/>
    </row>
    <row r="109" spans="1:7">
      <c r="A109" s="23" t="str">
        <f t="shared" si="2"/>
        <v/>
      </c>
      <c r="B109" s="23"/>
      <c r="C109" s="23"/>
      <c r="D109" s="23"/>
      <c r="E109" s="23"/>
      <c r="F109" s="117"/>
      <c r="G109" s="118"/>
    </row>
    <row r="110" spans="1:7">
      <c r="A110" s="21" t="str">
        <f t="shared" si="2"/>
        <v/>
      </c>
      <c r="B110" s="21"/>
      <c r="C110" s="21"/>
      <c r="D110" s="21"/>
      <c r="E110" s="21"/>
      <c r="F110" s="114"/>
      <c r="G110" s="115"/>
    </row>
    <row r="111" spans="1:7">
      <c r="A111" s="23" t="str">
        <f t="shared" si="2"/>
        <v/>
      </c>
      <c r="B111" s="23"/>
      <c r="C111" s="23"/>
      <c r="D111" s="23"/>
      <c r="E111" s="23"/>
      <c r="F111" s="117"/>
      <c r="G111" s="118"/>
    </row>
    <row r="112" spans="1:7">
      <c r="A112" s="21" t="str">
        <f t="shared" ref="A112:A143" si="3">IF(B112="","",ROW()-ROW($A$3))</f>
        <v/>
      </c>
      <c r="B112" s="21"/>
      <c r="C112" s="21"/>
      <c r="D112" s="21"/>
      <c r="E112" s="21"/>
      <c r="F112" s="114"/>
      <c r="G112" s="115"/>
    </row>
    <row r="113" spans="1:7">
      <c r="A113" s="23" t="str">
        <f t="shared" si="3"/>
        <v/>
      </c>
      <c r="B113" s="23"/>
      <c r="C113" s="23"/>
      <c r="D113" s="23"/>
      <c r="E113" s="23"/>
      <c r="F113" s="117"/>
      <c r="G113" s="118"/>
    </row>
    <row r="114" spans="1:7">
      <c r="A114" s="21" t="str">
        <f t="shared" si="3"/>
        <v/>
      </c>
      <c r="B114" s="21"/>
      <c r="C114" s="21"/>
      <c r="D114" s="21"/>
      <c r="E114" s="21"/>
      <c r="F114" s="114"/>
      <c r="G114" s="115"/>
    </row>
    <row r="115" spans="1:7">
      <c r="A115" s="23" t="str">
        <f t="shared" si="3"/>
        <v/>
      </c>
      <c r="B115" s="23"/>
      <c r="C115" s="23"/>
      <c r="D115" s="23"/>
      <c r="E115" s="23"/>
      <c r="F115" s="117"/>
      <c r="G115" s="118"/>
    </row>
    <row r="116" spans="1:7">
      <c r="A116" s="21" t="str">
        <f t="shared" si="3"/>
        <v/>
      </c>
      <c r="B116" s="21"/>
      <c r="C116" s="21"/>
      <c r="D116" s="21"/>
      <c r="E116" s="21"/>
      <c r="F116" s="114"/>
      <c r="G116" s="115"/>
    </row>
    <row r="117" spans="1:7">
      <c r="A117" s="23" t="str">
        <f t="shared" si="3"/>
        <v/>
      </c>
      <c r="B117" s="23"/>
      <c r="C117" s="23"/>
      <c r="D117" s="23"/>
      <c r="E117" s="23"/>
      <c r="F117" s="117"/>
      <c r="G117" s="118"/>
    </row>
    <row r="118" spans="1:7">
      <c r="A118" s="21" t="str">
        <f t="shared" si="3"/>
        <v/>
      </c>
      <c r="B118" s="21"/>
      <c r="C118" s="21"/>
      <c r="D118" s="21"/>
      <c r="E118" s="21"/>
      <c r="F118" s="114"/>
      <c r="G118" s="115"/>
    </row>
    <row r="119" spans="1:7">
      <c r="A119" s="23" t="str">
        <f t="shared" si="3"/>
        <v/>
      </c>
      <c r="B119" s="23"/>
      <c r="C119" s="23"/>
      <c r="D119" s="23"/>
      <c r="E119" s="23"/>
      <c r="F119" s="117"/>
      <c r="G119" s="118"/>
    </row>
    <row r="120" spans="1:7">
      <c r="A120" s="21" t="str">
        <f t="shared" si="3"/>
        <v/>
      </c>
      <c r="B120" s="21"/>
      <c r="C120" s="21"/>
      <c r="D120" s="21"/>
      <c r="E120" s="21"/>
      <c r="F120" s="114"/>
      <c r="G120" s="115"/>
    </row>
    <row r="121" spans="1:7">
      <c r="A121" s="23" t="str">
        <f t="shared" si="3"/>
        <v/>
      </c>
      <c r="B121" s="23"/>
      <c r="C121" s="23"/>
      <c r="D121" s="23"/>
      <c r="E121" s="23"/>
      <c r="F121" s="117"/>
      <c r="G121" s="118"/>
    </row>
    <row r="122" spans="1:7">
      <c r="A122" s="21" t="str">
        <f t="shared" si="3"/>
        <v/>
      </c>
      <c r="B122" s="21"/>
      <c r="C122" s="21"/>
      <c r="D122" s="21"/>
      <c r="E122" s="21"/>
      <c r="F122" s="114"/>
      <c r="G122" s="115"/>
    </row>
    <row r="123" spans="1:7">
      <c r="A123" s="23" t="str">
        <f t="shared" si="3"/>
        <v/>
      </c>
      <c r="B123" s="23"/>
      <c r="C123" s="23"/>
      <c r="D123" s="23"/>
      <c r="E123" s="23"/>
      <c r="F123" s="117"/>
      <c r="G123" s="118"/>
    </row>
    <row r="124" spans="1:7">
      <c r="A124" s="21" t="str">
        <f t="shared" si="3"/>
        <v/>
      </c>
      <c r="B124" s="21"/>
      <c r="C124" s="21"/>
      <c r="D124" s="21"/>
      <c r="E124" s="21"/>
      <c r="F124" s="114"/>
      <c r="G124" s="115"/>
    </row>
    <row r="125" spans="1:7">
      <c r="A125" s="23" t="str">
        <f t="shared" si="3"/>
        <v/>
      </c>
      <c r="B125" s="23"/>
      <c r="C125" s="23"/>
      <c r="D125" s="23"/>
      <c r="E125" s="23"/>
      <c r="F125" s="117"/>
      <c r="G125" s="118"/>
    </row>
    <row r="126" spans="1:7">
      <c r="A126" s="21" t="str">
        <f t="shared" si="3"/>
        <v/>
      </c>
      <c r="B126" s="21"/>
      <c r="C126" s="21"/>
      <c r="D126" s="21"/>
      <c r="E126" s="21"/>
      <c r="F126" s="114"/>
      <c r="G126" s="115"/>
    </row>
    <row r="127" spans="1:7">
      <c r="A127" s="23" t="str">
        <f t="shared" si="3"/>
        <v/>
      </c>
      <c r="B127" s="23"/>
      <c r="C127" s="23"/>
      <c r="D127" s="23"/>
      <c r="E127" s="23"/>
      <c r="F127" s="117"/>
      <c r="G127" s="118"/>
    </row>
    <row r="128" spans="1:7">
      <c r="A128" s="21" t="str">
        <f t="shared" si="3"/>
        <v/>
      </c>
      <c r="B128" s="21"/>
      <c r="C128" s="21"/>
      <c r="D128" s="21"/>
      <c r="E128" s="21"/>
      <c r="F128" s="114"/>
      <c r="G128" s="115"/>
    </row>
    <row r="129" spans="1:7">
      <c r="A129" s="23" t="str">
        <f t="shared" si="3"/>
        <v/>
      </c>
      <c r="B129" s="23"/>
      <c r="C129" s="23"/>
      <c r="D129" s="23"/>
      <c r="E129" s="23"/>
      <c r="F129" s="117"/>
      <c r="G129" s="118"/>
    </row>
    <row r="130" spans="1:7">
      <c r="A130" s="21" t="str">
        <f t="shared" si="3"/>
        <v/>
      </c>
      <c r="B130" s="21"/>
      <c r="C130" s="21"/>
      <c r="D130" s="21"/>
      <c r="E130" s="21"/>
      <c r="F130" s="114"/>
      <c r="G130" s="115"/>
    </row>
    <row r="131" spans="1:7">
      <c r="A131" s="23" t="str">
        <f t="shared" si="3"/>
        <v/>
      </c>
      <c r="B131" s="23"/>
      <c r="C131" s="23"/>
      <c r="D131" s="23"/>
      <c r="E131" s="23"/>
      <c r="F131" s="117"/>
      <c r="G131" s="118"/>
    </row>
    <row r="132" spans="1:7">
      <c r="A132" s="21" t="str">
        <f t="shared" si="3"/>
        <v/>
      </c>
      <c r="B132" s="21"/>
      <c r="C132" s="21"/>
      <c r="D132" s="21"/>
      <c r="E132" s="21"/>
      <c r="F132" s="114"/>
      <c r="G132" s="115"/>
    </row>
    <row r="133" spans="1:7">
      <c r="A133" s="23" t="str">
        <f t="shared" si="3"/>
        <v/>
      </c>
      <c r="B133" s="23"/>
      <c r="C133" s="23"/>
      <c r="D133" s="23"/>
      <c r="E133" s="23"/>
      <c r="F133" s="117"/>
      <c r="G133" s="118"/>
    </row>
    <row r="134" spans="1:7">
      <c r="A134" s="21" t="str">
        <f t="shared" si="3"/>
        <v/>
      </c>
      <c r="B134" s="21"/>
      <c r="C134" s="21"/>
      <c r="D134" s="21"/>
      <c r="E134" s="21"/>
      <c r="F134" s="114"/>
      <c r="G134" s="115"/>
    </row>
    <row r="135" spans="1:7">
      <c r="A135" s="23" t="str">
        <f t="shared" si="3"/>
        <v/>
      </c>
      <c r="B135" s="23"/>
      <c r="C135" s="23"/>
      <c r="D135" s="23"/>
      <c r="E135" s="23"/>
      <c r="F135" s="117"/>
      <c r="G135" s="118"/>
    </row>
    <row r="136" spans="1:7">
      <c r="A136" s="21" t="str">
        <f t="shared" si="3"/>
        <v/>
      </c>
      <c r="B136" s="21"/>
      <c r="C136" s="21"/>
      <c r="D136" s="21"/>
      <c r="E136" s="21"/>
      <c r="F136" s="114"/>
      <c r="G136" s="115"/>
    </row>
    <row r="137" spans="1:7">
      <c r="A137" s="23" t="str">
        <f t="shared" si="3"/>
        <v/>
      </c>
      <c r="B137" s="23"/>
      <c r="C137" s="23"/>
      <c r="D137" s="23"/>
      <c r="E137" s="23"/>
      <c r="F137" s="117"/>
      <c r="G137" s="118"/>
    </row>
    <row r="138" spans="1:7">
      <c r="A138" s="21" t="str">
        <f t="shared" si="3"/>
        <v/>
      </c>
      <c r="B138" s="21"/>
      <c r="C138" s="21"/>
      <c r="D138" s="21"/>
      <c r="E138" s="21"/>
      <c r="F138" s="114"/>
      <c r="G138" s="115"/>
    </row>
    <row r="139" spans="1:7">
      <c r="A139" s="23" t="str">
        <f t="shared" si="3"/>
        <v/>
      </c>
      <c r="B139" s="23"/>
      <c r="C139" s="23"/>
      <c r="D139" s="23"/>
      <c r="E139" s="23"/>
      <c r="F139" s="117"/>
      <c r="G139" s="118"/>
    </row>
    <row r="140" spans="1:7">
      <c r="A140" s="21" t="str">
        <f t="shared" si="3"/>
        <v/>
      </c>
      <c r="B140" s="21"/>
      <c r="C140" s="21"/>
      <c r="D140" s="21"/>
      <c r="E140" s="21"/>
      <c r="F140" s="114"/>
      <c r="G140" s="115"/>
    </row>
    <row r="141" spans="1:7">
      <c r="A141" s="23" t="str">
        <f t="shared" si="3"/>
        <v/>
      </c>
      <c r="B141" s="23"/>
      <c r="C141" s="23"/>
      <c r="D141" s="23"/>
      <c r="E141" s="23"/>
      <c r="F141" s="117"/>
      <c r="G141" s="118"/>
    </row>
    <row r="142" spans="1:7">
      <c r="A142" s="21" t="str">
        <f t="shared" si="3"/>
        <v/>
      </c>
      <c r="B142" s="21"/>
      <c r="C142" s="21"/>
      <c r="D142" s="21"/>
      <c r="E142" s="21"/>
      <c r="F142" s="114"/>
      <c r="G142" s="115"/>
    </row>
    <row r="143" spans="1:7">
      <c r="A143" s="23" t="str">
        <f t="shared" si="3"/>
        <v/>
      </c>
      <c r="B143" s="23"/>
      <c r="C143" s="23"/>
      <c r="D143" s="23"/>
      <c r="E143" s="23"/>
      <c r="F143" s="117"/>
      <c r="G143" s="118"/>
    </row>
    <row r="144" spans="1:7">
      <c r="A144" s="21" t="str">
        <f t="shared" ref="A144:A175" si="4">IF(B144="","",ROW()-ROW($A$3))</f>
        <v/>
      </c>
      <c r="B144" s="21"/>
      <c r="C144" s="21"/>
      <c r="D144" s="21"/>
      <c r="E144" s="21"/>
      <c r="F144" s="114"/>
      <c r="G144" s="115"/>
    </row>
    <row r="145" spans="1:7">
      <c r="A145" s="23" t="str">
        <f t="shared" si="4"/>
        <v/>
      </c>
      <c r="B145" s="23"/>
      <c r="C145" s="23"/>
      <c r="D145" s="23"/>
      <c r="E145" s="23"/>
      <c r="F145" s="117"/>
      <c r="G145" s="118"/>
    </row>
    <row r="146" spans="1:7">
      <c r="A146" s="21" t="str">
        <f t="shared" si="4"/>
        <v/>
      </c>
      <c r="B146" s="21"/>
      <c r="C146" s="21"/>
      <c r="D146" s="21"/>
      <c r="E146" s="21"/>
      <c r="F146" s="114"/>
      <c r="G146" s="115"/>
    </row>
    <row r="147" spans="1:7">
      <c r="A147" s="23" t="str">
        <f t="shared" si="4"/>
        <v/>
      </c>
      <c r="B147" s="23"/>
      <c r="C147" s="23"/>
      <c r="D147" s="23"/>
      <c r="E147" s="23"/>
      <c r="F147" s="117"/>
      <c r="G147" s="118"/>
    </row>
    <row r="148" spans="1:7">
      <c r="A148" s="21" t="str">
        <f t="shared" si="4"/>
        <v/>
      </c>
      <c r="B148" s="21"/>
      <c r="C148" s="21"/>
      <c r="D148" s="21"/>
      <c r="E148" s="21"/>
      <c r="F148" s="114"/>
      <c r="G148" s="115"/>
    </row>
    <row r="149" spans="1:7">
      <c r="A149" s="23" t="str">
        <f t="shared" si="4"/>
        <v/>
      </c>
      <c r="B149" s="23"/>
      <c r="C149" s="23"/>
      <c r="D149" s="23"/>
      <c r="E149" s="23"/>
      <c r="F149" s="117"/>
      <c r="G149" s="118"/>
    </row>
    <row r="150" spans="1:7">
      <c r="A150" s="21" t="str">
        <f t="shared" si="4"/>
        <v/>
      </c>
      <c r="B150" s="21"/>
      <c r="C150" s="21"/>
      <c r="D150" s="21"/>
      <c r="E150" s="21"/>
      <c r="F150" s="114"/>
      <c r="G150" s="115"/>
    </row>
    <row r="151" spans="1:7">
      <c r="A151" s="23" t="str">
        <f t="shared" si="4"/>
        <v/>
      </c>
      <c r="B151" s="23"/>
      <c r="C151" s="23"/>
      <c r="D151" s="23"/>
      <c r="E151" s="23"/>
      <c r="F151" s="117"/>
      <c r="G151" s="118"/>
    </row>
    <row r="152" spans="1:7">
      <c r="A152" s="21" t="str">
        <f t="shared" si="4"/>
        <v/>
      </c>
      <c r="B152" s="21"/>
      <c r="C152" s="21"/>
      <c r="D152" s="21"/>
      <c r="E152" s="21"/>
      <c r="F152" s="114"/>
      <c r="G152" s="115"/>
    </row>
    <row r="153" spans="1:7">
      <c r="A153" s="23" t="str">
        <f t="shared" si="4"/>
        <v/>
      </c>
      <c r="B153" s="23"/>
      <c r="C153" s="23"/>
      <c r="D153" s="23"/>
      <c r="E153" s="23"/>
      <c r="F153" s="117"/>
      <c r="G153" s="118"/>
    </row>
    <row r="154" spans="1:7">
      <c r="A154" s="21" t="str">
        <f t="shared" si="4"/>
        <v/>
      </c>
      <c r="B154" s="21"/>
      <c r="C154" s="21"/>
      <c r="D154" s="21"/>
      <c r="E154" s="21"/>
      <c r="F154" s="114"/>
      <c r="G154" s="115"/>
    </row>
    <row r="155" spans="1:7">
      <c r="A155" s="23" t="str">
        <f t="shared" si="4"/>
        <v/>
      </c>
      <c r="B155" s="23"/>
      <c r="C155" s="23"/>
      <c r="D155" s="23"/>
      <c r="E155" s="23"/>
      <c r="F155" s="117"/>
      <c r="G155" s="118"/>
    </row>
    <row r="156" spans="1:7">
      <c r="A156" s="21" t="str">
        <f t="shared" si="4"/>
        <v/>
      </c>
      <c r="B156" s="21"/>
      <c r="C156" s="21"/>
      <c r="D156" s="21"/>
      <c r="E156" s="21"/>
      <c r="F156" s="114"/>
      <c r="G156" s="115"/>
    </row>
    <row r="157" spans="1:7">
      <c r="A157" s="23" t="str">
        <f t="shared" si="4"/>
        <v/>
      </c>
      <c r="B157" s="23"/>
      <c r="C157" s="23"/>
      <c r="D157" s="23"/>
      <c r="E157" s="23"/>
      <c r="F157" s="117"/>
      <c r="G157" s="118"/>
    </row>
    <row r="158" spans="1:7">
      <c r="A158" s="21" t="str">
        <f t="shared" si="4"/>
        <v/>
      </c>
      <c r="B158" s="21"/>
      <c r="C158" s="21"/>
      <c r="D158" s="21"/>
      <c r="E158" s="21"/>
      <c r="F158" s="114"/>
      <c r="G158" s="115"/>
    </row>
    <row r="159" spans="1:7">
      <c r="A159" s="23" t="str">
        <f t="shared" si="4"/>
        <v/>
      </c>
      <c r="B159" s="23"/>
      <c r="C159" s="23"/>
      <c r="D159" s="23"/>
      <c r="E159" s="23"/>
      <c r="F159" s="117"/>
      <c r="G159" s="118"/>
    </row>
    <row r="160" spans="1:7">
      <c r="A160" s="21" t="str">
        <f t="shared" si="4"/>
        <v/>
      </c>
      <c r="B160" s="21"/>
      <c r="C160" s="21"/>
      <c r="D160" s="21"/>
      <c r="E160" s="21"/>
      <c r="F160" s="114"/>
      <c r="G160" s="115"/>
    </row>
    <row r="161" spans="1:7">
      <c r="A161" s="23" t="str">
        <f t="shared" si="4"/>
        <v/>
      </c>
      <c r="B161" s="23"/>
      <c r="C161" s="23"/>
      <c r="D161" s="23"/>
      <c r="E161" s="23"/>
      <c r="F161" s="117"/>
      <c r="G161" s="118"/>
    </row>
    <row r="162" spans="1:7">
      <c r="A162" s="21" t="str">
        <f t="shared" si="4"/>
        <v/>
      </c>
      <c r="B162" s="21"/>
      <c r="C162" s="21"/>
      <c r="D162" s="21"/>
      <c r="E162" s="21"/>
      <c r="F162" s="114"/>
      <c r="G162" s="115"/>
    </row>
    <row r="163" spans="1:7">
      <c r="A163" s="23" t="str">
        <f t="shared" si="4"/>
        <v/>
      </c>
      <c r="B163" s="23"/>
      <c r="C163" s="23"/>
      <c r="D163" s="23"/>
      <c r="E163" s="23"/>
      <c r="F163" s="117"/>
      <c r="G163" s="118"/>
    </row>
    <row r="164" spans="1:7">
      <c r="A164" s="21" t="str">
        <f t="shared" si="4"/>
        <v/>
      </c>
      <c r="B164" s="21"/>
      <c r="C164" s="21"/>
      <c r="D164" s="21"/>
      <c r="E164" s="21"/>
      <c r="F164" s="114"/>
      <c r="G164" s="115"/>
    </row>
    <row r="165" spans="1:7">
      <c r="A165" s="23" t="str">
        <f t="shared" si="4"/>
        <v/>
      </c>
      <c r="B165" s="23"/>
      <c r="C165" s="23"/>
      <c r="D165" s="23"/>
      <c r="E165" s="23"/>
      <c r="F165" s="117"/>
      <c r="G165" s="118"/>
    </row>
    <row r="166" spans="1:7">
      <c r="A166" s="21" t="str">
        <f t="shared" si="4"/>
        <v/>
      </c>
      <c r="B166" s="21"/>
      <c r="C166" s="21"/>
      <c r="D166" s="21"/>
      <c r="E166" s="21"/>
      <c r="F166" s="114"/>
      <c r="G166" s="115"/>
    </row>
    <row r="167" spans="1:7">
      <c r="A167" s="23" t="str">
        <f t="shared" si="4"/>
        <v/>
      </c>
      <c r="B167" s="23"/>
      <c r="C167" s="23"/>
      <c r="D167" s="23"/>
      <c r="E167" s="23"/>
      <c r="F167" s="117"/>
      <c r="G167" s="118"/>
    </row>
    <row r="168" spans="1:7">
      <c r="A168" s="21" t="str">
        <f t="shared" si="4"/>
        <v/>
      </c>
      <c r="B168" s="21"/>
      <c r="C168" s="21"/>
      <c r="D168" s="21"/>
      <c r="E168" s="21"/>
      <c r="F168" s="114"/>
      <c r="G168" s="115"/>
    </row>
    <row r="169" spans="1:7">
      <c r="A169" s="23" t="str">
        <f t="shared" si="4"/>
        <v/>
      </c>
      <c r="B169" s="23"/>
      <c r="C169" s="23"/>
      <c r="D169" s="23"/>
      <c r="E169" s="23"/>
      <c r="F169" s="117"/>
      <c r="G169" s="118"/>
    </row>
    <row r="170" spans="1:7">
      <c r="A170" s="21" t="str">
        <f t="shared" si="4"/>
        <v/>
      </c>
      <c r="B170" s="21"/>
      <c r="C170" s="21"/>
      <c r="D170" s="21"/>
      <c r="E170" s="21"/>
      <c r="F170" s="114"/>
      <c r="G170" s="115"/>
    </row>
    <row r="171" spans="1:7">
      <c r="A171" s="23" t="str">
        <f t="shared" si="4"/>
        <v/>
      </c>
      <c r="B171" s="23"/>
      <c r="C171" s="23"/>
      <c r="D171" s="23"/>
      <c r="E171" s="23"/>
      <c r="F171" s="117"/>
      <c r="G171" s="118"/>
    </row>
    <row r="172" spans="1:7">
      <c r="A172" s="21" t="str">
        <f t="shared" si="4"/>
        <v/>
      </c>
      <c r="B172" s="21"/>
      <c r="C172" s="21"/>
      <c r="D172" s="21"/>
      <c r="E172" s="21"/>
      <c r="F172" s="114"/>
      <c r="G172" s="115"/>
    </row>
    <row r="173" spans="1:7">
      <c r="A173" s="23" t="str">
        <f t="shared" si="4"/>
        <v/>
      </c>
      <c r="B173" s="23"/>
      <c r="C173" s="23"/>
      <c r="D173" s="23"/>
      <c r="E173" s="23"/>
      <c r="F173" s="117"/>
      <c r="G173" s="118"/>
    </row>
    <row r="174" spans="1:7">
      <c r="A174" s="21" t="str">
        <f t="shared" si="4"/>
        <v/>
      </c>
      <c r="B174" s="21"/>
      <c r="C174" s="21"/>
      <c r="D174" s="21"/>
      <c r="E174" s="21"/>
      <c r="F174" s="114"/>
      <c r="G174" s="115"/>
    </row>
    <row r="175" spans="1:7">
      <c r="A175" s="23" t="str">
        <f t="shared" si="4"/>
        <v/>
      </c>
      <c r="B175" s="23"/>
      <c r="C175" s="23"/>
      <c r="D175" s="23"/>
      <c r="E175" s="23"/>
      <c r="F175" s="117"/>
      <c r="G175" s="118"/>
    </row>
    <row r="176" spans="1:7">
      <c r="A176" s="21" t="str">
        <f t="shared" ref="A176:A200" si="5">IF(B176="","",ROW()-ROW($A$3))</f>
        <v/>
      </c>
      <c r="B176" s="21"/>
      <c r="C176" s="21"/>
      <c r="D176" s="21"/>
      <c r="E176" s="21"/>
      <c r="F176" s="114"/>
      <c r="G176" s="115"/>
    </row>
    <row r="177" spans="1:7">
      <c r="A177" s="23" t="str">
        <f t="shared" si="5"/>
        <v/>
      </c>
      <c r="B177" s="23"/>
      <c r="C177" s="23"/>
      <c r="D177" s="23"/>
      <c r="E177" s="23"/>
      <c r="F177" s="117"/>
      <c r="G177" s="118"/>
    </row>
    <row r="178" spans="1:7">
      <c r="A178" s="21" t="str">
        <f t="shared" si="5"/>
        <v/>
      </c>
      <c r="B178" s="21"/>
      <c r="C178" s="21"/>
      <c r="D178" s="21"/>
      <c r="E178" s="21"/>
      <c r="F178" s="114"/>
      <c r="G178" s="115"/>
    </row>
    <row r="179" spans="1:7">
      <c r="A179" s="23" t="str">
        <f t="shared" si="5"/>
        <v/>
      </c>
      <c r="B179" s="23"/>
      <c r="C179" s="23"/>
      <c r="D179" s="23"/>
      <c r="E179" s="23"/>
      <c r="F179" s="117"/>
      <c r="G179" s="118"/>
    </row>
    <row r="180" spans="1:7">
      <c r="A180" s="21" t="str">
        <f t="shared" si="5"/>
        <v/>
      </c>
      <c r="B180" s="21"/>
      <c r="C180" s="21"/>
      <c r="D180" s="21"/>
      <c r="E180" s="21"/>
      <c r="F180" s="114"/>
      <c r="G180" s="115"/>
    </row>
    <row r="181" spans="1:7">
      <c r="A181" s="23" t="str">
        <f t="shared" si="5"/>
        <v/>
      </c>
      <c r="B181" s="23"/>
      <c r="C181" s="23"/>
      <c r="D181" s="23"/>
      <c r="E181" s="23"/>
      <c r="F181" s="117"/>
      <c r="G181" s="118"/>
    </row>
    <row r="182" spans="1:7">
      <c r="A182" s="21" t="str">
        <f t="shared" si="5"/>
        <v/>
      </c>
      <c r="B182" s="21"/>
      <c r="C182" s="21"/>
      <c r="D182" s="21"/>
      <c r="E182" s="21"/>
      <c r="F182" s="114"/>
      <c r="G182" s="115"/>
    </row>
    <row r="183" spans="1:7">
      <c r="A183" s="23" t="str">
        <f t="shared" si="5"/>
        <v/>
      </c>
      <c r="B183" s="23"/>
      <c r="C183" s="23"/>
      <c r="D183" s="23"/>
      <c r="E183" s="23"/>
      <c r="F183" s="117"/>
      <c r="G183" s="118"/>
    </row>
    <row r="184" spans="1:7">
      <c r="A184" s="21" t="str">
        <f t="shared" si="5"/>
        <v/>
      </c>
      <c r="B184" s="21"/>
      <c r="C184" s="21"/>
      <c r="D184" s="21"/>
      <c r="E184" s="21"/>
      <c r="F184" s="114"/>
      <c r="G184" s="115"/>
    </row>
    <row r="185" spans="1:7">
      <c r="A185" s="23" t="str">
        <f t="shared" si="5"/>
        <v/>
      </c>
      <c r="B185" s="23"/>
      <c r="C185" s="23"/>
      <c r="D185" s="23"/>
      <c r="E185" s="23"/>
      <c r="F185" s="117"/>
      <c r="G185" s="118"/>
    </row>
    <row r="186" spans="1:7">
      <c r="A186" s="21" t="str">
        <f t="shared" si="5"/>
        <v/>
      </c>
      <c r="B186" s="21"/>
      <c r="C186" s="21"/>
      <c r="D186" s="21"/>
      <c r="E186" s="21"/>
      <c r="F186" s="114"/>
      <c r="G186" s="115"/>
    </row>
    <row r="187" spans="1:7">
      <c r="A187" s="23" t="str">
        <f t="shared" si="5"/>
        <v/>
      </c>
      <c r="B187" s="23"/>
      <c r="C187" s="23"/>
      <c r="D187" s="23"/>
      <c r="E187" s="23"/>
      <c r="F187" s="117"/>
      <c r="G187" s="118"/>
    </row>
    <row r="188" spans="1:7">
      <c r="A188" s="21" t="str">
        <f t="shared" si="5"/>
        <v/>
      </c>
      <c r="B188" s="21"/>
      <c r="C188" s="21"/>
      <c r="D188" s="21"/>
      <c r="E188" s="21"/>
      <c r="F188" s="114"/>
      <c r="G188" s="115"/>
    </row>
    <row r="189" spans="1:7">
      <c r="A189" s="23" t="str">
        <f t="shared" si="5"/>
        <v/>
      </c>
      <c r="B189" s="23"/>
      <c r="C189" s="23"/>
      <c r="D189" s="23"/>
      <c r="E189" s="23"/>
      <c r="F189" s="117"/>
      <c r="G189" s="118"/>
    </row>
    <row r="190" spans="1:7">
      <c r="A190" s="21" t="str">
        <f t="shared" si="5"/>
        <v/>
      </c>
      <c r="B190" s="21"/>
      <c r="C190" s="21"/>
      <c r="D190" s="21"/>
      <c r="E190" s="21"/>
      <c r="F190" s="114"/>
      <c r="G190" s="115"/>
    </row>
    <row r="191" spans="1:7">
      <c r="A191" s="23" t="str">
        <f t="shared" si="5"/>
        <v/>
      </c>
      <c r="B191" s="23"/>
      <c r="C191" s="23"/>
      <c r="D191" s="23"/>
      <c r="E191" s="23"/>
      <c r="F191" s="117"/>
      <c r="G191" s="118"/>
    </row>
    <row r="192" spans="1:7">
      <c r="A192" s="21" t="str">
        <f t="shared" si="5"/>
        <v/>
      </c>
      <c r="B192" s="21"/>
      <c r="C192" s="21"/>
      <c r="D192" s="21"/>
      <c r="E192" s="21"/>
      <c r="F192" s="114"/>
      <c r="G192" s="115"/>
    </row>
    <row r="193" spans="1:7">
      <c r="A193" s="23" t="str">
        <f t="shared" si="5"/>
        <v/>
      </c>
      <c r="B193" s="23"/>
      <c r="C193" s="23"/>
      <c r="D193" s="23"/>
      <c r="E193" s="23"/>
      <c r="F193" s="117"/>
      <c r="G193" s="118"/>
    </row>
    <row r="194" spans="1:7">
      <c r="A194" s="21" t="str">
        <f t="shared" si="5"/>
        <v/>
      </c>
      <c r="B194" s="21"/>
      <c r="C194" s="21"/>
      <c r="D194" s="21"/>
      <c r="E194" s="21"/>
      <c r="F194" s="114"/>
      <c r="G194" s="115"/>
    </row>
    <row r="195" spans="1:7">
      <c r="A195" s="23" t="str">
        <f t="shared" si="5"/>
        <v/>
      </c>
      <c r="B195" s="23"/>
      <c r="C195" s="23"/>
      <c r="D195" s="23"/>
      <c r="E195" s="23"/>
      <c r="F195" s="117"/>
      <c r="G195" s="118"/>
    </row>
    <row r="196" spans="1:7">
      <c r="A196" s="21" t="str">
        <f t="shared" si="5"/>
        <v/>
      </c>
      <c r="B196" s="21"/>
      <c r="C196" s="21"/>
      <c r="D196" s="21"/>
      <c r="E196" s="21"/>
      <c r="F196" s="114"/>
      <c r="G196" s="115"/>
    </row>
    <row r="197" spans="1:7">
      <c r="A197" s="23" t="str">
        <f t="shared" si="5"/>
        <v/>
      </c>
      <c r="B197" s="23"/>
      <c r="C197" s="23"/>
      <c r="D197" s="23"/>
      <c r="E197" s="23"/>
      <c r="F197" s="117"/>
      <c r="G197" s="118"/>
    </row>
    <row r="198" spans="1:7">
      <c r="A198" s="21" t="str">
        <f t="shared" si="5"/>
        <v/>
      </c>
      <c r="B198" s="21"/>
      <c r="C198" s="21"/>
      <c r="D198" s="21"/>
      <c r="E198" s="21"/>
      <c r="F198" s="114"/>
      <c r="G198" s="115"/>
    </row>
    <row r="199" spans="1:7">
      <c r="A199" s="23" t="str">
        <f t="shared" si="5"/>
        <v/>
      </c>
      <c r="B199" s="23"/>
      <c r="C199" s="23"/>
      <c r="D199" s="23"/>
      <c r="E199" s="23"/>
      <c r="F199" s="117"/>
      <c r="G199" s="118"/>
    </row>
    <row r="200" spans="1:7">
      <c r="A200" s="21" t="str">
        <f t="shared" si="5"/>
        <v/>
      </c>
      <c r="B200" s="21"/>
      <c r="C200" s="21"/>
      <c r="D200" s="21"/>
      <c r="E200" s="21"/>
      <c r="F200" s="114"/>
      <c r="G200" s="115"/>
    </row>
  </sheetData>
  <dataValidations count="1">
    <dataValidation type="list" allowBlank="1" showInputMessage="1" showErrorMessage="1" sqref="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4:E7 E8:E11 E12:E13 E201:E1048576">
      <formula1>部门</formula1>
    </dataValidation>
  </dataValidations>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N40"/>
  <sheetViews>
    <sheetView showGridLines="0" workbookViewId="0">
      <selection activeCell="A1" sqref="A1"/>
    </sheetView>
  </sheetViews>
  <sheetFormatPr defaultColWidth="9" defaultRowHeight="16.8"/>
  <cols>
    <col min="1" max="1" width="4.625" style="44" customWidth="1"/>
    <col min="2" max="2" width="14.25" style="44" customWidth="1"/>
    <col min="3" max="3" width="14.625" style="44" customWidth="1"/>
    <col min="4" max="4" width="12.25" style="44" customWidth="1"/>
    <col min="5" max="5" width="6.625" style="44" customWidth="1"/>
    <col min="6" max="6" width="13.4326923076923" style="44" customWidth="1"/>
    <col min="7" max="7" width="12.875" style="44" customWidth="1"/>
    <col min="8" max="8" width="15.75" style="44" customWidth="1"/>
    <col min="9" max="9" width="7.75" style="44" customWidth="1"/>
    <col min="10" max="16384" width="9" style="44"/>
  </cols>
  <sheetData>
    <row r="1" ht="90" customHeight="1"/>
    <row r="2" ht="12" customHeight="1"/>
    <row r="3" ht="43" customHeight="1" spans="1:10">
      <c r="A3" s="139" t="s">
        <v>100</v>
      </c>
      <c r="B3" s="139"/>
      <c r="C3" s="139"/>
      <c r="D3" s="139"/>
      <c r="E3" s="139"/>
      <c r="F3" s="139"/>
      <c r="G3" s="139"/>
      <c r="H3" s="139"/>
      <c r="I3" s="139"/>
      <c r="J3" s="108"/>
    </row>
    <row r="4" ht="12" customHeight="1" spans="1:10">
      <c r="A4" s="140"/>
      <c r="B4" s="141"/>
      <c r="C4" s="141"/>
      <c r="D4" s="140"/>
      <c r="E4" s="140"/>
      <c r="F4" s="140"/>
      <c r="G4" s="140"/>
      <c r="H4" s="140"/>
      <c r="I4" s="140"/>
      <c r="J4" s="108"/>
    </row>
    <row r="5" ht="22" customHeight="1" spans="1:10">
      <c r="A5" s="142" t="s">
        <v>101</v>
      </c>
      <c r="B5" s="142"/>
      <c r="C5" s="143" t="s">
        <v>13</v>
      </c>
      <c r="D5" s="144"/>
      <c r="E5" s="143"/>
      <c r="G5" s="162"/>
      <c r="H5" s="162"/>
      <c r="I5" s="162"/>
      <c r="J5" s="108"/>
    </row>
    <row r="6" ht="22" customHeight="1" spans="1:9">
      <c r="A6" s="142" t="s">
        <v>102</v>
      </c>
      <c r="B6" s="142"/>
      <c r="C6" s="143" t="s">
        <v>15</v>
      </c>
      <c r="D6" s="144"/>
      <c r="E6" s="143"/>
      <c r="F6" s="163"/>
      <c r="G6" s="164"/>
      <c r="H6" s="164"/>
      <c r="I6" s="146"/>
    </row>
    <row r="7" spans="1:9">
      <c r="A7" s="142" t="s">
        <v>103</v>
      </c>
      <c r="B7" s="142"/>
      <c r="C7" s="145" t="s">
        <v>104</v>
      </c>
      <c r="D7" s="146"/>
      <c r="E7" s="146"/>
      <c r="G7" s="165"/>
      <c r="H7" s="165"/>
      <c r="I7" s="165"/>
    </row>
    <row r="8" ht="36" customHeight="1" spans="1:9">
      <c r="A8" s="147" t="s">
        <v>105</v>
      </c>
      <c r="B8" s="146"/>
      <c r="C8" s="146"/>
      <c r="D8" s="146"/>
      <c r="E8" s="146"/>
      <c r="G8" s="166" t="s">
        <v>106</v>
      </c>
      <c r="H8" s="167">
        <v>44653</v>
      </c>
      <c r="I8" s="167"/>
    </row>
    <row r="9" ht="17" spans="1:14">
      <c r="A9" s="148" t="s">
        <v>0</v>
      </c>
      <c r="B9" s="148" t="s">
        <v>41</v>
      </c>
      <c r="C9" s="148" t="s">
        <v>42</v>
      </c>
      <c r="D9" s="148" t="s">
        <v>43</v>
      </c>
      <c r="E9" s="148" t="s">
        <v>44</v>
      </c>
      <c r="F9" s="168" t="s">
        <v>45</v>
      </c>
      <c r="G9" s="169" t="s">
        <v>107</v>
      </c>
      <c r="H9" s="170" t="s">
        <v>108</v>
      </c>
      <c r="I9" s="178" t="s">
        <v>11</v>
      </c>
      <c r="L9" s="72"/>
      <c r="M9" s="72"/>
      <c r="N9" s="72"/>
    </row>
    <row r="10" ht="19" customHeight="1" spans="1:9">
      <c r="A10" s="54">
        <f>IF(B10="","",ROW()-ROW($A$9))</f>
        <v>1</v>
      </c>
      <c r="B10" s="149" t="s">
        <v>51</v>
      </c>
      <c r="C10" s="149" t="str">
        <f>IF(B10="","",VLOOKUP(B10,商品信息!B:K,2,0))</f>
        <v>货物1</v>
      </c>
      <c r="D10" s="150" t="str">
        <f>IF(B10="","",VLOOKUP(B10,商品信息!B:K,3,0))</f>
        <v>SN01</v>
      </c>
      <c r="E10" s="150" t="str">
        <f>IF(B10="","",VLOOKUP(B10,商品信息!B:K,4,0))</f>
        <v>张</v>
      </c>
      <c r="F10" s="171">
        <f>IF(B10="","",VLOOKUP(B10,商品信息!B:K,5,0)*VLOOKUP(VLOOKUP($C$5,客户信息!B:D,3,0),客户信息!N:O,2,0))</f>
        <v>800</v>
      </c>
      <c r="G10" s="149">
        <v>10</v>
      </c>
      <c r="H10" s="171">
        <f>IF(B10="","",F10*G10)</f>
        <v>8000</v>
      </c>
      <c r="I10" s="149"/>
    </row>
    <row r="11" ht="19" customHeight="1" spans="1:9">
      <c r="A11" s="23">
        <f>IF(B11="","",ROW()-ROW($A$9))</f>
        <v>2</v>
      </c>
      <c r="B11" s="151" t="s">
        <v>59</v>
      </c>
      <c r="C11" s="151" t="str">
        <f>IF(B11="","",VLOOKUP(B11,商品信息!B:K,2,0))</f>
        <v>货物3</v>
      </c>
      <c r="D11" s="152" t="str">
        <f>IF(B11="","",VLOOKUP(B11,商品信息!B:K,3,0))</f>
        <v>SN03</v>
      </c>
      <c r="E11" s="152" t="str">
        <f>IF(B11="","",VLOOKUP(B11,商品信息!B:K,4,0))</f>
        <v>张</v>
      </c>
      <c r="F11" s="172">
        <f>IF(B11="","",VLOOKUP(B11,商品信息!B:K,5,0)*VLOOKUP(VLOOKUP($C$5,客户信息!B:D,3,0),客户信息!N:O,2,0))</f>
        <v>400</v>
      </c>
      <c r="G11" s="151">
        <v>11</v>
      </c>
      <c r="H11" s="172">
        <f>IF(B11="","",F11*G11)</f>
        <v>4400</v>
      </c>
      <c r="I11" s="151"/>
    </row>
    <row r="12" ht="19" customHeight="1" spans="1:9">
      <c r="A12" s="54">
        <f>IF(B12="","",ROW()-ROW($A$9))</f>
        <v>3</v>
      </c>
      <c r="B12" s="149" t="s">
        <v>55</v>
      </c>
      <c r="C12" s="149" t="str">
        <f>IF(B12="","",VLOOKUP(B12,商品信息!B:K,2,0))</f>
        <v>货物2</v>
      </c>
      <c r="D12" s="150" t="str">
        <f>IF(B12="","",VLOOKUP(B12,商品信息!B:K,3,0))</f>
        <v>SN02</v>
      </c>
      <c r="E12" s="150" t="str">
        <f>IF(B12="","",VLOOKUP(B12,商品信息!B:K,4,0))</f>
        <v>把</v>
      </c>
      <c r="F12" s="171">
        <f>IF(B12="","",VLOOKUP(B12,商品信息!B:K,5,0)*VLOOKUP(VLOOKUP($C$5,客户信息!B:D,3,0),客户信息!N:O,2,0))</f>
        <v>96</v>
      </c>
      <c r="G12" s="149">
        <v>12</v>
      </c>
      <c r="H12" s="171">
        <f>IF(B12="","",F12*G12)</f>
        <v>1152</v>
      </c>
      <c r="I12" s="149"/>
    </row>
    <row r="13" ht="19" customHeight="1" spans="1:9">
      <c r="A13" s="23" t="str">
        <f>IF(B13="","",ROW()-ROW($A$9))</f>
        <v/>
      </c>
      <c r="B13" s="151"/>
      <c r="C13" s="151" t="str">
        <f>IF(B13="","",VLOOKUP(B13,商品信息!B:K,2,0))</f>
        <v/>
      </c>
      <c r="D13" s="152" t="str">
        <f>IF(B13="","",VLOOKUP(B13,商品信息!B:K,3,0))</f>
        <v/>
      </c>
      <c r="E13" s="152" t="str">
        <f>IF(B13="","",VLOOKUP(B13,商品信息!B:K,4,0))</f>
        <v/>
      </c>
      <c r="F13" s="173" t="str">
        <f>IF(B13="","",VLOOKUP(B13,商品信息!B:K,5,0)*VLOOKUP(VLOOKUP($C$5,客户信息!B:D,3,0),客户信息!N:O,2,0))</f>
        <v/>
      </c>
      <c r="G13" s="151"/>
      <c r="H13" s="173" t="str">
        <f>IF(B13="","",F13*G13)</f>
        <v/>
      </c>
      <c r="I13" s="151"/>
    </row>
    <row r="14" ht="19" customHeight="1" spans="1:9">
      <c r="A14" s="54" t="str">
        <f>IF(B14="","",ROW()-ROW($A$9))</f>
        <v/>
      </c>
      <c r="B14" s="149"/>
      <c r="C14" s="149" t="str">
        <f>IF(B14="","",VLOOKUP(B14,商品信息!B:K,2,0))</f>
        <v/>
      </c>
      <c r="D14" s="150" t="str">
        <f>IF(B14="","",VLOOKUP(B14,商品信息!B:K,3,0))</f>
        <v/>
      </c>
      <c r="E14" s="150" t="str">
        <f>IF(B14="","",VLOOKUP(B14,商品信息!B:K,4,0))</f>
        <v/>
      </c>
      <c r="F14" s="174" t="str">
        <f>IF(B14="","",VLOOKUP(B14,商品信息!B:K,5,0)*VLOOKUP(VLOOKUP($C$5,客户信息!B:D,3,0),客户信息!N:O,2,0))</f>
        <v/>
      </c>
      <c r="G14" s="149"/>
      <c r="H14" s="174" t="str">
        <f>IF(B14="","",F14*G14)</f>
        <v/>
      </c>
      <c r="I14" s="149"/>
    </row>
    <row r="15" ht="19" customHeight="1" spans="1:9">
      <c r="A15" s="23" t="str">
        <f t="shared" ref="A15:A36" si="0">IF(B15="","",ROW()-ROW($A$9))</f>
        <v/>
      </c>
      <c r="B15" s="151"/>
      <c r="C15" s="151" t="str">
        <f>IF(B15="","",VLOOKUP(B15,商品信息!B:K,2,0))</f>
        <v/>
      </c>
      <c r="D15" s="152" t="str">
        <f>IF(B15="","",VLOOKUP(B15,商品信息!B:K,3,0))</f>
        <v/>
      </c>
      <c r="E15" s="152" t="str">
        <f>IF(B15="","",VLOOKUP(B15,商品信息!B:K,4,0))</f>
        <v/>
      </c>
      <c r="F15" s="173" t="str">
        <f>IF(B15="","",VLOOKUP(B15,商品信息!B:K,5,0)*VLOOKUP(VLOOKUP($C$5,客户信息!B:D,3,0),客户信息!N:O,2,0))</f>
        <v/>
      </c>
      <c r="G15" s="151"/>
      <c r="H15" s="173" t="str">
        <f t="shared" ref="H15:H36" si="1">IF(B15="","",F15*G15)</f>
        <v/>
      </c>
      <c r="I15" s="151"/>
    </row>
    <row r="16" ht="19" customHeight="1" spans="1:9">
      <c r="A16" s="54" t="str">
        <f t="shared" si="0"/>
        <v/>
      </c>
      <c r="B16" s="149"/>
      <c r="C16" s="149" t="str">
        <f>IF(B16="","",VLOOKUP(B16,商品信息!B:K,2,0))</f>
        <v/>
      </c>
      <c r="D16" s="150" t="str">
        <f>IF(B16="","",VLOOKUP(B16,商品信息!B:K,3,0))</f>
        <v/>
      </c>
      <c r="E16" s="150" t="str">
        <f>IF(B16="","",VLOOKUP(B16,商品信息!B:K,4,0))</f>
        <v/>
      </c>
      <c r="F16" s="174" t="str">
        <f>IF(B16="","",VLOOKUP(B16,商品信息!B:K,5,0)*VLOOKUP(VLOOKUP($C$5,客户信息!B:D,3,0),客户信息!N:O,2,0))</f>
        <v/>
      </c>
      <c r="G16" s="149"/>
      <c r="H16" s="174" t="str">
        <f t="shared" si="1"/>
        <v/>
      </c>
      <c r="I16" s="149"/>
    </row>
    <row r="17" ht="19" customHeight="1" spans="1:9">
      <c r="A17" s="23" t="str">
        <f t="shared" si="0"/>
        <v/>
      </c>
      <c r="B17" s="151"/>
      <c r="C17" s="151" t="str">
        <f>IF(B17="","",VLOOKUP(B17,商品信息!B:K,2,0))</f>
        <v/>
      </c>
      <c r="D17" s="152" t="str">
        <f>IF(B17="","",VLOOKUP(B17,商品信息!B:K,3,0))</f>
        <v/>
      </c>
      <c r="E17" s="152" t="str">
        <f>IF(B17="","",VLOOKUP(B17,商品信息!B:K,4,0))</f>
        <v/>
      </c>
      <c r="F17" s="173" t="str">
        <f>IF(B17="","",VLOOKUP(B17,商品信息!B:K,5,0)*VLOOKUP(VLOOKUP($C$5,客户信息!B:D,3,0),客户信息!N:O,2,0))</f>
        <v/>
      </c>
      <c r="G17" s="151"/>
      <c r="H17" s="173" t="str">
        <f t="shared" si="1"/>
        <v/>
      </c>
      <c r="I17" s="151"/>
    </row>
    <row r="18" ht="19" customHeight="1" spans="1:9">
      <c r="A18" s="54" t="str">
        <f t="shared" si="0"/>
        <v/>
      </c>
      <c r="B18" s="149"/>
      <c r="C18" s="149" t="str">
        <f>IF(B18="","",VLOOKUP(B18,商品信息!B:K,2,0))</f>
        <v/>
      </c>
      <c r="D18" s="150" t="str">
        <f>IF(B18="","",VLOOKUP(B18,商品信息!B:K,3,0))</f>
        <v/>
      </c>
      <c r="E18" s="150" t="str">
        <f>IF(B18="","",VLOOKUP(B18,商品信息!B:K,4,0))</f>
        <v/>
      </c>
      <c r="F18" s="174" t="str">
        <f>IF(B18="","",VLOOKUP(B18,商品信息!B:K,5,0)*VLOOKUP(VLOOKUP($C$5,客户信息!B:D,3,0),客户信息!N:O,2,0))</f>
        <v/>
      </c>
      <c r="G18" s="149"/>
      <c r="H18" s="174" t="str">
        <f t="shared" si="1"/>
        <v/>
      </c>
      <c r="I18" s="149"/>
    </row>
    <row r="19" ht="19" customHeight="1" spans="1:9">
      <c r="A19" s="23" t="str">
        <f t="shared" si="0"/>
        <v/>
      </c>
      <c r="B19" s="151"/>
      <c r="C19" s="151" t="str">
        <f>IF(B19="","",VLOOKUP(B19,商品信息!B:K,2,0))</f>
        <v/>
      </c>
      <c r="D19" s="152" t="str">
        <f>IF(B19="","",VLOOKUP(B19,商品信息!B:K,3,0))</f>
        <v/>
      </c>
      <c r="E19" s="152" t="str">
        <f>IF(B19="","",VLOOKUP(B19,商品信息!B:K,4,0))</f>
        <v/>
      </c>
      <c r="F19" s="173" t="str">
        <f>IF(B19="","",VLOOKUP(B19,商品信息!B:K,5,0)*VLOOKUP(VLOOKUP($C$5,客户信息!B:D,3,0),客户信息!N:O,2,0))</f>
        <v/>
      </c>
      <c r="G19" s="151"/>
      <c r="H19" s="173" t="str">
        <f t="shared" si="1"/>
        <v/>
      </c>
      <c r="I19" s="151"/>
    </row>
    <row r="20" ht="19" customHeight="1" spans="1:9">
      <c r="A20" s="54" t="str">
        <f t="shared" si="0"/>
        <v/>
      </c>
      <c r="B20" s="149"/>
      <c r="C20" s="149" t="str">
        <f>IF(B20="","",VLOOKUP(B20,商品信息!B:K,2,0))</f>
        <v/>
      </c>
      <c r="D20" s="150" t="str">
        <f>IF(B20="","",VLOOKUP(B20,商品信息!B:K,3,0))</f>
        <v/>
      </c>
      <c r="E20" s="150" t="str">
        <f>IF(B20="","",VLOOKUP(B20,商品信息!B:K,4,0))</f>
        <v/>
      </c>
      <c r="F20" s="174" t="str">
        <f>IF(B20="","",VLOOKUP(B20,商品信息!B:K,5,0)*VLOOKUP(VLOOKUP($C$5,客户信息!B:D,3,0),客户信息!N:O,2,0))</f>
        <v/>
      </c>
      <c r="G20" s="149"/>
      <c r="H20" s="174" t="str">
        <f t="shared" si="1"/>
        <v/>
      </c>
      <c r="I20" s="149"/>
    </row>
    <row r="21" ht="19" customHeight="1" spans="1:9">
      <c r="A21" s="23" t="str">
        <f t="shared" si="0"/>
        <v/>
      </c>
      <c r="B21" s="151"/>
      <c r="C21" s="151" t="str">
        <f>IF(B21="","",VLOOKUP(B21,商品信息!B:K,2,0))</f>
        <v/>
      </c>
      <c r="D21" s="152" t="str">
        <f>IF(B21="","",VLOOKUP(B21,商品信息!B:K,3,0))</f>
        <v/>
      </c>
      <c r="E21" s="152" t="str">
        <f>IF(B21="","",VLOOKUP(B21,商品信息!B:K,4,0))</f>
        <v/>
      </c>
      <c r="F21" s="173" t="str">
        <f>IF(B21="","",VLOOKUP(B21,商品信息!B:K,5,0)*VLOOKUP(VLOOKUP($C$5,客户信息!B:D,3,0),客户信息!N:O,2,0))</f>
        <v/>
      </c>
      <c r="G21" s="151"/>
      <c r="H21" s="173" t="str">
        <f t="shared" si="1"/>
        <v/>
      </c>
      <c r="I21" s="151"/>
    </row>
    <row r="22" ht="19" customHeight="1" spans="1:9">
      <c r="A22" s="54" t="str">
        <f t="shared" si="0"/>
        <v/>
      </c>
      <c r="B22" s="149"/>
      <c r="C22" s="149" t="str">
        <f>IF(B22="","",VLOOKUP(B22,商品信息!B:K,2,0))</f>
        <v/>
      </c>
      <c r="D22" s="150" t="str">
        <f>IF(B22="","",VLOOKUP(B22,商品信息!B:K,3,0))</f>
        <v/>
      </c>
      <c r="E22" s="150" t="str">
        <f>IF(B22="","",VLOOKUP(B22,商品信息!B:K,4,0))</f>
        <v/>
      </c>
      <c r="F22" s="174" t="str">
        <f>IF(B22="","",VLOOKUP(B22,商品信息!B:K,5,0)*VLOOKUP(VLOOKUP($C$5,客户信息!B:D,3,0),客户信息!N:O,2,0))</f>
        <v/>
      </c>
      <c r="G22" s="149"/>
      <c r="H22" s="174" t="str">
        <f t="shared" si="1"/>
        <v/>
      </c>
      <c r="I22" s="149"/>
    </row>
    <row r="23" ht="19" customHeight="1" spans="1:9">
      <c r="A23" s="23" t="str">
        <f t="shared" si="0"/>
        <v/>
      </c>
      <c r="B23" s="151"/>
      <c r="C23" s="151" t="str">
        <f>IF(B23="","",VLOOKUP(B23,商品信息!B:K,2,0))</f>
        <v/>
      </c>
      <c r="D23" s="152" t="str">
        <f>IF(B23="","",VLOOKUP(B23,商品信息!B:K,3,0))</f>
        <v/>
      </c>
      <c r="E23" s="152" t="str">
        <f>IF(B23="","",VLOOKUP(B23,商品信息!B:K,4,0))</f>
        <v/>
      </c>
      <c r="F23" s="173" t="str">
        <f>IF(B23="","",VLOOKUP(B23,商品信息!B:K,5,0)*VLOOKUP(VLOOKUP($C$5,客户信息!B:D,3,0),客户信息!N:O,2,0))</f>
        <v/>
      </c>
      <c r="G23" s="151"/>
      <c r="H23" s="173" t="str">
        <f t="shared" si="1"/>
        <v/>
      </c>
      <c r="I23" s="151"/>
    </row>
    <row r="24" ht="19" customHeight="1" spans="1:9">
      <c r="A24" s="54" t="str">
        <f t="shared" si="0"/>
        <v/>
      </c>
      <c r="B24" s="149"/>
      <c r="C24" s="149" t="str">
        <f>IF(B24="","",VLOOKUP(B24,商品信息!B:K,2,0))</f>
        <v/>
      </c>
      <c r="D24" s="150" t="str">
        <f>IF(B24="","",VLOOKUP(B24,商品信息!B:K,3,0))</f>
        <v/>
      </c>
      <c r="E24" s="150" t="str">
        <f>IF(B24="","",VLOOKUP(B24,商品信息!B:K,4,0))</f>
        <v/>
      </c>
      <c r="F24" s="174" t="str">
        <f>IF(B24="","",VLOOKUP(B24,商品信息!B:K,5,0)*VLOOKUP(VLOOKUP($C$5,客户信息!B:D,3,0),客户信息!N:O,2,0))</f>
        <v/>
      </c>
      <c r="G24" s="149"/>
      <c r="H24" s="174" t="str">
        <f t="shared" si="1"/>
        <v/>
      </c>
      <c r="I24" s="149"/>
    </row>
    <row r="25" ht="19" customHeight="1" spans="1:9">
      <c r="A25" s="23" t="str">
        <f t="shared" si="0"/>
        <v/>
      </c>
      <c r="B25" s="151"/>
      <c r="C25" s="151" t="str">
        <f>IF(B25="","",VLOOKUP(B25,商品信息!B:K,2,0))</f>
        <v/>
      </c>
      <c r="D25" s="152" t="str">
        <f>IF(B25="","",VLOOKUP(B25,商品信息!B:K,3,0))</f>
        <v/>
      </c>
      <c r="E25" s="152" t="str">
        <f>IF(B25="","",VLOOKUP(B25,商品信息!B:K,4,0))</f>
        <v/>
      </c>
      <c r="F25" s="173" t="str">
        <f>IF(B25="","",VLOOKUP(B25,商品信息!B:K,5,0)*VLOOKUP(VLOOKUP($C$5,客户信息!B:D,3,0),客户信息!N:O,2,0))</f>
        <v/>
      </c>
      <c r="G25" s="151"/>
      <c r="H25" s="173" t="str">
        <f t="shared" si="1"/>
        <v/>
      </c>
      <c r="I25" s="151"/>
    </row>
    <row r="26" ht="19" customHeight="1" spans="1:9">
      <c r="A26" s="54" t="str">
        <f t="shared" si="0"/>
        <v/>
      </c>
      <c r="B26" s="149"/>
      <c r="C26" s="149" t="str">
        <f>IF(B26="","",VLOOKUP(B26,商品信息!B:K,2,0))</f>
        <v/>
      </c>
      <c r="D26" s="150" t="str">
        <f>IF(B26="","",VLOOKUP(B26,商品信息!B:K,3,0))</f>
        <v/>
      </c>
      <c r="E26" s="150" t="str">
        <f>IF(B26="","",VLOOKUP(B26,商品信息!B:K,4,0))</f>
        <v/>
      </c>
      <c r="F26" s="174" t="str">
        <f>IF(B26="","",VLOOKUP(B26,商品信息!B:K,5,0)*VLOOKUP(VLOOKUP($C$5,客户信息!B:D,3,0),客户信息!N:O,2,0))</f>
        <v/>
      </c>
      <c r="G26" s="149"/>
      <c r="H26" s="174" t="str">
        <f t="shared" si="1"/>
        <v/>
      </c>
      <c r="I26" s="149"/>
    </row>
    <row r="27" ht="19" customHeight="1" spans="1:9">
      <c r="A27" s="23" t="str">
        <f t="shared" si="0"/>
        <v/>
      </c>
      <c r="B27" s="151"/>
      <c r="C27" s="151" t="str">
        <f>IF(B27="","",VLOOKUP(B27,商品信息!B:K,2,0))</f>
        <v/>
      </c>
      <c r="D27" s="152" t="str">
        <f>IF(B27="","",VLOOKUP(B27,商品信息!B:K,3,0))</f>
        <v/>
      </c>
      <c r="E27" s="152" t="str">
        <f>IF(B27="","",VLOOKUP(B27,商品信息!B:K,4,0))</f>
        <v/>
      </c>
      <c r="F27" s="173" t="str">
        <f>IF(B27="","",VLOOKUP(B27,商品信息!B:K,5,0)*VLOOKUP(VLOOKUP($C$5,客户信息!B:D,3,0),客户信息!N:O,2,0))</f>
        <v/>
      </c>
      <c r="G27" s="151"/>
      <c r="H27" s="173" t="str">
        <f t="shared" si="1"/>
        <v/>
      </c>
      <c r="I27" s="151"/>
    </row>
    <row r="28" ht="19" customHeight="1" spans="1:9">
      <c r="A28" s="54" t="str">
        <f t="shared" si="0"/>
        <v/>
      </c>
      <c r="B28" s="149"/>
      <c r="C28" s="149" t="str">
        <f>IF(B28="","",VLOOKUP(B28,商品信息!B:K,2,0))</f>
        <v/>
      </c>
      <c r="D28" s="150" t="str">
        <f>IF(B28="","",VLOOKUP(B28,商品信息!B:K,3,0))</f>
        <v/>
      </c>
      <c r="E28" s="150" t="str">
        <f>IF(B28="","",VLOOKUP(B28,商品信息!B:K,4,0))</f>
        <v/>
      </c>
      <c r="F28" s="174" t="str">
        <f>IF(B28="","",VLOOKUP(B28,商品信息!B:K,5,0)*VLOOKUP(VLOOKUP($C$5,客户信息!B:D,3,0),客户信息!N:O,2,0))</f>
        <v/>
      </c>
      <c r="G28" s="149"/>
      <c r="H28" s="174" t="str">
        <f t="shared" si="1"/>
        <v/>
      </c>
      <c r="I28" s="149"/>
    </row>
    <row r="29" ht="19" customHeight="1" spans="1:9">
      <c r="A29" s="23" t="str">
        <f t="shared" si="0"/>
        <v/>
      </c>
      <c r="B29" s="151"/>
      <c r="C29" s="151" t="str">
        <f>IF(B29="","",VLOOKUP(B29,商品信息!B:K,2,0))</f>
        <v/>
      </c>
      <c r="D29" s="152" t="str">
        <f>IF(B29="","",VLOOKUP(B29,商品信息!B:K,3,0))</f>
        <v/>
      </c>
      <c r="E29" s="152" t="str">
        <f>IF(B29="","",VLOOKUP(B29,商品信息!B:K,4,0))</f>
        <v/>
      </c>
      <c r="F29" s="173" t="str">
        <f>IF(B29="","",VLOOKUP(B29,商品信息!B:K,5,0)*VLOOKUP(VLOOKUP($C$5,客户信息!B:D,3,0),客户信息!N:O,2,0))</f>
        <v/>
      </c>
      <c r="G29" s="151"/>
      <c r="H29" s="173" t="str">
        <f t="shared" si="1"/>
        <v/>
      </c>
      <c r="I29" s="151"/>
    </row>
    <row r="30" ht="19" customHeight="1" spans="1:9">
      <c r="A30" s="54" t="str">
        <f t="shared" si="0"/>
        <v/>
      </c>
      <c r="B30" s="149"/>
      <c r="C30" s="149" t="str">
        <f>IF(B30="","",VLOOKUP(B30,商品信息!B:K,2,0))</f>
        <v/>
      </c>
      <c r="D30" s="150" t="str">
        <f>IF(B30="","",VLOOKUP(B30,商品信息!B:K,3,0))</f>
        <v/>
      </c>
      <c r="E30" s="150" t="str">
        <f>IF(B30="","",VLOOKUP(B30,商品信息!B:K,4,0))</f>
        <v/>
      </c>
      <c r="F30" s="174" t="str">
        <f>IF(B30="","",VLOOKUP(B30,商品信息!B:K,5,0)*VLOOKUP(VLOOKUP($C$5,客户信息!B:D,3,0),客户信息!N:O,2,0))</f>
        <v/>
      </c>
      <c r="G30" s="149"/>
      <c r="H30" s="174" t="str">
        <f t="shared" si="1"/>
        <v/>
      </c>
      <c r="I30" s="149"/>
    </row>
    <row r="31" ht="19" customHeight="1" spans="1:9">
      <c r="A31" s="23" t="str">
        <f t="shared" si="0"/>
        <v/>
      </c>
      <c r="B31" s="151"/>
      <c r="C31" s="151" t="str">
        <f>IF(B31="","",VLOOKUP(B31,商品信息!B:K,2,0))</f>
        <v/>
      </c>
      <c r="D31" s="152" t="str">
        <f>IF(B31="","",VLOOKUP(B31,商品信息!B:K,3,0))</f>
        <v/>
      </c>
      <c r="E31" s="152" t="str">
        <f>IF(B31="","",VLOOKUP(B31,商品信息!B:K,4,0))</f>
        <v/>
      </c>
      <c r="F31" s="173" t="str">
        <f>IF(B31="","",VLOOKUP(B31,商品信息!B:K,5,0)*VLOOKUP(VLOOKUP($C$5,客户信息!B:D,3,0),客户信息!N:O,2,0))</f>
        <v/>
      </c>
      <c r="G31" s="151"/>
      <c r="H31" s="173" t="str">
        <f t="shared" si="1"/>
        <v/>
      </c>
      <c r="I31" s="151"/>
    </row>
    <row r="32" ht="19" customHeight="1" spans="1:9">
      <c r="A32" s="54" t="str">
        <f t="shared" si="0"/>
        <v/>
      </c>
      <c r="B32" s="149"/>
      <c r="C32" s="149" t="str">
        <f>IF(B32="","",VLOOKUP(B32,商品信息!B:K,2,0))</f>
        <v/>
      </c>
      <c r="D32" s="150" t="str">
        <f>IF(B32="","",VLOOKUP(B32,商品信息!B:K,3,0))</f>
        <v/>
      </c>
      <c r="E32" s="150" t="str">
        <f>IF(B32="","",VLOOKUP(B32,商品信息!B:K,4,0))</f>
        <v/>
      </c>
      <c r="F32" s="174" t="str">
        <f>IF(B32="","",VLOOKUP(B32,商品信息!B:K,5,0)*VLOOKUP(VLOOKUP($C$5,客户信息!B:D,3,0),客户信息!N:O,2,0))</f>
        <v/>
      </c>
      <c r="G32" s="149"/>
      <c r="H32" s="174" t="str">
        <f t="shared" si="1"/>
        <v/>
      </c>
      <c r="I32" s="149"/>
    </row>
    <row r="33" ht="19" customHeight="1" spans="1:9">
      <c r="A33" s="23" t="str">
        <f t="shared" si="0"/>
        <v/>
      </c>
      <c r="B33" s="151"/>
      <c r="C33" s="151" t="str">
        <f>IF(B33="","",VLOOKUP(B33,商品信息!B:K,2,0))</f>
        <v/>
      </c>
      <c r="D33" s="152" t="str">
        <f>IF(B33="","",VLOOKUP(B33,商品信息!B:K,3,0))</f>
        <v/>
      </c>
      <c r="E33" s="152" t="str">
        <f>IF(B33="","",VLOOKUP(B33,商品信息!B:K,4,0))</f>
        <v/>
      </c>
      <c r="F33" s="173" t="str">
        <f>IF(B33="","",VLOOKUP(B33,商品信息!B:K,5,0)*VLOOKUP(VLOOKUP($C$5,客户信息!B:D,3,0),客户信息!N:O,2,0))</f>
        <v/>
      </c>
      <c r="G33" s="151"/>
      <c r="H33" s="173" t="str">
        <f t="shared" si="1"/>
        <v/>
      </c>
      <c r="I33" s="151"/>
    </row>
    <row r="34" ht="19" customHeight="1" spans="1:9">
      <c r="A34" s="54" t="str">
        <f t="shared" si="0"/>
        <v/>
      </c>
      <c r="B34" s="149"/>
      <c r="C34" s="149" t="str">
        <f>IF(B34="","",VLOOKUP(B34,商品信息!B:K,2,0))</f>
        <v/>
      </c>
      <c r="D34" s="150" t="str">
        <f>IF(B34="","",VLOOKUP(B34,商品信息!B:K,3,0))</f>
        <v/>
      </c>
      <c r="E34" s="150" t="str">
        <f>IF(B34="","",VLOOKUP(B34,商品信息!B:K,4,0))</f>
        <v/>
      </c>
      <c r="F34" s="174" t="str">
        <f>IF(B34="","",VLOOKUP(B34,商品信息!B:K,5,0)*VLOOKUP(VLOOKUP($C$5,客户信息!B:D,3,0),客户信息!N:O,2,0))</f>
        <v/>
      </c>
      <c r="G34" s="149"/>
      <c r="H34" s="174" t="str">
        <f t="shared" si="1"/>
        <v/>
      </c>
      <c r="I34" s="149"/>
    </row>
    <row r="35" ht="19" customHeight="1" spans="1:9">
      <c r="A35" s="23" t="str">
        <f t="shared" si="0"/>
        <v/>
      </c>
      <c r="B35" s="151"/>
      <c r="C35" s="151" t="str">
        <f>IF(B35="","",VLOOKUP(B35,商品信息!B:K,2,0))</f>
        <v/>
      </c>
      <c r="D35" s="152" t="str">
        <f>IF(B35="","",VLOOKUP(B35,商品信息!B:K,3,0))</f>
        <v/>
      </c>
      <c r="E35" s="152" t="str">
        <f>IF(B35="","",VLOOKUP(B35,商品信息!B:K,4,0))</f>
        <v/>
      </c>
      <c r="F35" s="173" t="str">
        <f>IF(B35="","",VLOOKUP(B35,商品信息!B:K,5,0)*VLOOKUP(VLOOKUP($C$5,客户信息!B:D,3,0),客户信息!N:O,2,0))</f>
        <v/>
      </c>
      <c r="G35" s="151"/>
      <c r="H35" s="173" t="str">
        <f t="shared" si="1"/>
        <v/>
      </c>
      <c r="I35" s="151"/>
    </row>
    <row r="36" ht="19" customHeight="1" spans="1:9">
      <c r="A36" s="54" t="str">
        <f t="shared" si="0"/>
        <v/>
      </c>
      <c r="B36" s="149"/>
      <c r="C36" s="149" t="str">
        <f>IF(B36="","",VLOOKUP(B36,商品信息!B:K,2,0))</f>
        <v/>
      </c>
      <c r="D36" s="150" t="str">
        <f>IF(B36="","",VLOOKUP(B36,商品信息!B:K,3,0))</f>
        <v/>
      </c>
      <c r="E36" s="150" t="str">
        <f>IF(B36="","",VLOOKUP(B36,商品信息!B:K,4,0))</f>
        <v/>
      </c>
      <c r="F36" s="174" t="str">
        <f>IF(B36="","",VLOOKUP(B36,商品信息!B:K,5,0)*VLOOKUP(VLOOKUP($C$5,客户信息!B:D,3,0),客户信息!N:O,2,0))</f>
        <v/>
      </c>
      <c r="G36" s="149"/>
      <c r="H36" s="174" t="str">
        <f t="shared" si="1"/>
        <v/>
      </c>
      <c r="I36" s="149"/>
    </row>
    <row r="37" ht="24" customHeight="1" spans="1:9">
      <c r="A37" s="153" t="s">
        <v>109</v>
      </c>
      <c r="B37" s="154"/>
      <c r="C37" s="155">
        <f>SUM(H10:H36)</f>
        <v>13552</v>
      </c>
      <c r="D37" s="156"/>
      <c r="E37" s="175"/>
      <c r="F37" s="176" t="s">
        <v>110</v>
      </c>
      <c r="G37" s="177">
        <f>C37</f>
        <v>13552</v>
      </c>
      <c r="H37" s="177"/>
      <c r="I37" s="177"/>
    </row>
    <row r="38" ht="13" customHeight="1" spans="1:9">
      <c r="A38" s="157"/>
      <c r="B38" s="158"/>
      <c r="C38" s="158"/>
      <c r="D38" s="158"/>
      <c r="E38" s="158"/>
      <c r="F38" s="157"/>
      <c r="G38" s="158"/>
      <c r="H38" s="158"/>
      <c r="I38" s="158"/>
    </row>
    <row r="39" ht="29" customHeight="1" spans="1:9">
      <c r="A39" s="159" t="s">
        <v>111</v>
      </c>
      <c r="B39" s="159"/>
      <c r="C39" s="160"/>
      <c r="D39" s="161"/>
      <c r="E39" s="160"/>
      <c r="F39" s="159" t="s">
        <v>112</v>
      </c>
      <c r="G39" s="161"/>
      <c r="H39" s="161"/>
      <c r="I39" s="179"/>
    </row>
    <row r="40" ht="33" customHeight="1" spans="1:9">
      <c r="A40" s="157"/>
      <c r="B40" s="158"/>
      <c r="C40" s="158"/>
      <c r="D40" s="158"/>
      <c r="E40" s="158"/>
      <c r="F40" s="157"/>
      <c r="G40" s="158"/>
      <c r="H40" s="158"/>
      <c r="I40" s="158"/>
    </row>
  </sheetData>
  <mergeCells count="9">
    <mergeCell ref="A3:I3"/>
    <mergeCell ref="A5:B5"/>
    <mergeCell ref="A6:B6"/>
    <mergeCell ref="A7:B7"/>
    <mergeCell ref="H8:I8"/>
    <mergeCell ref="A37:B37"/>
    <mergeCell ref="C37:E37"/>
    <mergeCell ref="G37:I37"/>
    <mergeCell ref="A39:B39"/>
  </mergeCells>
  <dataValidations count="2">
    <dataValidation type="list" allowBlank="1" showInputMessage="1" showErrorMessage="1" sqref="C5">
      <formula1>客户</formula1>
    </dataValidation>
    <dataValidation type="list" allowBlank="1" showInputMessage="1" showErrorMessage="1" sqref="B13 B14 B15 B16 B17 B18 B19 B20 B21 B22 B23 B24 B25 B26 B27 B28 B29 B30 B31 B32 B33 B34 B35 B36 B10:B12">
      <formula1>商品编码</formula1>
    </dataValidation>
  </dataValidations>
  <pageMargins left="0.196527777777778" right="0.196527777777778" top="0.550694444444444" bottom="0.550694444444444" header="0.393055555555556" footer="0.354166666666667"/>
  <pageSetup paperSize="9" orientation="portrait" horizontalDpi="6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P200"/>
  <sheetViews>
    <sheetView showGridLines="0" workbookViewId="0">
      <selection activeCell="A1" sqref="A1"/>
    </sheetView>
  </sheetViews>
  <sheetFormatPr defaultColWidth="9" defaultRowHeight="16.8"/>
  <cols>
    <col min="1" max="1" width="6.125" style="3" customWidth="1"/>
    <col min="2" max="2" width="16" style="134" customWidth="1"/>
    <col min="3" max="3" width="14.25" style="3" customWidth="1"/>
    <col min="4" max="4" width="15.5" style="3" customWidth="1"/>
    <col min="5" max="7" width="14.5" style="3" customWidth="1"/>
    <col min="8" max="8" width="7" style="3" customWidth="1"/>
    <col min="9" max="9" width="16.5" style="29" customWidth="1"/>
    <col min="10" max="10" width="11.875" style="3" customWidth="1"/>
    <col min="11" max="11" width="20.75" style="29" customWidth="1"/>
    <col min="12" max="13" width="12.125" style="3" customWidth="1"/>
    <col min="14" max="15" width="9" style="3" hidden="1" customWidth="1"/>
    <col min="16" max="16384" width="9" style="3"/>
  </cols>
  <sheetData>
    <row r="1" ht="90" customHeight="1"/>
    <row r="2" ht="12" customHeight="1" spans="1:16">
      <c r="A2" s="31"/>
      <c r="B2" s="135"/>
      <c r="C2" s="31"/>
      <c r="D2" s="31"/>
      <c r="E2" s="31"/>
      <c r="F2" s="31"/>
      <c r="G2" s="31"/>
      <c r="H2" s="31"/>
      <c r="I2" s="138"/>
      <c r="J2" s="31"/>
      <c r="K2" s="138"/>
      <c r="L2" s="31"/>
      <c r="M2" s="31"/>
      <c r="N2" s="31"/>
      <c r="O2" s="31"/>
      <c r="P2" s="31"/>
    </row>
    <row r="3" spans="1:16">
      <c r="A3" s="18" t="s">
        <v>0</v>
      </c>
      <c r="B3" s="19" t="s">
        <v>113</v>
      </c>
      <c r="C3" s="19" t="s">
        <v>114</v>
      </c>
      <c r="D3" s="19" t="s">
        <v>115</v>
      </c>
      <c r="E3" s="19" t="s">
        <v>41</v>
      </c>
      <c r="F3" s="19" t="s">
        <v>42</v>
      </c>
      <c r="G3" s="19" t="s">
        <v>43</v>
      </c>
      <c r="H3" s="19" t="s">
        <v>44</v>
      </c>
      <c r="I3" s="19" t="s">
        <v>45</v>
      </c>
      <c r="J3" s="19" t="s">
        <v>107</v>
      </c>
      <c r="K3" s="19" t="s">
        <v>108</v>
      </c>
      <c r="L3" s="19" t="s">
        <v>116</v>
      </c>
      <c r="M3" s="19" t="s">
        <v>75</v>
      </c>
      <c r="N3" s="19" t="s">
        <v>117</v>
      </c>
      <c r="O3" s="19" t="s">
        <v>118</v>
      </c>
      <c r="P3" s="19" t="s">
        <v>11</v>
      </c>
    </row>
    <row r="4" spans="1:16">
      <c r="A4" s="21">
        <f>IF(B4="","",ROW()-ROW($A$3))</f>
        <v>1</v>
      </c>
      <c r="B4" s="136">
        <v>44563</v>
      </c>
      <c r="C4" s="21" t="s">
        <v>119</v>
      </c>
      <c r="D4" s="21" t="s">
        <v>13</v>
      </c>
      <c r="E4" s="21" t="s">
        <v>51</v>
      </c>
      <c r="F4" s="114" t="str">
        <f>IF(E4="","",VLOOKUP(E4,商品信息!$B:$F,2,0))</f>
        <v>货物1</v>
      </c>
      <c r="G4" s="115" t="str">
        <f>IF(E4="","",VLOOKUP(E4,商品信息!$B:$F,3,0))</f>
        <v>SN01</v>
      </c>
      <c r="H4" s="21" t="str">
        <f>IF(E4="","",VLOOKUP(E4,商品信息!$B:$F,4,0))</f>
        <v>张</v>
      </c>
      <c r="I4" s="116">
        <f>IF(E4="","",VLOOKUP(E4,商品信息!B:K,5,0)*VLOOKUP(VLOOKUP(D4,客户信息!B:D,3,0),客户信息!N:O,2,0))</f>
        <v>800</v>
      </c>
      <c r="J4" s="21">
        <v>100</v>
      </c>
      <c r="K4" s="116">
        <f t="shared" ref="K4:K14" si="0">IF(E4="","",I4*J4)</f>
        <v>80000</v>
      </c>
      <c r="L4" s="21" t="s">
        <v>79</v>
      </c>
      <c r="M4" s="114" t="str">
        <f>IF(L4="","",VLOOKUP(L4,员工信息!C:E,3,0))</f>
        <v>部门1</v>
      </c>
      <c r="N4" s="114">
        <f>YEAR(B4)</f>
        <v>2022</v>
      </c>
      <c r="O4" s="114">
        <f>MONTH(B4)</f>
        <v>1</v>
      </c>
      <c r="P4" s="21"/>
    </row>
    <row r="5" spans="1:16">
      <c r="A5" s="23">
        <f>IF(B5="","",ROW()-ROW($A$3))</f>
        <v>2</v>
      </c>
      <c r="B5" s="137">
        <v>44581</v>
      </c>
      <c r="C5" s="23" t="s">
        <v>119</v>
      </c>
      <c r="D5" s="23" t="s">
        <v>13</v>
      </c>
      <c r="E5" s="23" t="s">
        <v>59</v>
      </c>
      <c r="F5" s="117" t="str">
        <f>IF(E5="","",VLOOKUP(E5,商品信息!$B:$F,2,0))</f>
        <v>货物3</v>
      </c>
      <c r="G5" s="118" t="str">
        <f>IF(E5="","",VLOOKUP(E5,商品信息!$B:$F,3,0))</f>
        <v>SN03</v>
      </c>
      <c r="H5" s="23" t="str">
        <f>IF(E5="","",VLOOKUP(E5,商品信息!$B:$F,4,0))</f>
        <v>张</v>
      </c>
      <c r="I5" s="119">
        <f>IF(E5="","",VLOOKUP(E5,商品信息!B:K,5,0)*VLOOKUP(VLOOKUP(D5,客户信息!B:D,3,0),客户信息!N:O,2,0))</f>
        <v>400</v>
      </c>
      <c r="J5" s="23">
        <v>120</v>
      </c>
      <c r="K5" s="119">
        <f t="shared" si="0"/>
        <v>48000</v>
      </c>
      <c r="L5" s="23" t="s">
        <v>83</v>
      </c>
      <c r="M5" s="117" t="str">
        <f>IF(L5="","",VLOOKUP(L5,员工信息!C:E,3,0))</f>
        <v>部门2</v>
      </c>
      <c r="N5" s="117">
        <f t="shared" ref="N5:N14" si="1">YEAR(B5)</f>
        <v>2022</v>
      </c>
      <c r="O5" s="117">
        <f t="shared" ref="O5:O14" si="2">MONTH(B5)</f>
        <v>1</v>
      </c>
      <c r="P5" s="23"/>
    </row>
    <row r="6" spans="1:16">
      <c r="A6" s="21">
        <f>IF(B6="","",ROW()-ROW($A$3))</f>
        <v>3</v>
      </c>
      <c r="B6" s="136">
        <v>44586</v>
      </c>
      <c r="C6" s="21" t="s">
        <v>120</v>
      </c>
      <c r="D6" s="21" t="s">
        <v>27</v>
      </c>
      <c r="E6" s="21" t="s">
        <v>55</v>
      </c>
      <c r="F6" s="114" t="str">
        <f>IF(E6="","",VLOOKUP(E6,商品信息!$B:$F,2,0))</f>
        <v>货物2</v>
      </c>
      <c r="G6" s="115" t="str">
        <f>IF(E6="","",VLOOKUP(E6,商品信息!$B:$F,3,0))</f>
        <v>SN02</v>
      </c>
      <c r="H6" s="21" t="str">
        <f>IF(E6="","",VLOOKUP(E6,商品信息!$B:$F,4,0))</f>
        <v>把</v>
      </c>
      <c r="I6" s="116">
        <f>IF(E6="","",VLOOKUP(E6,商品信息!B:K,5,0)*VLOOKUP(VLOOKUP(D6,客户信息!B:D,3,0),客户信息!N:O,2,0))</f>
        <v>108</v>
      </c>
      <c r="J6" s="21">
        <v>200</v>
      </c>
      <c r="K6" s="116">
        <f t="shared" si="0"/>
        <v>21600</v>
      </c>
      <c r="L6" s="21" t="s">
        <v>89</v>
      </c>
      <c r="M6" s="114" t="str">
        <f>IF(L6="","",VLOOKUP(L6,员工信息!C:E,3,0))</f>
        <v>部门4</v>
      </c>
      <c r="N6" s="114">
        <f t="shared" si="1"/>
        <v>2022</v>
      </c>
      <c r="O6" s="114">
        <f t="shared" si="2"/>
        <v>1</v>
      </c>
      <c r="P6" s="21"/>
    </row>
    <row r="7" spans="1:16">
      <c r="A7" s="23">
        <f>IF(B7="","",ROW()-ROW($A$3))</f>
        <v>4</v>
      </c>
      <c r="B7" s="137">
        <v>44591</v>
      </c>
      <c r="C7" s="23" t="s">
        <v>121</v>
      </c>
      <c r="D7" s="23" t="s">
        <v>27</v>
      </c>
      <c r="E7" s="23" t="s">
        <v>65</v>
      </c>
      <c r="F7" s="117" t="str">
        <f>IF(E7="","",VLOOKUP(E7,商品信息!$B:$F,2,0))</f>
        <v>货物5</v>
      </c>
      <c r="G7" s="118" t="str">
        <f>IF(E7="","",VLOOKUP(E7,商品信息!$B:$F,3,0))</f>
        <v>SN05</v>
      </c>
      <c r="H7" s="23" t="str">
        <f>IF(E7="","",VLOOKUP(E7,商品信息!$B:$F,4,0))</f>
        <v>个</v>
      </c>
      <c r="I7" s="119">
        <f>IF(E7="","",VLOOKUP(E7,商品信息!B:K,5,0)*VLOOKUP(VLOOKUP(D7,客户信息!B:D,3,0),客户信息!N:O,2,0))</f>
        <v>1170</v>
      </c>
      <c r="J7" s="23">
        <v>300</v>
      </c>
      <c r="K7" s="119">
        <f t="shared" si="0"/>
        <v>351000</v>
      </c>
      <c r="L7" s="23" t="s">
        <v>89</v>
      </c>
      <c r="M7" s="117" t="str">
        <f>IF(L7="","",VLOOKUP(L7,员工信息!C:E,3,0))</f>
        <v>部门4</v>
      </c>
      <c r="N7" s="117">
        <f t="shared" si="1"/>
        <v>2022</v>
      </c>
      <c r="O7" s="117">
        <f t="shared" si="2"/>
        <v>1</v>
      </c>
      <c r="P7" s="23"/>
    </row>
    <row r="8" spans="1:16">
      <c r="A8" s="21">
        <f>IF(B8="","",ROW()-ROW($A$3))</f>
        <v>5</v>
      </c>
      <c r="B8" s="136">
        <v>44598</v>
      </c>
      <c r="C8" s="21" t="s">
        <v>122</v>
      </c>
      <c r="D8" s="21" t="s">
        <v>13</v>
      </c>
      <c r="E8" s="21" t="s">
        <v>69</v>
      </c>
      <c r="F8" s="114" t="str">
        <f>IF(E8="","",VLOOKUP(E8,商品信息!$B:$F,2,0))</f>
        <v>货物6</v>
      </c>
      <c r="G8" s="115" t="str">
        <f>IF(E8="","",VLOOKUP(E8,商品信息!$B:$F,3,0))</f>
        <v>SN06</v>
      </c>
      <c r="H8" s="21" t="str">
        <f>IF(E8="","",VLOOKUP(E8,商品信息!$B:$F,4,0))</f>
        <v>个</v>
      </c>
      <c r="I8" s="116">
        <f>IF(E8="","",VLOOKUP(E8,商品信息!B:K,5,0)*VLOOKUP(VLOOKUP(D8,客户信息!B:D,3,0),客户信息!N:O,2,0))</f>
        <v>480</v>
      </c>
      <c r="J8" s="21">
        <v>150</v>
      </c>
      <c r="K8" s="116">
        <f t="shared" si="0"/>
        <v>72000</v>
      </c>
      <c r="L8" s="21" t="s">
        <v>86</v>
      </c>
      <c r="M8" s="114" t="str">
        <f>IF(L8="","",VLOOKUP(L8,员工信息!C:E,3,0))</f>
        <v>部门3</v>
      </c>
      <c r="N8" s="114">
        <f t="shared" si="1"/>
        <v>2022</v>
      </c>
      <c r="O8" s="114">
        <f t="shared" si="2"/>
        <v>2</v>
      </c>
      <c r="P8" s="21"/>
    </row>
    <row r="9" spans="1:16">
      <c r="A9" s="23">
        <f>IF(B9="","",ROW()-ROW($A$3))</f>
        <v>6</v>
      </c>
      <c r="B9" s="137">
        <v>44607</v>
      </c>
      <c r="C9" s="23" t="s">
        <v>123</v>
      </c>
      <c r="D9" s="23" t="s">
        <v>20</v>
      </c>
      <c r="E9" s="23" t="s">
        <v>59</v>
      </c>
      <c r="F9" s="117" t="str">
        <f>IF(E9="","",VLOOKUP(E9,商品信息!$B:$F,2,0))</f>
        <v>货物3</v>
      </c>
      <c r="G9" s="118" t="str">
        <f>IF(E9="","",VLOOKUP(E9,商品信息!$B:$F,3,0))</f>
        <v>SN03</v>
      </c>
      <c r="H9" s="23" t="str">
        <f>IF(E9="","",VLOOKUP(E9,商品信息!$B:$F,4,0))</f>
        <v>张</v>
      </c>
      <c r="I9" s="119">
        <f>IF(E9="","",VLOOKUP(E9,商品信息!B:K,5,0)*VLOOKUP(VLOOKUP(D9,客户信息!B:D,3,0),客户信息!N:O,2,0))</f>
        <v>425</v>
      </c>
      <c r="J9" s="23">
        <v>200</v>
      </c>
      <c r="K9" s="119">
        <f t="shared" si="0"/>
        <v>85000</v>
      </c>
      <c r="L9" s="23" t="s">
        <v>92</v>
      </c>
      <c r="M9" s="117" t="str">
        <f>IF(L9="","",VLOOKUP(L9,员工信息!C:E,3,0))</f>
        <v>部门5</v>
      </c>
      <c r="N9" s="117">
        <f t="shared" si="1"/>
        <v>2022</v>
      </c>
      <c r="O9" s="117">
        <f t="shared" si="2"/>
        <v>2</v>
      </c>
      <c r="P9" s="23"/>
    </row>
    <row r="10" spans="1:16">
      <c r="A10" s="21">
        <f>IF(B10="","",ROW()-ROW($A$3))</f>
        <v>7</v>
      </c>
      <c r="B10" s="136">
        <v>44617</v>
      </c>
      <c r="C10" s="21" t="s">
        <v>124</v>
      </c>
      <c r="D10" s="21" t="s">
        <v>27</v>
      </c>
      <c r="E10" s="21" t="s">
        <v>65</v>
      </c>
      <c r="F10" s="114" t="str">
        <f>IF(E10="","",VLOOKUP(E10,商品信息!$B:$F,2,0))</f>
        <v>货物5</v>
      </c>
      <c r="G10" s="115" t="str">
        <f>IF(E10="","",VLOOKUP(E10,商品信息!$B:$F,3,0))</f>
        <v>SN05</v>
      </c>
      <c r="H10" s="21" t="str">
        <f>IF(E10="","",VLOOKUP(E10,商品信息!$B:$F,4,0))</f>
        <v>个</v>
      </c>
      <c r="I10" s="116">
        <f>IF(E10="","",VLOOKUP(E10,商品信息!B:K,5,0)*VLOOKUP(VLOOKUP(D10,客户信息!B:D,3,0),客户信息!N:O,2,0))</f>
        <v>1170</v>
      </c>
      <c r="J10" s="21">
        <v>120</v>
      </c>
      <c r="K10" s="116">
        <f t="shared" si="0"/>
        <v>140400</v>
      </c>
      <c r="L10" s="21" t="s">
        <v>83</v>
      </c>
      <c r="M10" s="114" t="str">
        <f>IF(L10="","",VLOOKUP(L10,员工信息!C:E,3,0))</f>
        <v>部门2</v>
      </c>
      <c r="N10" s="114">
        <f t="shared" si="1"/>
        <v>2022</v>
      </c>
      <c r="O10" s="114">
        <f t="shared" si="2"/>
        <v>2</v>
      </c>
      <c r="P10" s="21"/>
    </row>
    <row r="11" spans="1:16">
      <c r="A11" s="23">
        <f>IF(B11="","",ROW()-ROW($A$3))</f>
        <v>8</v>
      </c>
      <c r="B11" s="137">
        <v>44621</v>
      </c>
      <c r="C11" s="23" t="s">
        <v>125</v>
      </c>
      <c r="D11" s="23" t="s">
        <v>34</v>
      </c>
      <c r="E11" s="23" t="s">
        <v>69</v>
      </c>
      <c r="F11" s="117" t="str">
        <f>IF(E11="","",VLOOKUP(E11,商品信息!$B:$F,2,0))</f>
        <v>货物6</v>
      </c>
      <c r="G11" s="118" t="str">
        <f>IF(E11="","",VLOOKUP(E11,商品信息!$B:$F,3,0))</f>
        <v>SN06</v>
      </c>
      <c r="H11" s="23" t="str">
        <f>IF(E11="","",VLOOKUP(E11,商品信息!$B:$F,4,0))</f>
        <v>个</v>
      </c>
      <c r="I11" s="119">
        <f>IF(E11="","",VLOOKUP(E11,商品信息!B:K,5,0)*VLOOKUP(VLOOKUP(D11,客户信息!B:D,3,0),客户信息!N:O,2,0))</f>
        <v>600</v>
      </c>
      <c r="J11" s="23">
        <v>130</v>
      </c>
      <c r="K11" s="119">
        <f t="shared" si="0"/>
        <v>78000</v>
      </c>
      <c r="L11" s="23" t="s">
        <v>86</v>
      </c>
      <c r="M11" s="117" t="str">
        <f>IF(L11="","",VLOOKUP(L11,员工信息!C:E,3,0))</f>
        <v>部门3</v>
      </c>
      <c r="N11" s="117">
        <f t="shared" si="1"/>
        <v>2022</v>
      </c>
      <c r="O11" s="117">
        <f t="shared" si="2"/>
        <v>3</v>
      </c>
      <c r="P11" s="23"/>
    </row>
    <row r="12" spans="1:16">
      <c r="A12" s="21">
        <f>IF(B12="","",ROW()-ROW($A$3))</f>
        <v>9</v>
      </c>
      <c r="B12" s="136">
        <v>44640</v>
      </c>
      <c r="C12" s="21" t="s">
        <v>126</v>
      </c>
      <c r="D12" s="21" t="s">
        <v>20</v>
      </c>
      <c r="E12" s="21" t="s">
        <v>51</v>
      </c>
      <c r="F12" s="114" t="str">
        <f>IF(E12="","",VLOOKUP(E12,商品信息!$B:$F,2,0))</f>
        <v>货物1</v>
      </c>
      <c r="G12" s="115" t="str">
        <f>IF(E12="","",VLOOKUP(E12,商品信息!$B:$F,3,0))</f>
        <v>SN01</v>
      </c>
      <c r="H12" s="21" t="str">
        <f>IF(E12="","",VLOOKUP(E12,商品信息!$B:$F,4,0))</f>
        <v>张</v>
      </c>
      <c r="I12" s="116">
        <f>IF(E12="","",VLOOKUP(E12,商品信息!B:K,5,0)*VLOOKUP(VLOOKUP(D12,客户信息!B:D,3,0),客户信息!N:O,2,0))</f>
        <v>850</v>
      </c>
      <c r="J12" s="21">
        <v>100</v>
      </c>
      <c r="K12" s="116">
        <f t="shared" si="0"/>
        <v>85000</v>
      </c>
      <c r="L12" s="21" t="s">
        <v>79</v>
      </c>
      <c r="M12" s="114" t="str">
        <f>IF(L12="","",VLOOKUP(L12,员工信息!C:E,3,0))</f>
        <v>部门1</v>
      </c>
      <c r="N12" s="114">
        <f t="shared" si="1"/>
        <v>2022</v>
      </c>
      <c r="O12" s="114">
        <f t="shared" si="2"/>
        <v>3</v>
      </c>
      <c r="P12" s="21"/>
    </row>
    <row r="13" spans="1:16">
      <c r="A13" s="23" t="str">
        <f>IF(B13="","",ROW()-ROW($A$3))</f>
        <v/>
      </c>
      <c r="B13" s="137"/>
      <c r="C13" s="23"/>
      <c r="D13" s="23"/>
      <c r="E13" s="23"/>
      <c r="F13" s="117" t="str">
        <f>IF(E13="","",VLOOKUP(E13,商品信息!$B:$F,2,0))</f>
        <v/>
      </c>
      <c r="G13" s="118" t="str">
        <f>IF(E13="","",VLOOKUP(E13,商品信息!$B:$F,3,0))</f>
        <v/>
      </c>
      <c r="H13" s="23" t="str">
        <f>IF(E13="","",VLOOKUP(E13,商品信息!$B:$F,4,0))</f>
        <v/>
      </c>
      <c r="I13" s="119" t="str">
        <f>IF(E13="","",VLOOKUP(E13,商品信息!B:K,5,0)*VLOOKUP(VLOOKUP(D13,客户信息!B:D,3,0),客户信息!N:O,2,0))</f>
        <v/>
      </c>
      <c r="J13" s="23"/>
      <c r="K13" s="119" t="str">
        <f t="shared" si="0"/>
        <v/>
      </c>
      <c r="L13" s="23"/>
      <c r="M13" s="117" t="str">
        <f>IF(L13="","",VLOOKUP(L13,员工信息!C:E,3,0))</f>
        <v/>
      </c>
      <c r="N13" s="117">
        <f t="shared" si="1"/>
        <v>1900</v>
      </c>
      <c r="O13" s="117">
        <f t="shared" si="2"/>
        <v>1</v>
      </c>
      <c r="P13" s="23"/>
    </row>
    <row r="14" spans="1:16">
      <c r="A14" s="21" t="str">
        <f>IF(B14="","",ROW()-ROW($A$3))</f>
        <v/>
      </c>
      <c r="B14" s="136"/>
      <c r="C14" s="21"/>
      <c r="D14" s="21"/>
      <c r="E14" s="21"/>
      <c r="F14" s="114" t="str">
        <f>IF(E14="","",VLOOKUP(E14,商品信息!$B:$F,2,0))</f>
        <v/>
      </c>
      <c r="G14" s="115" t="str">
        <f>IF(E14="","",VLOOKUP(E14,商品信息!$B:$F,3,0))</f>
        <v/>
      </c>
      <c r="H14" s="21" t="str">
        <f>IF(E14="","",VLOOKUP(E14,商品信息!$B:$F,4,0))</f>
        <v/>
      </c>
      <c r="I14" s="116" t="str">
        <f>IF(E14="","",VLOOKUP(E14,商品信息!B:K,5,0)*VLOOKUP(VLOOKUP(D14,客户信息!B:D,3,0),客户信息!N:O,2,0))</f>
        <v/>
      </c>
      <c r="J14" s="21"/>
      <c r="K14" s="116" t="str">
        <f t="shared" si="0"/>
        <v/>
      </c>
      <c r="L14" s="21"/>
      <c r="M14" s="114" t="str">
        <f>IF(L14="","",VLOOKUP(L14,员工信息!C:E,3,0))</f>
        <v/>
      </c>
      <c r="N14" s="114">
        <f t="shared" si="1"/>
        <v>1900</v>
      </c>
      <c r="O14" s="114">
        <f t="shared" si="2"/>
        <v>1</v>
      </c>
      <c r="P14" s="21"/>
    </row>
    <row r="15" spans="1:16">
      <c r="A15" s="23" t="str">
        <f t="shared" ref="A15:A46" si="3">IF(B15="","",ROW()-ROW($A$3))</f>
        <v/>
      </c>
      <c r="B15" s="137"/>
      <c r="C15" s="23"/>
      <c r="D15" s="23"/>
      <c r="E15" s="23"/>
      <c r="F15" s="117" t="str">
        <f>IF(E15="","",VLOOKUP(E15,商品信息!$B:$F,2,0))</f>
        <v/>
      </c>
      <c r="G15" s="118" t="str">
        <f>IF(E15="","",VLOOKUP(E15,商品信息!$B:$F,3,0))</f>
        <v/>
      </c>
      <c r="H15" s="23" t="str">
        <f>IF(E15="","",VLOOKUP(E15,商品信息!$B:$F,4,0))</f>
        <v/>
      </c>
      <c r="I15" s="119" t="str">
        <f>IF(E15="","",VLOOKUP(E15,商品信息!B:K,5,0)*VLOOKUP(VLOOKUP(D15,客户信息!B:D,3,0),客户信息!N:O,2,0))</f>
        <v/>
      </c>
      <c r="J15" s="23"/>
      <c r="K15" s="119" t="str">
        <f t="shared" ref="K15:K46" si="4">IF(E15="","",I15*J15)</f>
        <v/>
      </c>
      <c r="L15" s="23"/>
      <c r="M15" s="117" t="str">
        <f>IF(L15="","",VLOOKUP(L15,员工信息!C:E,3,0))</f>
        <v/>
      </c>
      <c r="N15" s="117">
        <f t="shared" ref="N15:N46" si="5">YEAR(B15)</f>
        <v>1900</v>
      </c>
      <c r="O15" s="117">
        <f t="shared" ref="O15:O46" si="6">MONTH(B15)</f>
        <v>1</v>
      </c>
      <c r="P15" s="23"/>
    </row>
    <row r="16" spans="1:16">
      <c r="A16" s="21" t="str">
        <f t="shared" si="3"/>
        <v/>
      </c>
      <c r="B16" s="136"/>
      <c r="C16" s="21"/>
      <c r="D16" s="21"/>
      <c r="E16" s="21"/>
      <c r="F16" s="114" t="str">
        <f>IF(E16="","",VLOOKUP(E16,商品信息!$B:$F,2,0))</f>
        <v/>
      </c>
      <c r="G16" s="115" t="str">
        <f>IF(E16="","",VLOOKUP(E16,商品信息!$B:$F,3,0))</f>
        <v/>
      </c>
      <c r="H16" s="21" t="str">
        <f>IF(E16="","",VLOOKUP(E16,商品信息!$B:$F,4,0))</f>
        <v/>
      </c>
      <c r="I16" s="116" t="str">
        <f>IF(E16="","",VLOOKUP(E16,商品信息!B:K,5,0)*VLOOKUP(VLOOKUP(D16,客户信息!B:D,3,0),客户信息!N:O,2,0))</f>
        <v/>
      </c>
      <c r="J16" s="21"/>
      <c r="K16" s="116" t="str">
        <f t="shared" si="4"/>
        <v/>
      </c>
      <c r="L16" s="21"/>
      <c r="M16" s="114" t="str">
        <f>IF(L16="","",VLOOKUP(L16,员工信息!C:E,3,0))</f>
        <v/>
      </c>
      <c r="N16" s="114">
        <f t="shared" si="5"/>
        <v>1900</v>
      </c>
      <c r="O16" s="114">
        <f t="shared" si="6"/>
        <v>1</v>
      </c>
      <c r="P16" s="21"/>
    </row>
    <row r="17" spans="1:16">
      <c r="A17" s="23" t="str">
        <f t="shared" si="3"/>
        <v/>
      </c>
      <c r="B17" s="137"/>
      <c r="C17" s="23"/>
      <c r="D17" s="23"/>
      <c r="E17" s="23"/>
      <c r="F17" s="117" t="str">
        <f>IF(E17="","",VLOOKUP(E17,商品信息!$B:$F,2,0))</f>
        <v/>
      </c>
      <c r="G17" s="118" t="str">
        <f>IF(E17="","",VLOOKUP(E17,商品信息!$B:$F,3,0))</f>
        <v/>
      </c>
      <c r="H17" s="23" t="str">
        <f>IF(E17="","",VLOOKUP(E17,商品信息!$B:$F,4,0))</f>
        <v/>
      </c>
      <c r="I17" s="119" t="str">
        <f>IF(E17="","",VLOOKUP(E17,商品信息!B:K,5,0)*VLOOKUP(VLOOKUP(D17,客户信息!B:D,3,0),客户信息!N:O,2,0))</f>
        <v/>
      </c>
      <c r="J17" s="23"/>
      <c r="K17" s="119" t="str">
        <f t="shared" si="4"/>
        <v/>
      </c>
      <c r="L17" s="23"/>
      <c r="M17" s="117" t="str">
        <f>IF(L17="","",VLOOKUP(L17,员工信息!C:E,3,0))</f>
        <v/>
      </c>
      <c r="N17" s="117">
        <f t="shared" si="5"/>
        <v>1900</v>
      </c>
      <c r="O17" s="117">
        <f t="shared" si="6"/>
        <v>1</v>
      </c>
      <c r="P17" s="23"/>
    </row>
    <row r="18" spans="1:16">
      <c r="A18" s="21" t="str">
        <f t="shared" si="3"/>
        <v/>
      </c>
      <c r="B18" s="136"/>
      <c r="C18" s="21"/>
      <c r="D18" s="21"/>
      <c r="E18" s="21"/>
      <c r="F18" s="114" t="str">
        <f>IF(E18="","",VLOOKUP(E18,商品信息!$B:$F,2,0))</f>
        <v/>
      </c>
      <c r="G18" s="115" t="str">
        <f>IF(E18="","",VLOOKUP(E18,商品信息!$B:$F,3,0))</f>
        <v/>
      </c>
      <c r="H18" s="21" t="str">
        <f>IF(E18="","",VLOOKUP(E18,商品信息!$B:$F,4,0))</f>
        <v/>
      </c>
      <c r="I18" s="116" t="str">
        <f>IF(E18="","",VLOOKUP(E18,商品信息!B:K,5,0)*VLOOKUP(VLOOKUP(D18,客户信息!B:D,3,0),客户信息!N:O,2,0))</f>
        <v/>
      </c>
      <c r="J18" s="21"/>
      <c r="K18" s="116" t="str">
        <f t="shared" si="4"/>
        <v/>
      </c>
      <c r="L18" s="21"/>
      <c r="M18" s="114" t="str">
        <f>IF(L18="","",VLOOKUP(L18,员工信息!C:E,3,0))</f>
        <v/>
      </c>
      <c r="N18" s="114">
        <f t="shared" si="5"/>
        <v>1900</v>
      </c>
      <c r="O18" s="114">
        <f t="shared" si="6"/>
        <v>1</v>
      </c>
      <c r="P18" s="21"/>
    </row>
    <row r="19" spans="1:16">
      <c r="A19" s="23" t="str">
        <f t="shared" si="3"/>
        <v/>
      </c>
      <c r="B19" s="137"/>
      <c r="C19" s="23"/>
      <c r="D19" s="23"/>
      <c r="E19" s="23"/>
      <c r="F19" s="117" t="str">
        <f>IF(E19="","",VLOOKUP(E19,商品信息!$B:$F,2,0))</f>
        <v/>
      </c>
      <c r="G19" s="118" t="str">
        <f>IF(E19="","",VLOOKUP(E19,商品信息!$B:$F,3,0))</f>
        <v/>
      </c>
      <c r="H19" s="23" t="str">
        <f>IF(E19="","",VLOOKUP(E19,商品信息!$B:$F,4,0))</f>
        <v/>
      </c>
      <c r="I19" s="119" t="str">
        <f>IF(E19="","",VLOOKUP(E19,商品信息!B:K,5,0)*VLOOKUP(VLOOKUP(D19,客户信息!B:D,3,0),客户信息!N:O,2,0))</f>
        <v/>
      </c>
      <c r="J19" s="23"/>
      <c r="K19" s="119" t="str">
        <f t="shared" si="4"/>
        <v/>
      </c>
      <c r="L19" s="23"/>
      <c r="M19" s="117" t="str">
        <f>IF(L19="","",VLOOKUP(L19,员工信息!C:E,3,0))</f>
        <v/>
      </c>
      <c r="N19" s="117">
        <f t="shared" si="5"/>
        <v>1900</v>
      </c>
      <c r="O19" s="117">
        <f t="shared" si="6"/>
        <v>1</v>
      </c>
      <c r="P19" s="23"/>
    </row>
    <row r="20" spans="1:16">
      <c r="A20" s="21" t="str">
        <f t="shared" si="3"/>
        <v/>
      </c>
      <c r="B20" s="136"/>
      <c r="C20" s="21"/>
      <c r="D20" s="21"/>
      <c r="E20" s="21"/>
      <c r="F20" s="114" t="str">
        <f>IF(E20="","",VLOOKUP(E20,商品信息!$B:$F,2,0))</f>
        <v/>
      </c>
      <c r="G20" s="115" t="str">
        <f>IF(E20="","",VLOOKUP(E20,商品信息!$B:$F,3,0))</f>
        <v/>
      </c>
      <c r="H20" s="21" t="str">
        <f>IF(E20="","",VLOOKUP(E20,商品信息!$B:$F,4,0))</f>
        <v/>
      </c>
      <c r="I20" s="116" t="str">
        <f>IF(E20="","",VLOOKUP(E20,商品信息!B:K,5,0)*VLOOKUP(VLOOKUP(D20,客户信息!B:D,3,0),客户信息!N:O,2,0))</f>
        <v/>
      </c>
      <c r="J20" s="21"/>
      <c r="K20" s="116" t="str">
        <f t="shared" si="4"/>
        <v/>
      </c>
      <c r="L20" s="21"/>
      <c r="M20" s="114" t="str">
        <f>IF(L20="","",VLOOKUP(L20,员工信息!C:E,3,0))</f>
        <v/>
      </c>
      <c r="N20" s="114">
        <f t="shared" si="5"/>
        <v>1900</v>
      </c>
      <c r="O20" s="114">
        <f t="shared" si="6"/>
        <v>1</v>
      </c>
      <c r="P20" s="21"/>
    </row>
    <row r="21" spans="1:16">
      <c r="A21" s="23" t="str">
        <f t="shared" si="3"/>
        <v/>
      </c>
      <c r="B21" s="137"/>
      <c r="C21" s="23"/>
      <c r="D21" s="23"/>
      <c r="E21" s="23"/>
      <c r="F21" s="117" t="str">
        <f>IF(E21="","",VLOOKUP(E21,商品信息!$B:$F,2,0))</f>
        <v/>
      </c>
      <c r="G21" s="118" t="str">
        <f>IF(E21="","",VLOOKUP(E21,商品信息!$B:$F,3,0))</f>
        <v/>
      </c>
      <c r="H21" s="23" t="str">
        <f>IF(E21="","",VLOOKUP(E21,商品信息!$B:$F,4,0))</f>
        <v/>
      </c>
      <c r="I21" s="119" t="str">
        <f>IF(E21="","",VLOOKUP(E21,商品信息!B:K,5,0)*VLOOKUP(VLOOKUP(D21,客户信息!B:D,3,0),客户信息!N:O,2,0))</f>
        <v/>
      </c>
      <c r="J21" s="23"/>
      <c r="K21" s="119" t="str">
        <f t="shared" si="4"/>
        <v/>
      </c>
      <c r="L21" s="23"/>
      <c r="M21" s="117" t="str">
        <f>IF(L21="","",VLOOKUP(L21,员工信息!C:E,3,0))</f>
        <v/>
      </c>
      <c r="N21" s="117">
        <f t="shared" si="5"/>
        <v>1900</v>
      </c>
      <c r="O21" s="117">
        <f t="shared" si="6"/>
        <v>1</v>
      </c>
      <c r="P21" s="23"/>
    </row>
    <row r="22" spans="1:16">
      <c r="A22" s="21" t="str">
        <f t="shared" si="3"/>
        <v/>
      </c>
      <c r="B22" s="136"/>
      <c r="C22" s="21"/>
      <c r="D22" s="21"/>
      <c r="E22" s="21"/>
      <c r="F22" s="114" t="str">
        <f>IF(E22="","",VLOOKUP(E22,商品信息!$B:$F,2,0))</f>
        <v/>
      </c>
      <c r="G22" s="115" t="str">
        <f>IF(E22="","",VLOOKUP(E22,商品信息!$B:$F,3,0))</f>
        <v/>
      </c>
      <c r="H22" s="21" t="str">
        <f>IF(E22="","",VLOOKUP(E22,商品信息!$B:$F,4,0))</f>
        <v/>
      </c>
      <c r="I22" s="116" t="str">
        <f>IF(E22="","",VLOOKUP(E22,商品信息!B:K,5,0)*VLOOKUP(VLOOKUP(D22,客户信息!B:D,3,0),客户信息!N:O,2,0))</f>
        <v/>
      </c>
      <c r="J22" s="21"/>
      <c r="K22" s="116" t="str">
        <f t="shared" si="4"/>
        <v/>
      </c>
      <c r="L22" s="21"/>
      <c r="M22" s="114" t="str">
        <f>IF(L22="","",VLOOKUP(L22,员工信息!C:E,3,0))</f>
        <v/>
      </c>
      <c r="N22" s="114">
        <f t="shared" si="5"/>
        <v>1900</v>
      </c>
      <c r="O22" s="114">
        <f t="shared" si="6"/>
        <v>1</v>
      </c>
      <c r="P22" s="21"/>
    </row>
    <row r="23" spans="1:16">
      <c r="A23" s="23" t="str">
        <f t="shared" si="3"/>
        <v/>
      </c>
      <c r="B23" s="137"/>
      <c r="C23" s="23"/>
      <c r="D23" s="23"/>
      <c r="E23" s="23"/>
      <c r="F23" s="117" t="str">
        <f>IF(E23="","",VLOOKUP(E23,商品信息!$B:$F,2,0))</f>
        <v/>
      </c>
      <c r="G23" s="118" t="str">
        <f>IF(E23="","",VLOOKUP(E23,商品信息!$B:$F,3,0))</f>
        <v/>
      </c>
      <c r="H23" s="23" t="str">
        <f>IF(E23="","",VLOOKUP(E23,商品信息!$B:$F,4,0))</f>
        <v/>
      </c>
      <c r="I23" s="119" t="str">
        <f>IF(E23="","",VLOOKUP(E23,商品信息!B:K,5,0)*VLOOKUP(VLOOKUP(D23,客户信息!B:D,3,0),客户信息!N:O,2,0))</f>
        <v/>
      </c>
      <c r="J23" s="23"/>
      <c r="K23" s="119" t="str">
        <f t="shared" si="4"/>
        <v/>
      </c>
      <c r="L23" s="23"/>
      <c r="M23" s="117" t="str">
        <f>IF(L23="","",VLOOKUP(L23,员工信息!C:E,3,0))</f>
        <v/>
      </c>
      <c r="N23" s="117">
        <f t="shared" si="5"/>
        <v>1900</v>
      </c>
      <c r="O23" s="117">
        <f t="shared" si="6"/>
        <v>1</v>
      </c>
      <c r="P23" s="23"/>
    </row>
    <row r="24" spans="1:16">
      <c r="A24" s="21" t="str">
        <f t="shared" si="3"/>
        <v/>
      </c>
      <c r="B24" s="136"/>
      <c r="C24" s="21"/>
      <c r="D24" s="21"/>
      <c r="E24" s="21"/>
      <c r="F24" s="114" t="str">
        <f>IF(E24="","",VLOOKUP(E24,商品信息!$B:$F,2,0))</f>
        <v/>
      </c>
      <c r="G24" s="115" t="str">
        <f>IF(E24="","",VLOOKUP(E24,商品信息!$B:$F,3,0))</f>
        <v/>
      </c>
      <c r="H24" s="21" t="str">
        <f>IF(E24="","",VLOOKUP(E24,商品信息!$B:$F,4,0))</f>
        <v/>
      </c>
      <c r="I24" s="116" t="str">
        <f>IF(E24="","",VLOOKUP(E24,商品信息!B:K,5,0)*VLOOKUP(VLOOKUP(D24,客户信息!B:D,3,0),客户信息!N:O,2,0))</f>
        <v/>
      </c>
      <c r="J24" s="21"/>
      <c r="K24" s="116" t="str">
        <f t="shared" si="4"/>
        <v/>
      </c>
      <c r="L24" s="21"/>
      <c r="M24" s="114" t="str">
        <f>IF(L24="","",VLOOKUP(L24,员工信息!C:E,3,0))</f>
        <v/>
      </c>
      <c r="N24" s="114">
        <f t="shared" si="5"/>
        <v>1900</v>
      </c>
      <c r="O24" s="114">
        <f t="shared" si="6"/>
        <v>1</v>
      </c>
      <c r="P24" s="21"/>
    </row>
    <row r="25" spans="1:16">
      <c r="A25" s="23" t="str">
        <f t="shared" si="3"/>
        <v/>
      </c>
      <c r="B25" s="137"/>
      <c r="C25" s="23"/>
      <c r="D25" s="23"/>
      <c r="E25" s="23"/>
      <c r="F25" s="117" t="str">
        <f>IF(E25="","",VLOOKUP(E25,商品信息!$B:$F,2,0))</f>
        <v/>
      </c>
      <c r="G25" s="118" t="str">
        <f>IF(E25="","",VLOOKUP(E25,商品信息!$B:$F,3,0))</f>
        <v/>
      </c>
      <c r="H25" s="23" t="str">
        <f>IF(E25="","",VLOOKUP(E25,商品信息!$B:$F,4,0))</f>
        <v/>
      </c>
      <c r="I25" s="119" t="str">
        <f>IF(E25="","",VLOOKUP(E25,商品信息!B:K,5,0)*VLOOKUP(VLOOKUP(D25,客户信息!B:D,3,0),客户信息!N:O,2,0))</f>
        <v/>
      </c>
      <c r="J25" s="23"/>
      <c r="K25" s="119" t="str">
        <f t="shared" si="4"/>
        <v/>
      </c>
      <c r="L25" s="23"/>
      <c r="M25" s="117" t="str">
        <f>IF(L25="","",VLOOKUP(L25,员工信息!C:E,3,0))</f>
        <v/>
      </c>
      <c r="N25" s="117">
        <f t="shared" si="5"/>
        <v>1900</v>
      </c>
      <c r="O25" s="117">
        <f t="shared" si="6"/>
        <v>1</v>
      </c>
      <c r="P25" s="23"/>
    </row>
    <row r="26" spans="1:16">
      <c r="A26" s="21" t="str">
        <f t="shared" si="3"/>
        <v/>
      </c>
      <c r="B26" s="136"/>
      <c r="C26" s="21"/>
      <c r="D26" s="21"/>
      <c r="E26" s="21"/>
      <c r="F26" s="114" t="str">
        <f>IF(E26="","",VLOOKUP(E26,商品信息!$B:$F,2,0))</f>
        <v/>
      </c>
      <c r="G26" s="115" t="str">
        <f>IF(E26="","",VLOOKUP(E26,商品信息!$B:$F,3,0))</f>
        <v/>
      </c>
      <c r="H26" s="21" t="str">
        <f>IF(E26="","",VLOOKUP(E26,商品信息!$B:$F,4,0))</f>
        <v/>
      </c>
      <c r="I26" s="116" t="str">
        <f>IF(E26="","",VLOOKUP(E26,商品信息!B:K,5,0)*VLOOKUP(VLOOKUP(D26,客户信息!B:D,3,0),客户信息!N:O,2,0))</f>
        <v/>
      </c>
      <c r="J26" s="21"/>
      <c r="K26" s="116" t="str">
        <f t="shared" si="4"/>
        <v/>
      </c>
      <c r="L26" s="21"/>
      <c r="M26" s="114" t="str">
        <f>IF(L26="","",VLOOKUP(L26,员工信息!C:E,3,0))</f>
        <v/>
      </c>
      <c r="N26" s="114">
        <f t="shared" si="5"/>
        <v>1900</v>
      </c>
      <c r="O26" s="114">
        <f t="shared" si="6"/>
        <v>1</v>
      </c>
      <c r="P26" s="21"/>
    </row>
    <row r="27" spans="1:16">
      <c r="A27" s="23" t="str">
        <f t="shared" si="3"/>
        <v/>
      </c>
      <c r="B27" s="137"/>
      <c r="C27" s="23"/>
      <c r="D27" s="23"/>
      <c r="E27" s="23"/>
      <c r="F27" s="117" t="str">
        <f>IF(E27="","",VLOOKUP(E27,商品信息!$B:$F,2,0))</f>
        <v/>
      </c>
      <c r="G27" s="118" t="str">
        <f>IF(E27="","",VLOOKUP(E27,商品信息!$B:$F,3,0))</f>
        <v/>
      </c>
      <c r="H27" s="23" t="str">
        <f>IF(E27="","",VLOOKUP(E27,商品信息!$B:$F,4,0))</f>
        <v/>
      </c>
      <c r="I27" s="119" t="str">
        <f>IF(E27="","",VLOOKUP(E27,商品信息!B:K,5,0)*VLOOKUP(VLOOKUP(D27,客户信息!B:D,3,0),客户信息!N:O,2,0))</f>
        <v/>
      </c>
      <c r="J27" s="23"/>
      <c r="K27" s="119" t="str">
        <f t="shared" si="4"/>
        <v/>
      </c>
      <c r="L27" s="23"/>
      <c r="M27" s="117" t="str">
        <f>IF(L27="","",VLOOKUP(L27,员工信息!C:E,3,0))</f>
        <v/>
      </c>
      <c r="N27" s="117">
        <f t="shared" si="5"/>
        <v>1900</v>
      </c>
      <c r="O27" s="117">
        <f t="shared" si="6"/>
        <v>1</v>
      </c>
      <c r="P27" s="23"/>
    </row>
    <row r="28" spans="1:16">
      <c r="A28" s="21" t="str">
        <f t="shared" si="3"/>
        <v/>
      </c>
      <c r="B28" s="136"/>
      <c r="C28" s="21"/>
      <c r="D28" s="21"/>
      <c r="E28" s="21"/>
      <c r="F28" s="114" t="str">
        <f>IF(E28="","",VLOOKUP(E28,商品信息!$B:$F,2,0))</f>
        <v/>
      </c>
      <c r="G28" s="115" t="str">
        <f>IF(E28="","",VLOOKUP(E28,商品信息!$B:$F,3,0))</f>
        <v/>
      </c>
      <c r="H28" s="21" t="str">
        <f>IF(E28="","",VLOOKUP(E28,商品信息!$B:$F,4,0))</f>
        <v/>
      </c>
      <c r="I28" s="116" t="str">
        <f>IF(E28="","",VLOOKUP(E28,商品信息!B:K,5,0)*VLOOKUP(VLOOKUP(D28,客户信息!B:D,3,0),客户信息!N:O,2,0))</f>
        <v/>
      </c>
      <c r="J28" s="21"/>
      <c r="K28" s="116" t="str">
        <f t="shared" si="4"/>
        <v/>
      </c>
      <c r="L28" s="21"/>
      <c r="M28" s="114" t="str">
        <f>IF(L28="","",VLOOKUP(L28,员工信息!C:E,3,0))</f>
        <v/>
      </c>
      <c r="N28" s="114">
        <f t="shared" si="5"/>
        <v>1900</v>
      </c>
      <c r="O28" s="114">
        <f t="shared" si="6"/>
        <v>1</v>
      </c>
      <c r="P28" s="21"/>
    </row>
    <row r="29" spans="1:16">
      <c r="A29" s="23" t="str">
        <f t="shared" si="3"/>
        <v/>
      </c>
      <c r="B29" s="137"/>
      <c r="C29" s="23"/>
      <c r="D29" s="23"/>
      <c r="E29" s="23"/>
      <c r="F29" s="117" t="str">
        <f>IF(E29="","",VLOOKUP(E29,商品信息!$B:$F,2,0))</f>
        <v/>
      </c>
      <c r="G29" s="118" t="str">
        <f>IF(E29="","",VLOOKUP(E29,商品信息!$B:$F,3,0))</f>
        <v/>
      </c>
      <c r="H29" s="23" t="str">
        <f>IF(E29="","",VLOOKUP(E29,商品信息!$B:$F,4,0))</f>
        <v/>
      </c>
      <c r="I29" s="119" t="str">
        <f>IF(E29="","",VLOOKUP(E29,商品信息!B:K,5,0)*VLOOKUP(VLOOKUP(D29,客户信息!B:D,3,0),客户信息!N:O,2,0))</f>
        <v/>
      </c>
      <c r="J29" s="23"/>
      <c r="K29" s="119" t="str">
        <f t="shared" si="4"/>
        <v/>
      </c>
      <c r="L29" s="23"/>
      <c r="M29" s="117" t="str">
        <f>IF(L29="","",VLOOKUP(L29,员工信息!C:E,3,0))</f>
        <v/>
      </c>
      <c r="N29" s="117">
        <f t="shared" si="5"/>
        <v>1900</v>
      </c>
      <c r="O29" s="117">
        <f t="shared" si="6"/>
        <v>1</v>
      </c>
      <c r="P29" s="23"/>
    </row>
    <row r="30" spans="1:16">
      <c r="A30" s="21" t="str">
        <f t="shared" si="3"/>
        <v/>
      </c>
      <c r="B30" s="136"/>
      <c r="C30" s="21"/>
      <c r="D30" s="21"/>
      <c r="E30" s="21"/>
      <c r="F30" s="114" t="str">
        <f>IF(E30="","",VLOOKUP(E30,商品信息!$B:$F,2,0))</f>
        <v/>
      </c>
      <c r="G30" s="115" t="str">
        <f>IF(E30="","",VLOOKUP(E30,商品信息!$B:$F,3,0))</f>
        <v/>
      </c>
      <c r="H30" s="21" t="str">
        <f>IF(E30="","",VLOOKUP(E30,商品信息!$B:$F,4,0))</f>
        <v/>
      </c>
      <c r="I30" s="116" t="str">
        <f>IF(E30="","",VLOOKUP(E30,商品信息!B:K,5,0)*VLOOKUP(VLOOKUP(D30,客户信息!B:D,3,0),客户信息!N:O,2,0))</f>
        <v/>
      </c>
      <c r="J30" s="21"/>
      <c r="K30" s="116" t="str">
        <f t="shared" si="4"/>
        <v/>
      </c>
      <c r="L30" s="21"/>
      <c r="M30" s="114" t="str">
        <f>IF(L30="","",VLOOKUP(L30,员工信息!C:E,3,0))</f>
        <v/>
      </c>
      <c r="N30" s="114">
        <f t="shared" si="5"/>
        <v>1900</v>
      </c>
      <c r="O30" s="114">
        <f t="shared" si="6"/>
        <v>1</v>
      </c>
      <c r="P30" s="21"/>
    </row>
    <row r="31" spans="1:16">
      <c r="A31" s="23" t="str">
        <f t="shared" si="3"/>
        <v/>
      </c>
      <c r="B31" s="137"/>
      <c r="C31" s="23"/>
      <c r="D31" s="23"/>
      <c r="E31" s="23"/>
      <c r="F31" s="117" t="str">
        <f>IF(E31="","",VLOOKUP(E31,商品信息!$B:$F,2,0))</f>
        <v/>
      </c>
      <c r="G31" s="118" t="str">
        <f>IF(E31="","",VLOOKUP(E31,商品信息!$B:$F,3,0))</f>
        <v/>
      </c>
      <c r="H31" s="23" t="str">
        <f>IF(E31="","",VLOOKUP(E31,商品信息!$B:$F,4,0))</f>
        <v/>
      </c>
      <c r="I31" s="119" t="str">
        <f>IF(E31="","",VLOOKUP(E31,商品信息!B:K,5,0)*VLOOKUP(VLOOKUP(D31,客户信息!B:D,3,0),客户信息!N:O,2,0))</f>
        <v/>
      </c>
      <c r="J31" s="23"/>
      <c r="K31" s="119" t="str">
        <f t="shared" si="4"/>
        <v/>
      </c>
      <c r="L31" s="23"/>
      <c r="M31" s="117" t="str">
        <f>IF(L31="","",VLOOKUP(L31,员工信息!C:E,3,0))</f>
        <v/>
      </c>
      <c r="N31" s="117">
        <f t="shared" si="5"/>
        <v>1900</v>
      </c>
      <c r="O31" s="117">
        <f t="shared" si="6"/>
        <v>1</v>
      </c>
      <c r="P31" s="23"/>
    </row>
    <row r="32" spans="1:16">
      <c r="A32" s="21" t="str">
        <f t="shared" si="3"/>
        <v/>
      </c>
      <c r="B32" s="136"/>
      <c r="C32" s="21"/>
      <c r="D32" s="21"/>
      <c r="E32" s="21"/>
      <c r="F32" s="114" t="str">
        <f>IF(E32="","",VLOOKUP(E32,商品信息!$B:$F,2,0))</f>
        <v/>
      </c>
      <c r="G32" s="115" t="str">
        <f>IF(E32="","",VLOOKUP(E32,商品信息!$B:$F,3,0))</f>
        <v/>
      </c>
      <c r="H32" s="21" t="str">
        <f>IF(E32="","",VLOOKUP(E32,商品信息!$B:$F,4,0))</f>
        <v/>
      </c>
      <c r="I32" s="116" t="str">
        <f>IF(E32="","",VLOOKUP(E32,商品信息!B:K,5,0)*VLOOKUP(VLOOKUP(D32,客户信息!B:D,3,0),客户信息!N:O,2,0))</f>
        <v/>
      </c>
      <c r="J32" s="21"/>
      <c r="K32" s="116" t="str">
        <f t="shared" si="4"/>
        <v/>
      </c>
      <c r="L32" s="21"/>
      <c r="M32" s="114" t="str">
        <f>IF(L32="","",VLOOKUP(L32,员工信息!C:E,3,0))</f>
        <v/>
      </c>
      <c r="N32" s="114">
        <f t="shared" si="5"/>
        <v>1900</v>
      </c>
      <c r="O32" s="114">
        <f t="shared" si="6"/>
        <v>1</v>
      </c>
      <c r="P32" s="21"/>
    </row>
    <row r="33" spans="1:16">
      <c r="A33" s="23" t="str">
        <f t="shared" si="3"/>
        <v/>
      </c>
      <c r="B33" s="137"/>
      <c r="C33" s="23"/>
      <c r="D33" s="23"/>
      <c r="E33" s="23"/>
      <c r="F33" s="117" t="str">
        <f>IF(E33="","",VLOOKUP(E33,商品信息!$B:$F,2,0))</f>
        <v/>
      </c>
      <c r="G33" s="118" t="str">
        <f>IF(E33="","",VLOOKUP(E33,商品信息!$B:$F,3,0))</f>
        <v/>
      </c>
      <c r="H33" s="23" t="str">
        <f>IF(E33="","",VLOOKUP(E33,商品信息!$B:$F,4,0))</f>
        <v/>
      </c>
      <c r="I33" s="119" t="str">
        <f>IF(E33="","",VLOOKUP(E33,商品信息!B:K,5,0)*VLOOKUP(VLOOKUP(D33,客户信息!B:D,3,0),客户信息!N:O,2,0))</f>
        <v/>
      </c>
      <c r="J33" s="23"/>
      <c r="K33" s="119" t="str">
        <f t="shared" si="4"/>
        <v/>
      </c>
      <c r="L33" s="23"/>
      <c r="M33" s="117" t="str">
        <f>IF(L33="","",VLOOKUP(L33,员工信息!C:E,3,0))</f>
        <v/>
      </c>
      <c r="N33" s="117">
        <f t="shared" si="5"/>
        <v>1900</v>
      </c>
      <c r="O33" s="117">
        <f t="shared" si="6"/>
        <v>1</v>
      </c>
      <c r="P33" s="23"/>
    </row>
    <row r="34" spans="1:16">
      <c r="A34" s="21" t="str">
        <f t="shared" si="3"/>
        <v/>
      </c>
      <c r="B34" s="136"/>
      <c r="C34" s="21"/>
      <c r="D34" s="21"/>
      <c r="E34" s="21"/>
      <c r="F34" s="114" t="str">
        <f>IF(E34="","",VLOOKUP(E34,商品信息!$B:$F,2,0))</f>
        <v/>
      </c>
      <c r="G34" s="115" t="str">
        <f>IF(E34="","",VLOOKUP(E34,商品信息!$B:$F,3,0))</f>
        <v/>
      </c>
      <c r="H34" s="21" t="str">
        <f>IF(E34="","",VLOOKUP(E34,商品信息!$B:$F,4,0))</f>
        <v/>
      </c>
      <c r="I34" s="116" t="str">
        <f>IF(E34="","",VLOOKUP(E34,商品信息!B:K,5,0)*VLOOKUP(VLOOKUP(D34,客户信息!B:D,3,0),客户信息!N:O,2,0))</f>
        <v/>
      </c>
      <c r="J34" s="21"/>
      <c r="K34" s="116" t="str">
        <f t="shared" si="4"/>
        <v/>
      </c>
      <c r="L34" s="21"/>
      <c r="M34" s="114" t="str">
        <f>IF(L34="","",VLOOKUP(L34,员工信息!C:E,3,0))</f>
        <v/>
      </c>
      <c r="N34" s="114">
        <f t="shared" si="5"/>
        <v>1900</v>
      </c>
      <c r="O34" s="114">
        <f t="shared" si="6"/>
        <v>1</v>
      </c>
      <c r="P34" s="21"/>
    </row>
    <row r="35" spans="1:16">
      <c r="A35" s="23" t="str">
        <f t="shared" si="3"/>
        <v/>
      </c>
      <c r="B35" s="137"/>
      <c r="C35" s="23"/>
      <c r="D35" s="23"/>
      <c r="E35" s="23"/>
      <c r="F35" s="117" t="str">
        <f>IF(E35="","",VLOOKUP(E35,商品信息!$B:$F,2,0))</f>
        <v/>
      </c>
      <c r="G35" s="118" t="str">
        <f>IF(E35="","",VLOOKUP(E35,商品信息!$B:$F,3,0))</f>
        <v/>
      </c>
      <c r="H35" s="23" t="str">
        <f>IF(E35="","",VLOOKUP(E35,商品信息!$B:$F,4,0))</f>
        <v/>
      </c>
      <c r="I35" s="119" t="str">
        <f>IF(E35="","",VLOOKUP(E35,商品信息!B:K,5,0)*VLOOKUP(VLOOKUP(D35,客户信息!B:D,3,0),客户信息!N:O,2,0))</f>
        <v/>
      </c>
      <c r="J35" s="23"/>
      <c r="K35" s="119" t="str">
        <f t="shared" si="4"/>
        <v/>
      </c>
      <c r="L35" s="23"/>
      <c r="M35" s="117" t="str">
        <f>IF(L35="","",VLOOKUP(L35,员工信息!C:E,3,0))</f>
        <v/>
      </c>
      <c r="N35" s="117">
        <f t="shared" si="5"/>
        <v>1900</v>
      </c>
      <c r="O35" s="117">
        <f t="shared" si="6"/>
        <v>1</v>
      </c>
      <c r="P35" s="23"/>
    </row>
    <row r="36" spans="1:16">
      <c r="A36" s="21" t="str">
        <f t="shared" si="3"/>
        <v/>
      </c>
      <c r="B36" s="136"/>
      <c r="C36" s="21"/>
      <c r="D36" s="21"/>
      <c r="E36" s="21"/>
      <c r="F36" s="114" t="str">
        <f>IF(E36="","",VLOOKUP(E36,商品信息!$B:$F,2,0))</f>
        <v/>
      </c>
      <c r="G36" s="115" t="str">
        <f>IF(E36="","",VLOOKUP(E36,商品信息!$B:$F,3,0))</f>
        <v/>
      </c>
      <c r="H36" s="21" t="str">
        <f>IF(E36="","",VLOOKUP(E36,商品信息!$B:$F,4,0))</f>
        <v/>
      </c>
      <c r="I36" s="116" t="str">
        <f>IF(E36="","",VLOOKUP(E36,商品信息!B:K,5,0)*VLOOKUP(VLOOKUP(D36,客户信息!B:D,3,0),客户信息!N:O,2,0))</f>
        <v/>
      </c>
      <c r="J36" s="21"/>
      <c r="K36" s="116" t="str">
        <f t="shared" si="4"/>
        <v/>
      </c>
      <c r="L36" s="21"/>
      <c r="M36" s="114" t="str">
        <f>IF(L36="","",VLOOKUP(L36,员工信息!C:E,3,0))</f>
        <v/>
      </c>
      <c r="N36" s="114">
        <f t="shared" si="5"/>
        <v>1900</v>
      </c>
      <c r="O36" s="114">
        <f t="shared" si="6"/>
        <v>1</v>
      </c>
      <c r="P36" s="21"/>
    </row>
    <row r="37" spans="1:16">
      <c r="A37" s="23" t="str">
        <f t="shared" si="3"/>
        <v/>
      </c>
      <c r="B37" s="137"/>
      <c r="C37" s="23"/>
      <c r="D37" s="23"/>
      <c r="E37" s="23"/>
      <c r="F37" s="117" t="str">
        <f>IF(E37="","",VLOOKUP(E37,商品信息!$B:$F,2,0))</f>
        <v/>
      </c>
      <c r="G37" s="118" t="str">
        <f>IF(E37="","",VLOOKUP(E37,商品信息!$B:$F,3,0))</f>
        <v/>
      </c>
      <c r="H37" s="23" t="str">
        <f>IF(E37="","",VLOOKUP(E37,商品信息!$B:$F,4,0))</f>
        <v/>
      </c>
      <c r="I37" s="119" t="str">
        <f>IF(E37="","",VLOOKUP(E37,商品信息!B:K,5,0)*VLOOKUP(VLOOKUP(D37,客户信息!B:D,3,0),客户信息!N:O,2,0))</f>
        <v/>
      </c>
      <c r="J37" s="23"/>
      <c r="K37" s="119" t="str">
        <f t="shared" si="4"/>
        <v/>
      </c>
      <c r="L37" s="23"/>
      <c r="M37" s="117" t="str">
        <f>IF(L37="","",VLOOKUP(L37,员工信息!C:E,3,0))</f>
        <v/>
      </c>
      <c r="N37" s="117">
        <f t="shared" si="5"/>
        <v>1900</v>
      </c>
      <c r="O37" s="117">
        <f t="shared" si="6"/>
        <v>1</v>
      </c>
      <c r="P37" s="23"/>
    </row>
    <row r="38" spans="1:16">
      <c r="A38" s="21" t="str">
        <f t="shared" si="3"/>
        <v/>
      </c>
      <c r="B38" s="136"/>
      <c r="C38" s="21"/>
      <c r="D38" s="21"/>
      <c r="E38" s="21"/>
      <c r="F38" s="114" t="str">
        <f>IF(E38="","",VLOOKUP(E38,商品信息!$B:$F,2,0))</f>
        <v/>
      </c>
      <c r="G38" s="115" t="str">
        <f>IF(E38="","",VLOOKUP(E38,商品信息!$B:$F,3,0))</f>
        <v/>
      </c>
      <c r="H38" s="21" t="str">
        <f>IF(E38="","",VLOOKUP(E38,商品信息!$B:$F,4,0))</f>
        <v/>
      </c>
      <c r="I38" s="116" t="str">
        <f>IF(E38="","",VLOOKUP(E38,商品信息!B:K,5,0)*VLOOKUP(VLOOKUP(D38,客户信息!B:D,3,0),客户信息!N:O,2,0))</f>
        <v/>
      </c>
      <c r="J38" s="21"/>
      <c r="K38" s="116" t="str">
        <f t="shared" si="4"/>
        <v/>
      </c>
      <c r="L38" s="21"/>
      <c r="M38" s="114" t="str">
        <f>IF(L38="","",VLOOKUP(L38,员工信息!C:E,3,0))</f>
        <v/>
      </c>
      <c r="N38" s="114">
        <f t="shared" si="5"/>
        <v>1900</v>
      </c>
      <c r="O38" s="114">
        <f t="shared" si="6"/>
        <v>1</v>
      </c>
      <c r="P38" s="21"/>
    </row>
    <row r="39" spans="1:16">
      <c r="A39" s="23" t="str">
        <f t="shared" si="3"/>
        <v/>
      </c>
      <c r="B39" s="137"/>
      <c r="C39" s="23"/>
      <c r="D39" s="23"/>
      <c r="E39" s="23"/>
      <c r="F39" s="117" t="str">
        <f>IF(E39="","",VLOOKUP(E39,商品信息!$B:$F,2,0))</f>
        <v/>
      </c>
      <c r="G39" s="118" t="str">
        <f>IF(E39="","",VLOOKUP(E39,商品信息!$B:$F,3,0))</f>
        <v/>
      </c>
      <c r="H39" s="23" t="str">
        <f>IF(E39="","",VLOOKUP(E39,商品信息!$B:$F,4,0))</f>
        <v/>
      </c>
      <c r="I39" s="119" t="str">
        <f>IF(E39="","",VLOOKUP(E39,商品信息!B:K,5,0)*VLOOKUP(VLOOKUP(D39,客户信息!B:D,3,0),客户信息!N:O,2,0))</f>
        <v/>
      </c>
      <c r="J39" s="23"/>
      <c r="K39" s="119" t="str">
        <f t="shared" si="4"/>
        <v/>
      </c>
      <c r="L39" s="23"/>
      <c r="M39" s="117" t="str">
        <f>IF(L39="","",VLOOKUP(L39,员工信息!C:E,3,0))</f>
        <v/>
      </c>
      <c r="N39" s="117">
        <f t="shared" si="5"/>
        <v>1900</v>
      </c>
      <c r="O39" s="117">
        <f t="shared" si="6"/>
        <v>1</v>
      </c>
      <c r="P39" s="23"/>
    </row>
    <row r="40" spans="1:16">
      <c r="A40" s="21" t="str">
        <f t="shared" si="3"/>
        <v/>
      </c>
      <c r="B40" s="136"/>
      <c r="C40" s="21"/>
      <c r="D40" s="21"/>
      <c r="E40" s="21"/>
      <c r="F40" s="114" t="str">
        <f>IF(E40="","",VLOOKUP(E40,商品信息!$B:$F,2,0))</f>
        <v/>
      </c>
      <c r="G40" s="115" t="str">
        <f>IF(E40="","",VLOOKUP(E40,商品信息!$B:$F,3,0))</f>
        <v/>
      </c>
      <c r="H40" s="21" t="str">
        <f>IF(E40="","",VLOOKUP(E40,商品信息!$B:$F,4,0))</f>
        <v/>
      </c>
      <c r="I40" s="116" t="str">
        <f>IF(E40="","",VLOOKUP(E40,商品信息!B:K,5,0)*VLOOKUP(VLOOKUP(D40,客户信息!B:D,3,0),客户信息!N:O,2,0))</f>
        <v/>
      </c>
      <c r="J40" s="21"/>
      <c r="K40" s="116" t="str">
        <f t="shared" si="4"/>
        <v/>
      </c>
      <c r="L40" s="21"/>
      <c r="M40" s="114" t="str">
        <f>IF(L40="","",VLOOKUP(L40,员工信息!C:E,3,0))</f>
        <v/>
      </c>
      <c r="N40" s="114">
        <f t="shared" si="5"/>
        <v>1900</v>
      </c>
      <c r="O40" s="114">
        <f t="shared" si="6"/>
        <v>1</v>
      </c>
      <c r="P40" s="21"/>
    </row>
    <row r="41" spans="1:16">
      <c r="A41" s="23" t="str">
        <f t="shared" si="3"/>
        <v/>
      </c>
      <c r="B41" s="137"/>
      <c r="C41" s="23"/>
      <c r="D41" s="23"/>
      <c r="E41" s="23"/>
      <c r="F41" s="117" t="str">
        <f>IF(E41="","",VLOOKUP(E41,商品信息!$B:$F,2,0))</f>
        <v/>
      </c>
      <c r="G41" s="118" t="str">
        <f>IF(E41="","",VLOOKUP(E41,商品信息!$B:$F,3,0))</f>
        <v/>
      </c>
      <c r="H41" s="23" t="str">
        <f>IF(E41="","",VLOOKUP(E41,商品信息!$B:$F,4,0))</f>
        <v/>
      </c>
      <c r="I41" s="119" t="str">
        <f>IF(E41="","",VLOOKUP(E41,商品信息!B:K,5,0)*VLOOKUP(VLOOKUP(D41,客户信息!B:D,3,0),客户信息!N:O,2,0))</f>
        <v/>
      </c>
      <c r="J41" s="23"/>
      <c r="K41" s="119" t="str">
        <f t="shared" si="4"/>
        <v/>
      </c>
      <c r="L41" s="23"/>
      <c r="M41" s="117" t="str">
        <f>IF(L41="","",VLOOKUP(L41,员工信息!C:E,3,0))</f>
        <v/>
      </c>
      <c r="N41" s="117">
        <f t="shared" si="5"/>
        <v>1900</v>
      </c>
      <c r="O41" s="117">
        <f t="shared" si="6"/>
        <v>1</v>
      </c>
      <c r="P41" s="23"/>
    </row>
    <row r="42" spans="1:16">
      <c r="A42" s="21" t="str">
        <f t="shared" si="3"/>
        <v/>
      </c>
      <c r="B42" s="136"/>
      <c r="C42" s="21"/>
      <c r="D42" s="21"/>
      <c r="E42" s="21"/>
      <c r="F42" s="114" t="str">
        <f>IF(E42="","",VLOOKUP(E42,商品信息!$B:$F,2,0))</f>
        <v/>
      </c>
      <c r="G42" s="115" t="str">
        <f>IF(E42="","",VLOOKUP(E42,商品信息!$B:$F,3,0))</f>
        <v/>
      </c>
      <c r="H42" s="21" t="str">
        <f>IF(E42="","",VLOOKUP(E42,商品信息!$B:$F,4,0))</f>
        <v/>
      </c>
      <c r="I42" s="116" t="str">
        <f>IF(E42="","",VLOOKUP(E42,商品信息!B:K,5,0)*VLOOKUP(VLOOKUP(D42,客户信息!B:D,3,0),客户信息!N:O,2,0))</f>
        <v/>
      </c>
      <c r="J42" s="21"/>
      <c r="K42" s="116" t="str">
        <f t="shared" si="4"/>
        <v/>
      </c>
      <c r="L42" s="21"/>
      <c r="M42" s="114" t="str">
        <f>IF(L42="","",VLOOKUP(L42,员工信息!C:E,3,0))</f>
        <v/>
      </c>
      <c r="N42" s="114">
        <f t="shared" si="5"/>
        <v>1900</v>
      </c>
      <c r="O42" s="114">
        <f t="shared" si="6"/>
        <v>1</v>
      </c>
      <c r="P42" s="21"/>
    </row>
    <row r="43" spans="1:16">
      <c r="A43" s="23" t="str">
        <f t="shared" si="3"/>
        <v/>
      </c>
      <c r="B43" s="137"/>
      <c r="C43" s="23"/>
      <c r="D43" s="23"/>
      <c r="E43" s="23"/>
      <c r="F43" s="117" t="str">
        <f>IF(E43="","",VLOOKUP(E43,商品信息!$B:$F,2,0))</f>
        <v/>
      </c>
      <c r="G43" s="118" t="str">
        <f>IF(E43="","",VLOOKUP(E43,商品信息!$B:$F,3,0))</f>
        <v/>
      </c>
      <c r="H43" s="23" t="str">
        <f>IF(E43="","",VLOOKUP(E43,商品信息!$B:$F,4,0))</f>
        <v/>
      </c>
      <c r="I43" s="119" t="str">
        <f>IF(E43="","",VLOOKUP(E43,商品信息!B:K,5,0)*VLOOKUP(VLOOKUP(D43,客户信息!B:D,3,0),客户信息!N:O,2,0))</f>
        <v/>
      </c>
      <c r="J43" s="23"/>
      <c r="K43" s="119" t="str">
        <f t="shared" si="4"/>
        <v/>
      </c>
      <c r="L43" s="23"/>
      <c r="M43" s="117" t="str">
        <f>IF(L43="","",VLOOKUP(L43,员工信息!C:E,3,0))</f>
        <v/>
      </c>
      <c r="N43" s="117">
        <f t="shared" si="5"/>
        <v>1900</v>
      </c>
      <c r="O43" s="117">
        <f t="shared" si="6"/>
        <v>1</v>
      </c>
      <c r="P43" s="23"/>
    </row>
    <row r="44" spans="1:16">
      <c r="A44" s="21" t="str">
        <f t="shared" si="3"/>
        <v/>
      </c>
      <c r="B44" s="136"/>
      <c r="C44" s="21"/>
      <c r="D44" s="21"/>
      <c r="E44" s="21"/>
      <c r="F44" s="114" t="str">
        <f>IF(E44="","",VLOOKUP(E44,商品信息!$B:$F,2,0))</f>
        <v/>
      </c>
      <c r="G44" s="115" t="str">
        <f>IF(E44="","",VLOOKUP(E44,商品信息!$B:$F,3,0))</f>
        <v/>
      </c>
      <c r="H44" s="21" t="str">
        <f>IF(E44="","",VLOOKUP(E44,商品信息!$B:$F,4,0))</f>
        <v/>
      </c>
      <c r="I44" s="116" t="str">
        <f>IF(E44="","",VLOOKUP(E44,商品信息!B:K,5,0)*VLOOKUP(VLOOKUP(D44,客户信息!B:D,3,0),客户信息!N:O,2,0))</f>
        <v/>
      </c>
      <c r="J44" s="21"/>
      <c r="K44" s="116" t="str">
        <f t="shared" si="4"/>
        <v/>
      </c>
      <c r="L44" s="21"/>
      <c r="M44" s="114" t="str">
        <f>IF(L44="","",VLOOKUP(L44,员工信息!C:E,3,0))</f>
        <v/>
      </c>
      <c r="N44" s="114">
        <f t="shared" si="5"/>
        <v>1900</v>
      </c>
      <c r="O44" s="114">
        <f t="shared" si="6"/>
        <v>1</v>
      </c>
      <c r="P44" s="21"/>
    </row>
    <row r="45" spans="1:16">
      <c r="A45" s="23" t="str">
        <f t="shared" si="3"/>
        <v/>
      </c>
      <c r="B45" s="137"/>
      <c r="C45" s="23"/>
      <c r="D45" s="23"/>
      <c r="E45" s="23"/>
      <c r="F45" s="117" t="str">
        <f>IF(E45="","",VLOOKUP(E45,商品信息!$B:$F,2,0))</f>
        <v/>
      </c>
      <c r="G45" s="118" t="str">
        <f>IF(E45="","",VLOOKUP(E45,商品信息!$B:$F,3,0))</f>
        <v/>
      </c>
      <c r="H45" s="23" t="str">
        <f>IF(E45="","",VLOOKUP(E45,商品信息!$B:$F,4,0))</f>
        <v/>
      </c>
      <c r="I45" s="119" t="str">
        <f>IF(E45="","",VLOOKUP(E45,商品信息!B:K,5,0)*VLOOKUP(VLOOKUP(D45,客户信息!B:D,3,0),客户信息!N:O,2,0))</f>
        <v/>
      </c>
      <c r="J45" s="23"/>
      <c r="K45" s="119" t="str">
        <f t="shared" si="4"/>
        <v/>
      </c>
      <c r="L45" s="23"/>
      <c r="M45" s="117" t="str">
        <f>IF(L45="","",VLOOKUP(L45,员工信息!C:E,3,0))</f>
        <v/>
      </c>
      <c r="N45" s="117">
        <f t="shared" si="5"/>
        <v>1900</v>
      </c>
      <c r="O45" s="117">
        <f t="shared" si="6"/>
        <v>1</v>
      </c>
      <c r="P45" s="23"/>
    </row>
    <row r="46" spans="1:16">
      <c r="A46" s="21" t="str">
        <f t="shared" si="3"/>
        <v/>
      </c>
      <c r="B46" s="136"/>
      <c r="C46" s="21"/>
      <c r="D46" s="21"/>
      <c r="E46" s="21"/>
      <c r="F46" s="114" t="str">
        <f>IF(E46="","",VLOOKUP(E46,商品信息!$B:$F,2,0))</f>
        <v/>
      </c>
      <c r="G46" s="115" t="str">
        <f>IF(E46="","",VLOOKUP(E46,商品信息!$B:$F,3,0))</f>
        <v/>
      </c>
      <c r="H46" s="21" t="str">
        <f>IF(E46="","",VLOOKUP(E46,商品信息!$B:$F,4,0))</f>
        <v/>
      </c>
      <c r="I46" s="116" t="str">
        <f>IF(E46="","",VLOOKUP(E46,商品信息!B:K,5,0)*VLOOKUP(VLOOKUP(D46,客户信息!B:D,3,0),客户信息!N:O,2,0))</f>
        <v/>
      </c>
      <c r="J46" s="21"/>
      <c r="K46" s="116" t="str">
        <f t="shared" si="4"/>
        <v/>
      </c>
      <c r="L46" s="21"/>
      <c r="M46" s="114" t="str">
        <f>IF(L46="","",VLOOKUP(L46,员工信息!C:E,3,0))</f>
        <v/>
      </c>
      <c r="N46" s="114">
        <f t="shared" si="5"/>
        <v>1900</v>
      </c>
      <c r="O46" s="114">
        <f t="shared" si="6"/>
        <v>1</v>
      </c>
      <c r="P46" s="21"/>
    </row>
    <row r="47" spans="1:16">
      <c r="A47" s="23" t="str">
        <f t="shared" ref="A47:A78" si="7">IF(B47="","",ROW()-ROW($A$3))</f>
        <v/>
      </c>
      <c r="B47" s="137"/>
      <c r="C47" s="23"/>
      <c r="D47" s="23"/>
      <c r="E47" s="23"/>
      <c r="F47" s="117" t="str">
        <f>IF(E47="","",VLOOKUP(E47,商品信息!$B:$F,2,0))</f>
        <v/>
      </c>
      <c r="G47" s="118" t="str">
        <f>IF(E47="","",VLOOKUP(E47,商品信息!$B:$F,3,0))</f>
        <v/>
      </c>
      <c r="H47" s="23" t="str">
        <f>IF(E47="","",VLOOKUP(E47,商品信息!$B:$F,4,0))</f>
        <v/>
      </c>
      <c r="I47" s="119" t="str">
        <f>IF(E47="","",VLOOKUP(E47,商品信息!B:K,5,0)*VLOOKUP(VLOOKUP(D47,客户信息!B:D,3,0),客户信息!N:O,2,0))</f>
        <v/>
      </c>
      <c r="J47" s="23"/>
      <c r="K47" s="119" t="str">
        <f t="shared" ref="K47:K78" si="8">IF(E47="","",I47*J47)</f>
        <v/>
      </c>
      <c r="L47" s="23"/>
      <c r="M47" s="117" t="str">
        <f>IF(L47="","",VLOOKUP(L47,员工信息!C:E,3,0))</f>
        <v/>
      </c>
      <c r="N47" s="117">
        <f t="shared" ref="N47:N78" si="9">YEAR(B47)</f>
        <v>1900</v>
      </c>
      <c r="O47" s="117">
        <f t="shared" ref="O47:O78" si="10">MONTH(B47)</f>
        <v>1</v>
      </c>
      <c r="P47" s="23"/>
    </row>
    <row r="48" spans="1:16">
      <c r="A48" s="21" t="str">
        <f t="shared" si="7"/>
        <v/>
      </c>
      <c r="B48" s="136"/>
      <c r="C48" s="21"/>
      <c r="D48" s="21"/>
      <c r="E48" s="21"/>
      <c r="F48" s="114" t="str">
        <f>IF(E48="","",VLOOKUP(E48,商品信息!$B:$F,2,0))</f>
        <v/>
      </c>
      <c r="G48" s="115" t="str">
        <f>IF(E48="","",VLOOKUP(E48,商品信息!$B:$F,3,0))</f>
        <v/>
      </c>
      <c r="H48" s="21" t="str">
        <f>IF(E48="","",VLOOKUP(E48,商品信息!$B:$F,4,0))</f>
        <v/>
      </c>
      <c r="I48" s="116" t="str">
        <f>IF(E48="","",VLOOKUP(E48,商品信息!B:K,5,0)*VLOOKUP(VLOOKUP(D48,客户信息!B:D,3,0),客户信息!N:O,2,0))</f>
        <v/>
      </c>
      <c r="J48" s="21"/>
      <c r="K48" s="116" t="str">
        <f t="shared" si="8"/>
        <v/>
      </c>
      <c r="L48" s="21"/>
      <c r="M48" s="114" t="str">
        <f>IF(L48="","",VLOOKUP(L48,员工信息!C:E,3,0))</f>
        <v/>
      </c>
      <c r="N48" s="114">
        <f t="shared" si="9"/>
        <v>1900</v>
      </c>
      <c r="O48" s="114">
        <f t="shared" si="10"/>
        <v>1</v>
      </c>
      <c r="P48" s="21"/>
    </row>
    <row r="49" spans="1:16">
      <c r="A49" s="23" t="str">
        <f t="shared" si="7"/>
        <v/>
      </c>
      <c r="B49" s="137"/>
      <c r="C49" s="23"/>
      <c r="D49" s="23"/>
      <c r="E49" s="23"/>
      <c r="F49" s="117" t="str">
        <f>IF(E49="","",VLOOKUP(E49,商品信息!$B:$F,2,0))</f>
        <v/>
      </c>
      <c r="G49" s="118" t="str">
        <f>IF(E49="","",VLOOKUP(E49,商品信息!$B:$F,3,0))</f>
        <v/>
      </c>
      <c r="H49" s="23" t="str">
        <f>IF(E49="","",VLOOKUP(E49,商品信息!$B:$F,4,0))</f>
        <v/>
      </c>
      <c r="I49" s="119" t="str">
        <f>IF(E49="","",VLOOKUP(E49,商品信息!B:K,5,0)*VLOOKUP(VLOOKUP(D49,客户信息!B:D,3,0),客户信息!N:O,2,0))</f>
        <v/>
      </c>
      <c r="J49" s="23"/>
      <c r="K49" s="119" t="str">
        <f t="shared" si="8"/>
        <v/>
      </c>
      <c r="L49" s="23"/>
      <c r="M49" s="117" t="str">
        <f>IF(L49="","",VLOOKUP(L49,员工信息!C:E,3,0))</f>
        <v/>
      </c>
      <c r="N49" s="117">
        <f t="shared" si="9"/>
        <v>1900</v>
      </c>
      <c r="O49" s="117">
        <f t="shared" si="10"/>
        <v>1</v>
      </c>
      <c r="P49" s="23"/>
    </row>
    <row r="50" spans="1:16">
      <c r="A50" s="21" t="str">
        <f t="shared" si="7"/>
        <v/>
      </c>
      <c r="B50" s="136"/>
      <c r="C50" s="21"/>
      <c r="D50" s="21"/>
      <c r="E50" s="21"/>
      <c r="F50" s="114" t="str">
        <f>IF(E50="","",VLOOKUP(E50,商品信息!$B:$F,2,0))</f>
        <v/>
      </c>
      <c r="G50" s="115" t="str">
        <f>IF(E50="","",VLOOKUP(E50,商品信息!$B:$F,3,0))</f>
        <v/>
      </c>
      <c r="H50" s="21" t="str">
        <f>IF(E50="","",VLOOKUP(E50,商品信息!$B:$F,4,0))</f>
        <v/>
      </c>
      <c r="I50" s="116" t="str">
        <f>IF(E50="","",VLOOKUP(E50,商品信息!B:K,5,0)*VLOOKUP(VLOOKUP(D50,客户信息!B:D,3,0),客户信息!N:O,2,0))</f>
        <v/>
      </c>
      <c r="J50" s="21"/>
      <c r="K50" s="116" t="str">
        <f t="shared" si="8"/>
        <v/>
      </c>
      <c r="L50" s="21"/>
      <c r="M50" s="114" t="str">
        <f>IF(L50="","",VLOOKUP(L50,员工信息!C:E,3,0))</f>
        <v/>
      </c>
      <c r="N50" s="114">
        <f t="shared" si="9"/>
        <v>1900</v>
      </c>
      <c r="O50" s="114">
        <f t="shared" si="10"/>
        <v>1</v>
      </c>
      <c r="P50" s="21"/>
    </row>
    <row r="51" spans="1:16">
      <c r="A51" s="23" t="str">
        <f t="shared" si="7"/>
        <v/>
      </c>
      <c r="B51" s="137"/>
      <c r="C51" s="23"/>
      <c r="D51" s="23"/>
      <c r="E51" s="23"/>
      <c r="F51" s="117" t="str">
        <f>IF(E51="","",VLOOKUP(E51,商品信息!$B:$F,2,0))</f>
        <v/>
      </c>
      <c r="G51" s="118" t="str">
        <f>IF(E51="","",VLOOKUP(E51,商品信息!$B:$F,3,0))</f>
        <v/>
      </c>
      <c r="H51" s="23" t="str">
        <f>IF(E51="","",VLOOKUP(E51,商品信息!$B:$F,4,0))</f>
        <v/>
      </c>
      <c r="I51" s="119" t="str">
        <f>IF(E51="","",VLOOKUP(E51,商品信息!B:K,5,0)*VLOOKUP(VLOOKUP(D51,客户信息!B:D,3,0),客户信息!N:O,2,0))</f>
        <v/>
      </c>
      <c r="J51" s="23"/>
      <c r="K51" s="119" t="str">
        <f t="shared" si="8"/>
        <v/>
      </c>
      <c r="L51" s="23"/>
      <c r="M51" s="117" t="str">
        <f>IF(L51="","",VLOOKUP(L51,员工信息!C:E,3,0))</f>
        <v/>
      </c>
      <c r="N51" s="117">
        <f t="shared" si="9"/>
        <v>1900</v>
      </c>
      <c r="O51" s="117">
        <f t="shared" si="10"/>
        <v>1</v>
      </c>
      <c r="P51" s="23"/>
    </row>
    <row r="52" spans="1:16">
      <c r="A52" s="21" t="str">
        <f t="shared" si="7"/>
        <v/>
      </c>
      <c r="B52" s="136"/>
      <c r="C52" s="21"/>
      <c r="D52" s="21"/>
      <c r="E52" s="21"/>
      <c r="F52" s="114" t="str">
        <f>IF(E52="","",VLOOKUP(E52,商品信息!$B:$F,2,0))</f>
        <v/>
      </c>
      <c r="G52" s="115" t="str">
        <f>IF(E52="","",VLOOKUP(E52,商品信息!$B:$F,3,0))</f>
        <v/>
      </c>
      <c r="H52" s="21" t="str">
        <f>IF(E52="","",VLOOKUP(E52,商品信息!$B:$F,4,0))</f>
        <v/>
      </c>
      <c r="I52" s="116" t="str">
        <f>IF(E52="","",VLOOKUP(E52,商品信息!B:K,5,0)*VLOOKUP(VLOOKUP(D52,客户信息!B:D,3,0),客户信息!N:O,2,0))</f>
        <v/>
      </c>
      <c r="J52" s="21"/>
      <c r="K52" s="116" t="str">
        <f t="shared" si="8"/>
        <v/>
      </c>
      <c r="L52" s="21"/>
      <c r="M52" s="114" t="str">
        <f>IF(L52="","",VLOOKUP(L52,员工信息!C:E,3,0))</f>
        <v/>
      </c>
      <c r="N52" s="114">
        <f t="shared" si="9"/>
        <v>1900</v>
      </c>
      <c r="O52" s="114">
        <f t="shared" si="10"/>
        <v>1</v>
      </c>
      <c r="P52" s="21"/>
    </row>
    <row r="53" spans="1:16">
      <c r="A53" s="23" t="str">
        <f t="shared" si="7"/>
        <v/>
      </c>
      <c r="B53" s="137"/>
      <c r="C53" s="23"/>
      <c r="D53" s="23"/>
      <c r="E53" s="23"/>
      <c r="F53" s="117" t="str">
        <f>IF(E53="","",VLOOKUP(E53,商品信息!$B:$F,2,0))</f>
        <v/>
      </c>
      <c r="G53" s="118" t="str">
        <f>IF(E53="","",VLOOKUP(E53,商品信息!$B:$F,3,0))</f>
        <v/>
      </c>
      <c r="H53" s="23" t="str">
        <f>IF(E53="","",VLOOKUP(E53,商品信息!$B:$F,4,0))</f>
        <v/>
      </c>
      <c r="I53" s="119" t="str">
        <f>IF(E53="","",VLOOKUP(E53,商品信息!B:K,5,0)*VLOOKUP(VLOOKUP(D53,客户信息!B:D,3,0),客户信息!N:O,2,0))</f>
        <v/>
      </c>
      <c r="J53" s="23"/>
      <c r="K53" s="119" t="str">
        <f t="shared" si="8"/>
        <v/>
      </c>
      <c r="L53" s="23"/>
      <c r="M53" s="117" t="str">
        <f>IF(L53="","",VLOOKUP(L53,员工信息!C:E,3,0))</f>
        <v/>
      </c>
      <c r="N53" s="117">
        <f t="shared" si="9"/>
        <v>1900</v>
      </c>
      <c r="O53" s="117">
        <f t="shared" si="10"/>
        <v>1</v>
      </c>
      <c r="P53" s="23"/>
    </row>
    <row r="54" spans="1:16">
      <c r="A54" s="21" t="str">
        <f t="shared" si="7"/>
        <v/>
      </c>
      <c r="B54" s="136"/>
      <c r="C54" s="21"/>
      <c r="D54" s="21"/>
      <c r="E54" s="21"/>
      <c r="F54" s="114" t="str">
        <f>IF(E54="","",VLOOKUP(E54,商品信息!$B:$F,2,0))</f>
        <v/>
      </c>
      <c r="G54" s="115" t="str">
        <f>IF(E54="","",VLOOKUP(E54,商品信息!$B:$F,3,0))</f>
        <v/>
      </c>
      <c r="H54" s="21" t="str">
        <f>IF(E54="","",VLOOKUP(E54,商品信息!$B:$F,4,0))</f>
        <v/>
      </c>
      <c r="I54" s="116" t="str">
        <f>IF(E54="","",VLOOKUP(E54,商品信息!B:K,5,0)*VLOOKUP(VLOOKUP(D54,客户信息!B:D,3,0),客户信息!N:O,2,0))</f>
        <v/>
      </c>
      <c r="J54" s="21"/>
      <c r="K54" s="116" t="str">
        <f t="shared" si="8"/>
        <v/>
      </c>
      <c r="L54" s="21"/>
      <c r="M54" s="114" t="str">
        <f>IF(L54="","",VLOOKUP(L54,员工信息!C:E,3,0))</f>
        <v/>
      </c>
      <c r="N54" s="114">
        <f t="shared" si="9"/>
        <v>1900</v>
      </c>
      <c r="O54" s="114">
        <f t="shared" si="10"/>
        <v>1</v>
      </c>
      <c r="P54" s="21"/>
    </row>
    <row r="55" spans="1:16">
      <c r="A55" s="23" t="str">
        <f t="shared" si="7"/>
        <v/>
      </c>
      <c r="B55" s="137"/>
      <c r="C55" s="23"/>
      <c r="D55" s="23"/>
      <c r="E55" s="23"/>
      <c r="F55" s="117" t="str">
        <f>IF(E55="","",VLOOKUP(E55,商品信息!$B:$F,2,0))</f>
        <v/>
      </c>
      <c r="G55" s="118" t="str">
        <f>IF(E55="","",VLOOKUP(E55,商品信息!$B:$F,3,0))</f>
        <v/>
      </c>
      <c r="H55" s="23" t="str">
        <f>IF(E55="","",VLOOKUP(E55,商品信息!$B:$F,4,0))</f>
        <v/>
      </c>
      <c r="I55" s="119" t="str">
        <f>IF(E55="","",VLOOKUP(E55,商品信息!B:K,5,0)*VLOOKUP(VLOOKUP(D55,客户信息!B:D,3,0),客户信息!N:O,2,0))</f>
        <v/>
      </c>
      <c r="J55" s="23"/>
      <c r="K55" s="119" t="str">
        <f t="shared" si="8"/>
        <v/>
      </c>
      <c r="L55" s="23"/>
      <c r="M55" s="117" t="str">
        <f>IF(L55="","",VLOOKUP(L55,员工信息!C:E,3,0))</f>
        <v/>
      </c>
      <c r="N55" s="117">
        <f t="shared" si="9"/>
        <v>1900</v>
      </c>
      <c r="O55" s="117">
        <f t="shared" si="10"/>
        <v>1</v>
      </c>
      <c r="P55" s="23"/>
    </row>
    <row r="56" spans="1:16">
      <c r="A56" s="21" t="str">
        <f t="shared" si="7"/>
        <v/>
      </c>
      <c r="B56" s="136"/>
      <c r="C56" s="21"/>
      <c r="D56" s="21"/>
      <c r="E56" s="21"/>
      <c r="F56" s="114" t="str">
        <f>IF(E56="","",VLOOKUP(E56,商品信息!$B:$F,2,0))</f>
        <v/>
      </c>
      <c r="G56" s="115" t="str">
        <f>IF(E56="","",VLOOKUP(E56,商品信息!$B:$F,3,0))</f>
        <v/>
      </c>
      <c r="H56" s="21" t="str">
        <f>IF(E56="","",VLOOKUP(E56,商品信息!$B:$F,4,0))</f>
        <v/>
      </c>
      <c r="I56" s="116" t="str">
        <f>IF(E56="","",VLOOKUP(E56,商品信息!B:K,5,0)*VLOOKUP(VLOOKUP(D56,客户信息!B:D,3,0),客户信息!N:O,2,0))</f>
        <v/>
      </c>
      <c r="J56" s="21"/>
      <c r="K56" s="116" t="str">
        <f t="shared" si="8"/>
        <v/>
      </c>
      <c r="L56" s="21"/>
      <c r="M56" s="114" t="str">
        <f>IF(L56="","",VLOOKUP(L56,员工信息!C:E,3,0))</f>
        <v/>
      </c>
      <c r="N56" s="114">
        <f t="shared" si="9"/>
        <v>1900</v>
      </c>
      <c r="O56" s="114">
        <f t="shared" si="10"/>
        <v>1</v>
      </c>
      <c r="P56" s="21"/>
    </row>
    <row r="57" spans="1:16">
      <c r="A57" s="23" t="str">
        <f t="shared" si="7"/>
        <v/>
      </c>
      <c r="B57" s="137"/>
      <c r="C57" s="23"/>
      <c r="D57" s="23"/>
      <c r="E57" s="23"/>
      <c r="F57" s="117" t="str">
        <f>IF(E57="","",VLOOKUP(E57,商品信息!$B:$F,2,0))</f>
        <v/>
      </c>
      <c r="G57" s="118" t="str">
        <f>IF(E57="","",VLOOKUP(E57,商品信息!$B:$F,3,0))</f>
        <v/>
      </c>
      <c r="H57" s="23" t="str">
        <f>IF(E57="","",VLOOKUP(E57,商品信息!$B:$F,4,0))</f>
        <v/>
      </c>
      <c r="I57" s="119" t="str">
        <f>IF(E57="","",VLOOKUP(E57,商品信息!B:K,5,0)*VLOOKUP(VLOOKUP(D57,客户信息!B:D,3,0),客户信息!N:O,2,0))</f>
        <v/>
      </c>
      <c r="J57" s="23"/>
      <c r="K57" s="119" t="str">
        <f t="shared" si="8"/>
        <v/>
      </c>
      <c r="L57" s="23"/>
      <c r="M57" s="117" t="str">
        <f>IF(L57="","",VLOOKUP(L57,员工信息!C:E,3,0))</f>
        <v/>
      </c>
      <c r="N57" s="117">
        <f t="shared" si="9"/>
        <v>1900</v>
      </c>
      <c r="O57" s="117">
        <f t="shared" si="10"/>
        <v>1</v>
      </c>
      <c r="P57" s="23"/>
    </row>
    <row r="58" spans="1:16">
      <c r="A58" s="21" t="str">
        <f t="shared" si="7"/>
        <v/>
      </c>
      <c r="B58" s="136"/>
      <c r="C58" s="21"/>
      <c r="D58" s="21"/>
      <c r="E58" s="21"/>
      <c r="F58" s="114" t="str">
        <f>IF(E58="","",VLOOKUP(E58,商品信息!$B:$F,2,0))</f>
        <v/>
      </c>
      <c r="G58" s="115" t="str">
        <f>IF(E58="","",VLOOKUP(E58,商品信息!$B:$F,3,0))</f>
        <v/>
      </c>
      <c r="H58" s="21" t="str">
        <f>IF(E58="","",VLOOKUP(E58,商品信息!$B:$F,4,0))</f>
        <v/>
      </c>
      <c r="I58" s="116" t="str">
        <f>IF(E58="","",VLOOKUP(E58,商品信息!B:K,5,0)*VLOOKUP(VLOOKUP(D58,客户信息!B:D,3,0),客户信息!N:O,2,0))</f>
        <v/>
      </c>
      <c r="J58" s="21"/>
      <c r="K58" s="116" t="str">
        <f t="shared" si="8"/>
        <v/>
      </c>
      <c r="L58" s="21"/>
      <c r="M58" s="114" t="str">
        <f>IF(L58="","",VLOOKUP(L58,员工信息!C:E,3,0))</f>
        <v/>
      </c>
      <c r="N58" s="114">
        <f t="shared" si="9"/>
        <v>1900</v>
      </c>
      <c r="O58" s="114">
        <f t="shared" si="10"/>
        <v>1</v>
      </c>
      <c r="P58" s="21"/>
    </row>
    <row r="59" spans="1:16">
      <c r="A59" s="23" t="str">
        <f t="shared" si="7"/>
        <v/>
      </c>
      <c r="B59" s="137"/>
      <c r="C59" s="23"/>
      <c r="D59" s="23"/>
      <c r="E59" s="23"/>
      <c r="F59" s="117" t="str">
        <f>IF(E59="","",VLOOKUP(E59,商品信息!$B:$F,2,0))</f>
        <v/>
      </c>
      <c r="G59" s="118" t="str">
        <f>IF(E59="","",VLOOKUP(E59,商品信息!$B:$F,3,0))</f>
        <v/>
      </c>
      <c r="H59" s="23" t="str">
        <f>IF(E59="","",VLOOKUP(E59,商品信息!$B:$F,4,0))</f>
        <v/>
      </c>
      <c r="I59" s="119" t="str">
        <f>IF(E59="","",VLOOKUP(E59,商品信息!B:K,5,0)*VLOOKUP(VLOOKUP(D59,客户信息!B:D,3,0),客户信息!N:O,2,0))</f>
        <v/>
      </c>
      <c r="J59" s="23"/>
      <c r="K59" s="119" t="str">
        <f t="shared" si="8"/>
        <v/>
      </c>
      <c r="L59" s="23"/>
      <c r="M59" s="117" t="str">
        <f>IF(L59="","",VLOOKUP(L59,员工信息!C:E,3,0))</f>
        <v/>
      </c>
      <c r="N59" s="117">
        <f t="shared" si="9"/>
        <v>1900</v>
      </c>
      <c r="O59" s="117">
        <f t="shared" si="10"/>
        <v>1</v>
      </c>
      <c r="P59" s="23"/>
    </row>
    <row r="60" spans="1:16">
      <c r="A60" s="21" t="str">
        <f t="shared" si="7"/>
        <v/>
      </c>
      <c r="B60" s="136"/>
      <c r="C60" s="21"/>
      <c r="D60" s="21"/>
      <c r="E60" s="21"/>
      <c r="F60" s="114" t="str">
        <f>IF(E60="","",VLOOKUP(E60,商品信息!$B:$F,2,0))</f>
        <v/>
      </c>
      <c r="G60" s="115" t="str">
        <f>IF(E60="","",VLOOKUP(E60,商品信息!$B:$F,3,0))</f>
        <v/>
      </c>
      <c r="H60" s="21" t="str">
        <f>IF(E60="","",VLOOKUP(E60,商品信息!$B:$F,4,0))</f>
        <v/>
      </c>
      <c r="I60" s="116" t="str">
        <f>IF(E60="","",VLOOKUP(E60,商品信息!B:K,5,0)*VLOOKUP(VLOOKUP(D60,客户信息!B:D,3,0),客户信息!N:O,2,0))</f>
        <v/>
      </c>
      <c r="J60" s="21"/>
      <c r="K60" s="116" t="str">
        <f t="shared" si="8"/>
        <v/>
      </c>
      <c r="L60" s="21"/>
      <c r="M60" s="114" t="str">
        <f>IF(L60="","",VLOOKUP(L60,员工信息!C:E,3,0))</f>
        <v/>
      </c>
      <c r="N60" s="114">
        <f t="shared" si="9"/>
        <v>1900</v>
      </c>
      <c r="O60" s="114">
        <f t="shared" si="10"/>
        <v>1</v>
      </c>
      <c r="P60" s="21"/>
    </row>
    <row r="61" spans="1:16">
      <c r="A61" s="23" t="str">
        <f t="shared" si="7"/>
        <v/>
      </c>
      <c r="B61" s="137"/>
      <c r="C61" s="23"/>
      <c r="D61" s="23"/>
      <c r="E61" s="23"/>
      <c r="F61" s="117" t="str">
        <f>IF(E61="","",VLOOKUP(E61,商品信息!$B:$F,2,0))</f>
        <v/>
      </c>
      <c r="G61" s="118" t="str">
        <f>IF(E61="","",VLOOKUP(E61,商品信息!$B:$F,3,0))</f>
        <v/>
      </c>
      <c r="H61" s="23" t="str">
        <f>IF(E61="","",VLOOKUP(E61,商品信息!$B:$F,4,0))</f>
        <v/>
      </c>
      <c r="I61" s="119" t="str">
        <f>IF(E61="","",VLOOKUP(E61,商品信息!B:K,5,0)*VLOOKUP(VLOOKUP(D61,客户信息!B:D,3,0),客户信息!N:O,2,0))</f>
        <v/>
      </c>
      <c r="J61" s="23"/>
      <c r="K61" s="119" t="str">
        <f t="shared" si="8"/>
        <v/>
      </c>
      <c r="L61" s="23"/>
      <c r="M61" s="117" t="str">
        <f>IF(L61="","",VLOOKUP(L61,员工信息!C:E,3,0))</f>
        <v/>
      </c>
      <c r="N61" s="117">
        <f t="shared" si="9"/>
        <v>1900</v>
      </c>
      <c r="O61" s="117">
        <f t="shared" si="10"/>
        <v>1</v>
      </c>
      <c r="P61" s="23"/>
    </row>
    <row r="62" spans="1:16">
      <c r="A62" s="21" t="str">
        <f t="shared" si="7"/>
        <v/>
      </c>
      <c r="B62" s="136"/>
      <c r="C62" s="21"/>
      <c r="D62" s="21"/>
      <c r="E62" s="21"/>
      <c r="F62" s="114" t="str">
        <f>IF(E62="","",VLOOKUP(E62,商品信息!$B:$F,2,0))</f>
        <v/>
      </c>
      <c r="G62" s="115" t="str">
        <f>IF(E62="","",VLOOKUP(E62,商品信息!$B:$F,3,0))</f>
        <v/>
      </c>
      <c r="H62" s="21" t="str">
        <f>IF(E62="","",VLOOKUP(E62,商品信息!$B:$F,4,0))</f>
        <v/>
      </c>
      <c r="I62" s="116" t="str">
        <f>IF(E62="","",VLOOKUP(E62,商品信息!B:K,5,0)*VLOOKUP(VLOOKUP(D62,客户信息!B:D,3,0),客户信息!N:O,2,0))</f>
        <v/>
      </c>
      <c r="J62" s="21"/>
      <c r="K62" s="116" t="str">
        <f t="shared" si="8"/>
        <v/>
      </c>
      <c r="L62" s="21"/>
      <c r="M62" s="114" t="str">
        <f>IF(L62="","",VLOOKUP(L62,员工信息!C:E,3,0))</f>
        <v/>
      </c>
      <c r="N62" s="114">
        <f t="shared" si="9"/>
        <v>1900</v>
      </c>
      <c r="O62" s="114">
        <f t="shared" si="10"/>
        <v>1</v>
      </c>
      <c r="P62" s="21"/>
    </row>
    <row r="63" spans="1:16">
      <c r="A63" s="23" t="str">
        <f t="shared" si="7"/>
        <v/>
      </c>
      <c r="B63" s="137"/>
      <c r="C63" s="23"/>
      <c r="D63" s="23"/>
      <c r="E63" s="23"/>
      <c r="F63" s="117" t="str">
        <f>IF(E63="","",VLOOKUP(E63,商品信息!$B:$F,2,0))</f>
        <v/>
      </c>
      <c r="G63" s="118" t="str">
        <f>IF(E63="","",VLOOKUP(E63,商品信息!$B:$F,3,0))</f>
        <v/>
      </c>
      <c r="H63" s="23" t="str">
        <f>IF(E63="","",VLOOKUP(E63,商品信息!$B:$F,4,0))</f>
        <v/>
      </c>
      <c r="I63" s="119" t="str">
        <f>IF(E63="","",VLOOKUP(E63,商品信息!B:K,5,0)*VLOOKUP(VLOOKUP(D63,客户信息!B:D,3,0),客户信息!N:O,2,0))</f>
        <v/>
      </c>
      <c r="J63" s="23"/>
      <c r="K63" s="119" t="str">
        <f t="shared" si="8"/>
        <v/>
      </c>
      <c r="L63" s="23"/>
      <c r="M63" s="117" t="str">
        <f>IF(L63="","",VLOOKUP(L63,员工信息!C:E,3,0))</f>
        <v/>
      </c>
      <c r="N63" s="117">
        <f t="shared" si="9"/>
        <v>1900</v>
      </c>
      <c r="O63" s="117">
        <f t="shared" si="10"/>
        <v>1</v>
      </c>
      <c r="P63" s="23"/>
    </row>
    <row r="64" spans="1:16">
      <c r="A64" s="21" t="str">
        <f t="shared" si="7"/>
        <v/>
      </c>
      <c r="B64" s="136"/>
      <c r="C64" s="21"/>
      <c r="D64" s="21"/>
      <c r="E64" s="21"/>
      <c r="F64" s="114" t="str">
        <f>IF(E64="","",VLOOKUP(E64,商品信息!$B:$F,2,0))</f>
        <v/>
      </c>
      <c r="G64" s="115" t="str">
        <f>IF(E64="","",VLOOKUP(E64,商品信息!$B:$F,3,0))</f>
        <v/>
      </c>
      <c r="H64" s="21" t="str">
        <f>IF(E64="","",VLOOKUP(E64,商品信息!$B:$F,4,0))</f>
        <v/>
      </c>
      <c r="I64" s="116" t="str">
        <f>IF(E64="","",VLOOKUP(E64,商品信息!B:K,5,0)*VLOOKUP(VLOOKUP(D64,客户信息!B:D,3,0),客户信息!N:O,2,0))</f>
        <v/>
      </c>
      <c r="J64" s="21"/>
      <c r="K64" s="116" t="str">
        <f t="shared" si="8"/>
        <v/>
      </c>
      <c r="L64" s="21"/>
      <c r="M64" s="114" t="str">
        <f>IF(L64="","",VLOOKUP(L64,员工信息!C:E,3,0))</f>
        <v/>
      </c>
      <c r="N64" s="114">
        <f t="shared" si="9"/>
        <v>1900</v>
      </c>
      <c r="O64" s="114">
        <f t="shared" si="10"/>
        <v>1</v>
      </c>
      <c r="P64" s="21"/>
    </row>
    <row r="65" spans="1:16">
      <c r="A65" s="23" t="str">
        <f t="shared" si="7"/>
        <v/>
      </c>
      <c r="B65" s="137"/>
      <c r="C65" s="23"/>
      <c r="D65" s="23"/>
      <c r="E65" s="23"/>
      <c r="F65" s="117" t="str">
        <f>IF(E65="","",VLOOKUP(E65,商品信息!$B:$F,2,0))</f>
        <v/>
      </c>
      <c r="G65" s="118" t="str">
        <f>IF(E65="","",VLOOKUP(E65,商品信息!$B:$F,3,0))</f>
        <v/>
      </c>
      <c r="H65" s="23" t="str">
        <f>IF(E65="","",VLOOKUP(E65,商品信息!$B:$F,4,0))</f>
        <v/>
      </c>
      <c r="I65" s="119" t="str">
        <f>IF(E65="","",VLOOKUP(E65,商品信息!B:K,5,0)*VLOOKUP(VLOOKUP(D65,客户信息!B:D,3,0),客户信息!N:O,2,0))</f>
        <v/>
      </c>
      <c r="J65" s="23"/>
      <c r="K65" s="119" t="str">
        <f t="shared" si="8"/>
        <v/>
      </c>
      <c r="L65" s="23"/>
      <c r="M65" s="117" t="str">
        <f>IF(L65="","",VLOOKUP(L65,员工信息!C:E,3,0))</f>
        <v/>
      </c>
      <c r="N65" s="117">
        <f t="shared" si="9"/>
        <v>1900</v>
      </c>
      <c r="O65" s="117">
        <f t="shared" si="10"/>
        <v>1</v>
      </c>
      <c r="P65" s="23"/>
    </row>
    <row r="66" spans="1:16">
      <c r="A66" s="21" t="str">
        <f t="shared" si="7"/>
        <v/>
      </c>
      <c r="B66" s="136"/>
      <c r="C66" s="21"/>
      <c r="D66" s="21"/>
      <c r="E66" s="21"/>
      <c r="F66" s="114" t="str">
        <f>IF(E66="","",VLOOKUP(E66,商品信息!$B:$F,2,0))</f>
        <v/>
      </c>
      <c r="G66" s="115" t="str">
        <f>IF(E66="","",VLOOKUP(E66,商品信息!$B:$F,3,0))</f>
        <v/>
      </c>
      <c r="H66" s="21" t="str">
        <f>IF(E66="","",VLOOKUP(E66,商品信息!$B:$F,4,0))</f>
        <v/>
      </c>
      <c r="I66" s="116" t="str">
        <f>IF(E66="","",VLOOKUP(E66,商品信息!B:K,5,0)*VLOOKUP(VLOOKUP(D66,客户信息!B:D,3,0),客户信息!N:O,2,0))</f>
        <v/>
      </c>
      <c r="J66" s="21"/>
      <c r="K66" s="116" t="str">
        <f t="shared" si="8"/>
        <v/>
      </c>
      <c r="L66" s="21"/>
      <c r="M66" s="114" t="str">
        <f>IF(L66="","",VLOOKUP(L66,员工信息!C:E,3,0))</f>
        <v/>
      </c>
      <c r="N66" s="114">
        <f t="shared" si="9"/>
        <v>1900</v>
      </c>
      <c r="O66" s="114">
        <f t="shared" si="10"/>
        <v>1</v>
      </c>
      <c r="P66" s="21"/>
    </row>
    <row r="67" spans="1:16">
      <c r="A67" s="23" t="str">
        <f t="shared" si="7"/>
        <v/>
      </c>
      <c r="B67" s="137"/>
      <c r="C67" s="23"/>
      <c r="D67" s="23"/>
      <c r="E67" s="23"/>
      <c r="F67" s="117" t="str">
        <f>IF(E67="","",VLOOKUP(E67,商品信息!$B:$F,2,0))</f>
        <v/>
      </c>
      <c r="G67" s="118" t="str">
        <f>IF(E67="","",VLOOKUP(E67,商品信息!$B:$F,3,0))</f>
        <v/>
      </c>
      <c r="H67" s="23" t="str">
        <f>IF(E67="","",VLOOKUP(E67,商品信息!$B:$F,4,0))</f>
        <v/>
      </c>
      <c r="I67" s="119" t="str">
        <f>IF(E67="","",VLOOKUP(E67,商品信息!B:K,5,0)*VLOOKUP(VLOOKUP(D67,客户信息!B:D,3,0),客户信息!N:O,2,0))</f>
        <v/>
      </c>
      <c r="J67" s="23"/>
      <c r="K67" s="119" t="str">
        <f t="shared" si="8"/>
        <v/>
      </c>
      <c r="L67" s="23"/>
      <c r="M67" s="117" t="str">
        <f>IF(L67="","",VLOOKUP(L67,员工信息!C:E,3,0))</f>
        <v/>
      </c>
      <c r="N67" s="117">
        <f t="shared" si="9"/>
        <v>1900</v>
      </c>
      <c r="O67" s="117">
        <f t="shared" si="10"/>
        <v>1</v>
      </c>
      <c r="P67" s="23"/>
    </row>
    <row r="68" spans="1:16">
      <c r="A68" s="21" t="str">
        <f t="shared" si="7"/>
        <v/>
      </c>
      <c r="B68" s="136"/>
      <c r="C68" s="21"/>
      <c r="D68" s="21"/>
      <c r="E68" s="21"/>
      <c r="F68" s="114" t="str">
        <f>IF(E68="","",VLOOKUP(E68,商品信息!$B:$F,2,0))</f>
        <v/>
      </c>
      <c r="G68" s="115" t="str">
        <f>IF(E68="","",VLOOKUP(E68,商品信息!$B:$F,3,0))</f>
        <v/>
      </c>
      <c r="H68" s="21" t="str">
        <f>IF(E68="","",VLOOKUP(E68,商品信息!$B:$F,4,0))</f>
        <v/>
      </c>
      <c r="I68" s="116" t="str">
        <f>IF(E68="","",VLOOKUP(E68,商品信息!B:K,5,0)*VLOOKUP(VLOOKUP(D68,客户信息!B:D,3,0),客户信息!N:O,2,0))</f>
        <v/>
      </c>
      <c r="J68" s="21"/>
      <c r="K68" s="116" t="str">
        <f t="shared" si="8"/>
        <v/>
      </c>
      <c r="L68" s="21"/>
      <c r="M68" s="114" t="str">
        <f>IF(L68="","",VLOOKUP(L68,员工信息!C:E,3,0))</f>
        <v/>
      </c>
      <c r="N68" s="114">
        <f t="shared" si="9"/>
        <v>1900</v>
      </c>
      <c r="O68" s="114">
        <f t="shared" si="10"/>
        <v>1</v>
      </c>
      <c r="P68" s="21"/>
    </row>
    <row r="69" spans="1:16">
      <c r="A69" s="23" t="str">
        <f t="shared" si="7"/>
        <v/>
      </c>
      <c r="B69" s="137"/>
      <c r="C69" s="23"/>
      <c r="D69" s="23"/>
      <c r="E69" s="23"/>
      <c r="F69" s="117" t="str">
        <f>IF(E69="","",VLOOKUP(E69,商品信息!$B:$F,2,0))</f>
        <v/>
      </c>
      <c r="G69" s="118" t="str">
        <f>IF(E69="","",VLOOKUP(E69,商品信息!$B:$F,3,0))</f>
        <v/>
      </c>
      <c r="H69" s="23" t="str">
        <f>IF(E69="","",VLOOKUP(E69,商品信息!$B:$F,4,0))</f>
        <v/>
      </c>
      <c r="I69" s="119" t="str">
        <f>IF(E69="","",VLOOKUP(E69,商品信息!B:K,5,0)*VLOOKUP(VLOOKUP(D69,客户信息!B:D,3,0),客户信息!N:O,2,0))</f>
        <v/>
      </c>
      <c r="J69" s="23"/>
      <c r="K69" s="119" t="str">
        <f t="shared" si="8"/>
        <v/>
      </c>
      <c r="L69" s="23"/>
      <c r="M69" s="117" t="str">
        <f>IF(L69="","",VLOOKUP(L69,员工信息!C:E,3,0))</f>
        <v/>
      </c>
      <c r="N69" s="117">
        <f t="shared" si="9"/>
        <v>1900</v>
      </c>
      <c r="O69" s="117">
        <f t="shared" si="10"/>
        <v>1</v>
      </c>
      <c r="P69" s="23"/>
    </row>
    <row r="70" spans="1:16">
      <c r="A70" s="21" t="str">
        <f t="shared" si="7"/>
        <v/>
      </c>
      <c r="B70" s="136"/>
      <c r="C70" s="21"/>
      <c r="D70" s="21"/>
      <c r="E70" s="21"/>
      <c r="F70" s="114" t="str">
        <f>IF(E70="","",VLOOKUP(E70,商品信息!$B:$F,2,0))</f>
        <v/>
      </c>
      <c r="G70" s="115" t="str">
        <f>IF(E70="","",VLOOKUP(E70,商品信息!$B:$F,3,0))</f>
        <v/>
      </c>
      <c r="H70" s="21" t="str">
        <f>IF(E70="","",VLOOKUP(E70,商品信息!$B:$F,4,0))</f>
        <v/>
      </c>
      <c r="I70" s="116" t="str">
        <f>IF(E70="","",VLOOKUP(E70,商品信息!B:K,5,0)*VLOOKUP(VLOOKUP(D70,客户信息!B:D,3,0),客户信息!N:O,2,0))</f>
        <v/>
      </c>
      <c r="J70" s="21"/>
      <c r="K70" s="116" t="str">
        <f t="shared" si="8"/>
        <v/>
      </c>
      <c r="L70" s="21"/>
      <c r="M70" s="114" t="str">
        <f>IF(L70="","",VLOOKUP(L70,员工信息!C:E,3,0))</f>
        <v/>
      </c>
      <c r="N70" s="114">
        <f t="shared" si="9"/>
        <v>1900</v>
      </c>
      <c r="O70" s="114">
        <f t="shared" si="10"/>
        <v>1</v>
      </c>
      <c r="P70" s="21"/>
    </row>
    <row r="71" spans="1:16">
      <c r="A71" s="23" t="str">
        <f t="shared" si="7"/>
        <v/>
      </c>
      <c r="B71" s="137"/>
      <c r="C71" s="23"/>
      <c r="D71" s="23"/>
      <c r="E71" s="23"/>
      <c r="F71" s="117" t="str">
        <f>IF(E71="","",VLOOKUP(E71,商品信息!$B:$F,2,0))</f>
        <v/>
      </c>
      <c r="G71" s="118" t="str">
        <f>IF(E71="","",VLOOKUP(E71,商品信息!$B:$F,3,0))</f>
        <v/>
      </c>
      <c r="H71" s="23" t="str">
        <f>IF(E71="","",VLOOKUP(E71,商品信息!$B:$F,4,0))</f>
        <v/>
      </c>
      <c r="I71" s="119" t="str">
        <f>IF(E71="","",VLOOKUP(E71,商品信息!B:K,5,0)*VLOOKUP(VLOOKUP(D71,客户信息!B:D,3,0),客户信息!N:O,2,0))</f>
        <v/>
      </c>
      <c r="J71" s="23"/>
      <c r="K71" s="119" t="str">
        <f t="shared" si="8"/>
        <v/>
      </c>
      <c r="L71" s="23"/>
      <c r="M71" s="117" t="str">
        <f>IF(L71="","",VLOOKUP(L71,员工信息!C:E,3,0))</f>
        <v/>
      </c>
      <c r="N71" s="117">
        <f t="shared" si="9"/>
        <v>1900</v>
      </c>
      <c r="O71" s="117">
        <f t="shared" si="10"/>
        <v>1</v>
      </c>
      <c r="P71" s="23"/>
    </row>
    <row r="72" spans="1:16">
      <c r="A72" s="21" t="str">
        <f t="shared" si="7"/>
        <v/>
      </c>
      <c r="B72" s="136"/>
      <c r="C72" s="21"/>
      <c r="D72" s="21"/>
      <c r="E72" s="21"/>
      <c r="F72" s="114" t="str">
        <f>IF(E72="","",VLOOKUP(E72,商品信息!$B:$F,2,0))</f>
        <v/>
      </c>
      <c r="G72" s="115" t="str">
        <f>IF(E72="","",VLOOKUP(E72,商品信息!$B:$F,3,0))</f>
        <v/>
      </c>
      <c r="H72" s="21" t="str">
        <f>IF(E72="","",VLOOKUP(E72,商品信息!$B:$F,4,0))</f>
        <v/>
      </c>
      <c r="I72" s="116" t="str">
        <f>IF(E72="","",VLOOKUP(E72,商品信息!B:K,5,0)*VLOOKUP(VLOOKUP(D72,客户信息!B:D,3,0),客户信息!N:O,2,0))</f>
        <v/>
      </c>
      <c r="J72" s="21"/>
      <c r="K72" s="116" t="str">
        <f t="shared" si="8"/>
        <v/>
      </c>
      <c r="L72" s="21"/>
      <c r="M72" s="114" t="str">
        <f>IF(L72="","",VLOOKUP(L72,员工信息!C:E,3,0))</f>
        <v/>
      </c>
      <c r="N72" s="114">
        <f t="shared" si="9"/>
        <v>1900</v>
      </c>
      <c r="O72" s="114">
        <f t="shared" si="10"/>
        <v>1</v>
      </c>
      <c r="P72" s="21"/>
    </row>
    <row r="73" spans="1:16">
      <c r="A73" s="23" t="str">
        <f t="shared" si="7"/>
        <v/>
      </c>
      <c r="B73" s="137"/>
      <c r="C73" s="23"/>
      <c r="D73" s="23"/>
      <c r="E73" s="23"/>
      <c r="F73" s="117" t="str">
        <f>IF(E73="","",VLOOKUP(E73,商品信息!$B:$F,2,0))</f>
        <v/>
      </c>
      <c r="G73" s="118" t="str">
        <f>IF(E73="","",VLOOKUP(E73,商品信息!$B:$F,3,0))</f>
        <v/>
      </c>
      <c r="H73" s="23" t="str">
        <f>IF(E73="","",VLOOKUP(E73,商品信息!$B:$F,4,0))</f>
        <v/>
      </c>
      <c r="I73" s="119" t="str">
        <f>IF(E73="","",VLOOKUP(E73,商品信息!B:K,5,0)*VLOOKUP(VLOOKUP(D73,客户信息!B:D,3,0),客户信息!N:O,2,0))</f>
        <v/>
      </c>
      <c r="J73" s="23"/>
      <c r="K73" s="119" t="str">
        <f t="shared" si="8"/>
        <v/>
      </c>
      <c r="L73" s="23"/>
      <c r="M73" s="117" t="str">
        <f>IF(L73="","",VLOOKUP(L73,员工信息!C:E,3,0))</f>
        <v/>
      </c>
      <c r="N73" s="117">
        <f t="shared" si="9"/>
        <v>1900</v>
      </c>
      <c r="O73" s="117">
        <f t="shared" si="10"/>
        <v>1</v>
      </c>
      <c r="P73" s="23"/>
    </row>
    <row r="74" spans="1:16">
      <c r="A74" s="21" t="str">
        <f t="shared" si="7"/>
        <v/>
      </c>
      <c r="B74" s="136"/>
      <c r="C74" s="21"/>
      <c r="D74" s="21"/>
      <c r="E74" s="21"/>
      <c r="F74" s="114" t="str">
        <f>IF(E74="","",VLOOKUP(E74,商品信息!$B:$F,2,0))</f>
        <v/>
      </c>
      <c r="G74" s="115" t="str">
        <f>IF(E74="","",VLOOKUP(E74,商品信息!$B:$F,3,0))</f>
        <v/>
      </c>
      <c r="H74" s="21" t="str">
        <f>IF(E74="","",VLOOKUP(E74,商品信息!$B:$F,4,0))</f>
        <v/>
      </c>
      <c r="I74" s="116" t="str">
        <f>IF(E74="","",VLOOKUP(E74,商品信息!B:K,5,0)*VLOOKUP(VLOOKUP(D74,客户信息!B:D,3,0),客户信息!N:O,2,0))</f>
        <v/>
      </c>
      <c r="J74" s="21"/>
      <c r="K74" s="116" t="str">
        <f t="shared" si="8"/>
        <v/>
      </c>
      <c r="L74" s="21"/>
      <c r="M74" s="114" t="str">
        <f>IF(L74="","",VLOOKUP(L74,员工信息!C:E,3,0))</f>
        <v/>
      </c>
      <c r="N74" s="114">
        <f t="shared" si="9"/>
        <v>1900</v>
      </c>
      <c r="O74" s="114">
        <f t="shared" si="10"/>
        <v>1</v>
      </c>
      <c r="P74" s="21"/>
    </row>
    <row r="75" spans="1:16">
      <c r="A75" s="23" t="str">
        <f t="shared" si="7"/>
        <v/>
      </c>
      <c r="B75" s="137"/>
      <c r="C75" s="23"/>
      <c r="D75" s="23"/>
      <c r="E75" s="23"/>
      <c r="F75" s="117" t="str">
        <f>IF(E75="","",VLOOKUP(E75,商品信息!$B:$F,2,0))</f>
        <v/>
      </c>
      <c r="G75" s="118" t="str">
        <f>IF(E75="","",VLOOKUP(E75,商品信息!$B:$F,3,0))</f>
        <v/>
      </c>
      <c r="H75" s="23" t="str">
        <f>IF(E75="","",VLOOKUP(E75,商品信息!$B:$F,4,0))</f>
        <v/>
      </c>
      <c r="I75" s="119" t="str">
        <f>IF(E75="","",VLOOKUP(E75,商品信息!B:K,5,0)*VLOOKUP(VLOOKUP(D75,客户信息!B:D,3,0),客户信息!N:O,2,0))</f>
        <v/>
      </c>
      <c r="J75" s="23"/>
      <c r="K75" s="119" t="str">
        <f t="shared" si="8"/>
        <v/>
      </c>
      <c r="L75" s="23"/>
      <c r="M75" s="117" t="str">
        <f>IF(L75="","",VLOOKUP(L75,员工信息!C:E,3,0))</f>
        <v/>
      </c>
      <c r="N75" s="117">
        <f t="shared" si="9"/>
        <v>1900</v>
      </c>
      <c r="O75" s="117">
        <f t="shared" si="10"/>
        <v>1</v>
      </c>
      <c r="P75" s="23"/>
    </row>
    <row r="76" spans="1:16">
      <c r="A76" s="21" t="str">
        <f t="shared" si="7"/>
        <v/>
      </c>
      <c r="B76" s="136"/>
      <c r="C76" s="21"/>
      <c r="D76" s="21"/>
      <c r="E76" s="21"/>
      <c r="F76" s="114" t="str">
        <f>IF(E76="","",VLOOKUP(E76,商品信息!$B:$F,2,0))</f>
        <v/>
      </c>
      <c r="G76" s="115" t="str">
        <f>IF(E76="","",VLOOKUP(E76,商品信息!$B:$F,3,0))</f>
        <v/>
      </c>
      <c r="H76" s="21" t="str">
        <f>IF(E76="","",VLOOKUP(E76,商品信息!$B:$F,4,0))</f>
        <v/>
      </c>
      <c r="I76" s="116" t="str">
        <f>IF(E76="","",VLOOKUP(E76,商品信息!B:K,5,0)*VLOOKUP(VLOOKUP(D76,客户信息!B:D,3,0),客户信息!N:O,2,0))</f>
        <v/>
      </c>
      <c r="J76" s="21"/>
      <c r="K76" s="116" t="str">
        <f t="shared" si="8"/>
        <v/>
      </c>
      <c r="L76" s="21"/>
      <c r="M76" s="114" t="str">
        <f>IF(L76="","",VLOOKUP(L76,员工信息!C:E,3,0))</f>
        <v/>
      </c>
      <c r="N76" s="114">
        <f t="shared" si="9"/>
        <v>1900</v>
      </c>
      <c r="O76" s="114">
        <f t="shared" si="10"/>
        <v>1</v>
      </c>
      <c r="P76" s="21"/>
    </row>
    <row r="77" spans="1:16">
      <c r="A77" s="23" t="str">
        <f t="shared" si="7"/>
        <v/>
      </c>
      <c r="B77" s="137"/>
      <c r="C77" s="23"/>
      <c r="D77" s="23"/>
      <c r="E77" s="23"/>
      <c r="F77" s="117" t="str">
        <f>IF(E77="","",VLOOKUP(E77,商品信息!$B:$F,2,0))</f>
        <v/>
      </c>
      <c r="G77" s="118" t="str">
        <f>IF(E77="","",VLOOKUP(E77,商品信息!$B:$F,3,0))</f>
        <v/>
      </c>
      <c r="H77" s="23" t="str">
        <f>IF(E77="","",VLOOKUP(E77,商品信息!$B:$F,4,0))</f>
        <v/>
      </c>
      <c r="I77" s="119" t="str">
        <f>IF(E77="","",VLOOKUP(E77,商品信息!B:K,5,0)*VLOOKUP(VLOOKUP(D77,客户信息!B:D,3,0),客户信息!N:O,2,0))</f>
        <v/>
      </c>
      <c r="J77" s="23"/>
      <c r="K77" s="119" t="str">
        <f t="shared" si="8"/>
        <v/>
      </c>
      <c r="L77" s="23"/>
      <c r="M77" s="117" t="str">
        <f>IF(L77="","",VLOOKUP(L77,员工信息!C:E,3,0))</f>
        <v/>
      </c>
      <c r="N77" s="117">
        <f t="shared" si="9"/>
        <v>1900</v>
      </c>
      <c r="O77" s="117">
        <f t="shared" si="10"/>
        <v>1</v>
      </c>
      <c r="P77" s="23"/>
    </row>
    <row r="78" spans="1:16">
      <c r="A78" s="21" t="str">
        <f t="shared" si="7"/>
        <v/>
      </c>
      <c r="B78" s="136"/>
      <c r="C78" s="21"/>
      <c r="D78" s="21"/>
      <c r="E78" s="21"/>
      <c r="F78" s="114" t="str">
        <f>IF(E78="","",VLOOKUP(E78,商品信息!$B:$F,2,0))</f>
        <v/>
      </c>
      <c r="G78" s="115" t="str">
        <f>IF(E78="","",VLOOKUP(E78,商品信息!$B:$F,3,0))</f>
        <v/>
      </c>
      <c r="H78" s="21" t="str">
        <f>IF(E78="","",VLOOKUP(E78,商品信息!$B:$F,4,0))</f>
        <v/>
      </c>
      <c r="I78" s="116" t="str">
        <f>IF(E78="","",VLOOKUP(E78,商品信息!B:K,5,0)*VLOOKUP(VLOOKUP(D78,客户信息!B:D,3,0),客户信息!N:O,2,0))</f>
        <v/>
      </c>
      <c r="J78" s="21"/>
      <c r="K78" s="116" t="str">
        <f t="shared" si="8"/>
        <v/>
      </c>
      <c r="L78" s="21"/>
      <c r="M78" s="114" t="str">
        <f>IF(L78="","",VLOOKUP(L78,员工信息!C:E,3,0))</f>
        <v/>
      </c>
      <c r="N78" s="114">
        <f t="shared" si="9"/>
        <v>1900</v>
      </c>
      <c r="O78" s="114">
        <f t="shared" si="10"/>
        <v>1</v>
      </c>
      <c r="P78" s="21"/>
    </row>
    <row r="79" spans="1:16">
      <c r="A79" s="23" t="str">
        <f t="shared" ref="A79:A110" si="11">IF(B79="","",ROW()-ROW($A$3))</f>
        <v/>
      </c>
      <c r="B79" s="137"/>
      <c r="C79" s="23"/>
      <c r="D79" s="23"/>
      <c r="E79" s="23"/>
      <c r="F79" s="117" t="str">
        <f>IF(E79="","",VLOOKUP(E79,商品信息!$B:$F,2,0))</f>
        <v/>
      </c>
      <c r="G79" s="118" t="str">
        <f>IF(E79="","",VLOOKUP(E79,商品信息!$B:$F,3,0))</f>
        <v/>
      </c>
      <c r="H79" s="23" t="str">
        <f>IF(E79="","",VLOOKUP(E79,商品信息!$B:$F,4,0))</f>
        <v/>
      </c>
      <c r="I79" s="119" t="str">
        <f>IF(E79="","",VLOOKUP(E79,商品信息!B:K,5,0)*VLOOKUP(VLOOKUP(D79,客户信息!B:D,3,0),客户信息!N:O,2,0))</f>
        <v/>
      </c>
      <c r="J79" s="23"/>
      <c r="K79" s="119" t="str">
        <f t="shared" ref="K79:K110" si="12">IF(E79="","",I79*J79)</f>
        <v/>
      </c>
      <c r="L79" s="23"/>
      <c r="M79" s="117" t="str">
        <f>IF(L79="","",VLOOKUP(L79,员工信息!C:E,3,0))</f>
        <v/>
      </c>
      <c r="N79" s="117">
        <f t="shared" ref="N79:N110" si="13">YEAR(B79)</f>
        <v>1900</v>
      </c>
      <c r="O79" s="117">
        <f t="shared" ref="O79:O110" si="14">MONTH(B79)</f>
        <v>1</v>
      </c>
      <c r="P79" s="23"/>
    </row>
    <row r="80" spans="1:16">
      <c r="A80" s="21" t="str">
        <f t="shared" si="11"/>
        <v/>
      </c>
      <c r="B80" s="136"/>
      <c r="C80" s="21"/>
      <c r="D80" s="21"/>
      <c r="E80" s="21"/>
      <c r="F80" s="114" t="str">
        <f>IF(E80="","",VLOOKUP(E80,商品信息!$B:$F,2,0))</f>
        <v/>
      </c>
      <c r="G80" s="115" t="str">
        <f>IF(E80="","",VLOOKUP(E80,商品信息!$B:$F,3,0))</f>
        <v/>
      </c>
      <c r="H80" s="21" t="str">
        <f>IF(E80="","",VLOOKUP(E80,商品信息!$B:$F,4,0))</f>
        <v/>
      </c>
      <c r="I80" s="116" t="str">
        <f>IF(E80="","",VLOOKUP(E80,商品信息!B:K,5,0)*VLOOKUP(VLOOKUP(D80,客户信息!B:D,3,0),客户信息!N:O,2,0))</f>
        <v/>
      </c>
      <c r="J80" s="21"/>
      <c r="K80" s="116" t="str">
        <f t="shared" si="12"/>
        <v/>
      </c>
      <c r="L80" s="21"/>
      <c r="M80" s="114" t="str">
        <f>IF(L80="","",VLOOKUP(L80,员工信息!C:E,3,0))</f>
        <v/>
      </c>
      <c r="N80" s="114">
        <f t="shared" si="13"/>
        <v>1900</v>
      </c>
      <c r="O80" s="114">
        <f t="shared" si="14"/>
        <v>1</v>
      </c>
      <c r="P80" s="21"/>
    </row>
    <row r="81" spans="1:16">
      <c r="A81" s="23" t="str">
        <f t="shared" si="11"/>
        <v/>
      </c>
      <c r="B81" s="137"/>
      <c r="C81" s="23"/>
      <c r="D81" s="23"/>
      <c r="E81" s="23"/>
      <c r="F81" s="117" t="str">
        <f>IF(E81="","",VLOOKUP(E81,商品信息!$B:$F,2,0))</f>
        <v/>
      </c>
      <c r="G81" s="118" t="str">
        <f>IF(E81="","",VLOOKUP(E81,商品信息!$B:$F,3,0))</f>
        <v/>
      </c>
      <c r="H81" s="23" t="str">
        <f>IF(E81="","",VLOOKUP(E81,商品信息!$B:$F,4,0))</f>
        <v/>
      </c>
      <c r="I81" s="119" t="str">
        <f>IF(E81="","",VLOOKUP(E81,商品信息!B:K,5,0)*VLOOKUP(VLOOKUP(D81,客户信息!B:D,3,0),客户信息!N:O,2,0))</f>
        <v/>
      </c>
      <c r="J81" s="23"/>
      <c r="K81" s="119" t="str">
        <f t="shared" si="12"/>
        <v/>
      </c>
      <c r="L81" s="23"/>
      <c r="M81" s="117" t="str">
        <f>IF(L81="","",VLOOKUP(L81,员工信息!C:E,3,0))</f>
        <v/>
      </c>
      <c r="N81" s="117">
        <f t="shared" si="13"/>
        <v>1900</v>
      </c>
      <c r="O81" s="117">
        <f t="shared" si="14"/>
        <v>1</v>
      </c>
      <c r="P81" s="23"/>
    </row>
    <row r="82" spans="1:16">
      <c r="A82" s="21" t="str">
        <f t="shared" si="11"/>
        <v/>
      </c>
      <c r="B82" s="136"/>
      <c r="C82" s="21"/>
      <c r="D82" s="21"/>
      <c r="E82" s="21"/>
      <c r="F82" s="114" t="str">
        <f>IF(E82="","",VLOOKUP(E82,商品信息!$B:$F,2,0))</f>
        <v/>
      </c>
      <c r="G82" s="115" t="str">
        <f>IF(E82="","",VLOOKUP(E82,商品信息!$B:$F,3,0))</f>
        <v/>
      </c>
      <c r="H82" s="21" t="str">
        <f>IF(E82="","",VLOOKUP(E82,商品信息!$B:$F,4,0))</f>
        <v/>
      </c>
      <c r="I82" s="116" t="str">
        <f>IF(E82="","",VLOOKUP(E82,商品信息!B:K,5,0)*VLOOKUP(VLOOKUP(D82,客户信息!B:D,3,0),客户信息!N:O,2,0))</f>
        <v/>
      </c>
      <c r="J82" s="21"/>
      <c r="K82" s="116" t="str">
        <f t="shared" si="12"/>
        <v/>
      </c>
      <c r="L82" s="21"/>
      <c r="M82" s="114" t="str">
        <f>IF(L82="","",VLOOKUP(L82,员工信息!C:E,3,0))</f>
        <v/>
      </c>
      <c r="N82" s="114">
        <f t="shared" si="13"/>
        <v>1900</v>
      </c>
      <c r="O82" s="114">
        <f t="shared" si="14"/>
        <v>1</v>
      </c>
      <c r="P82" s="21"/>
    </row>
    <row r="83" spans="1:16">
      <c r="A83" s="23" t="str">
        <f t="shared" si="11"/>
        <v/>
      </c>
      <c r="B83" s="137"/>
      <c r="C83" s="23"/>
      <c r="D83" s="23"/>
      <c r="E83" s="23"/>
      <c r="F83" s="117" t="str">
        <f>IF(E83="","",VLOOKUP(E83,商品信息!$B:$F,2,0))</f>
        <v/>
      </c>
      <c r="G83" s="118" t="str">
        <f>IF(E83="","",VLOOKUP(E83,商品信息!$B:$F,3,0))</f>
        <v/>
      </c>
      <c r="H83" s="23" t="str">
        <f>IF(E83="","",VLOOKUP(E83,商品信息!$B:$F,4,0))</f>
        <v/>
      </c>
      <c r="I83" s="119" t="str">
        <f>IF(E83="","",VLOOKUP(E83,商品信息!B:K,5,0)*VLOOKUP(VLOOKUP(D83,客户信息!B:D,3,0),客户信息!N:O,2,0))</f>
        <v/>
      </c>
      <c r="J83" s="23"/>
      <c r="K83" s="119" t="str">
        <f t="shared" si="12"/>
        <v/>
      </c>
      <c r="L83" s="23"/>
      <c r="M83" s="117" t="str">
        <f>IF(L83="","",VLOOKUP(L83,员工信息!C:E,3,0))</f>
        <v/>
      </c>
      <c r="N83" s="117">
        <f t="shared" si="13"/>
        <v>1900</v>
      </c>
      <c r="O83" s="117">
        <f t="shared" si="14"/>
        <v>1</v>
      </c>
      <c r="P83" s="23"/>
    </row>
    <row r="84" spans="1:16">
      <c r="A84" s="21" t="str">
        <f t="shared" si="11"/>
        <v/>
      </c>
      <c r="B84" s="136"/>
      <c r="C84" s="21"/>
      <c r="D84" s="21"/>
      <c r="E84" s="21"/>
      <c r="F84" s="114" t="str">
        <f>IF(E84="","",VLOOKUP(E84,商品信息!$B:$F,2,0))</f>
        <v/>
      </c>
      <c r="G84" s="115" t="str">
        <f>IF(E84="","",VLOOKUP(E84,商品信息!$B:$F,3,0))</f>
        <v/>
      </c>
      <c r="H84" s="21" t="str">
        <f>IF(E84="","",VLOOKUP(E84,商品信息!$B:$F,4,0))</f>
        <v/>
      </c>
      <c r="I84" s="116" t="str">
        <f>IF(E84="","",VLOOKUP(E84,商品信息!B:K,5,0)*VLOOKUP(VLOOKUP(D84,客户信息!B:D,3,0),客户信息!N:O,2,0))</f>
        <v/>
      </c>
      <c r="J84" s="21"/>
      <c r="K84" s="116" t="str">
        <f t="shared" si="12"/>
        <v/>
      </c>
      <c r="L84" s="21"/>
      <c r="M84" s="114" t="str">
        <f>IF(L84="","",VLOOKUP(L84,员工信息!C:E,3,0))</f>
        <v/>
      </c>
      <c r="N84" s="114">
        <f t="shared" si="13"/>
        <v>1900</v>
      </c>
      <c r="O84" s="114">
        <f t="shared" si="14"/>
        <v>1</v>
      </c>
      <c r="P84" s="21"/>
    </row>
    <row r="85" spans="1:16">
      <c r="A85" s="23" t="str">
        <f t="shared" si="11"/>
        <v/>
      </c>
      <c r="B85" s="137"/>
      <c r="C85" s="23"/>
      <c r="D85" s="23"/>
      <c r="E85" s="23"/>
      <c r="F85" s="117" t="str">
        <f>IF(E85="","",VLOOKUP(E85,商品信息!$B:$F,2,0))</f>
        <v/>
      </c>
      <c r="G85" s="118" t="str">
        <f>IF(E85="","",VLOOKUP(E85,商品信息!$B:$F,3,0))</f>
        <v/>
      </c>
      <c r="H85" s="23" t="str">
        <f>IF(E85="","",VLOOKUP(E85,商品信息!$B:$F,4,0))</f>
        <v/>
      </c>
      <c r="I85" s="119" t="str">
        <f>IF(E85="","",VLOOKUP(E85,商品信息!B:K,5,0)*VLOOKUP(VLOOKUP(D85,客户信息!B:D,3,0),客户信息!N:O,2,0))</f>
        <v/>
      </c>
      <c r="J85" s="23"/>
      <c r="K85" s="119" t="str">
        <f t="shared" si="12"/>
        <v/>
      </c>
      <c r="L85" s="23"/>
      <c r="M85" s="117" t="str">
        <f>IF(L85="","",VLOOKUP(L85,员工信息!C:E,3,0))</f>
        <v/>
      </c>
      <c r="N85" s="117">
        <f t="shared" si="13"/>
        <v>1900</v>
      </c>
      <c r="O85" s="117">
        <f t="shared" si="14"/>
        <v>1</v>
      </c>
      <c r="P85" s="23"/>
    </row>
    <row r="86" spans="1:16">
      <c r="A86" s="21" t="str">
        <f t="shared" si="11"/>
        <v/>
      </c>
      <c r="B86" s="136"/>
      <c r="C86" s="21"/>
      <c r="D86" s="21"/>
      <c r="E86" s="21"/>
      <c r="F86" s="114" t="str">
        <f>IF(E86="","",VLOOKUP(E86,商品信息!$B:$F,2,0))</f>
        <v/>
      </c>
      <c r="G86" s="115" t="str">
        <f>IF(E86="","",VLOOKUP(E86,商品信息!$B:$F,3,0))</f>
        <v/>
      </c>
      <c r="H86" s="21" t="str">
        <f>IF(E86="","",VLOOKUP(E86,商品信息!$B:$F,4,0))</f>
        <v/>
      </c>
      <c r="I86" s="116" t="str">
        <f>IF(E86="","",VLOOKUP(E86,商品信息!B:K,5,0)*VLOOKUP(VLOOKUP(D86,客户信息!B:D,3,0),客户信息!N:O,2,0))</f>
        <v/>
      </c>
      <c r="J86" s="21"/>
      <c r="K86" s="116" t="str">
        <f t="shared" si="12"/>
        <v/>
      </c>
      <c r="L86" s="21"/>
      <c r="M86" s="114" t="str">
        <f>IF(L86="","",VLOOKUP(L86,员工信息!C:E,3,0))</f>
        <v/>
      </c>
      <c r="N86" s="114">
        <f t="shared" si="13"/>
        <v>1900</v>
      </c>
      <c r="O86" s="114">
        <f t="shared" si="14"/>
        <v>1</v>
      </c>
      <c r="P86" s="21"/>
    </row>
    <row r="87" spans="1:16">
      <c r="A87" s="23" t="str">
        <f t="shared" si="11"/>
        <v/>
      </c>
      <c r="B87" s="137"/>
      <c r="C87" s="23"/>
      <c r="D87" s="23"/>
      <c r="E87" s="23"/>
      <c r="F87" s="117" t="str">
        <f>IF(E87="","",VLOOKUP(E87,商品信息!$B:$F,2,0))</f>
        <v/>
      </c>
      <c r="G87" s="118" t="str">
        <f>IF(E87="","",VLOOKUP(E87,商品信息!$B:$F,3,0))</f>
        <v/>
      </c>
      <c r="H87" s="23" t="str">
        <f>IF(E87="","",VLOOKUP(E87,商品信息!$B:$F,4,0))</f>
        <v/>
      </c>
      <c r="I87" s="119" t="str">
        <f>IF(E87="","",VLOOKUP(E87,商品信息!B:K,5,0)*VLOOKUP(VLOOKUP(D87,客户信息!B:D,3,0),客户信息!N:O,2,0))</f>
        <v/>
      </c>
      <c r="J87" s="23"/>
      <c r="K87" s="119" t="str">
        <f t="shared" si="12"/>
        <v/>
      </c>
      <c r="L87" s="23"/>
      <c r="M87" s="117" t="str">
        <f>IF(L87="","",VLOOKUP(L87,员工信息!C:E,3,0))</f>
        <v/>
      </c>
      <c r="N87" s="117">
        <f t="shared" si="13"/>
        <v>1900</v>
      </c>
      <c r="O87" s="117">
        <f t="shared" si="14"/>
        <v>1</v>
      </c>
      <c r="P87" s="23"/>
    </row>
    <row r="88" spans="1:16">
      <c r="A88" s="21" t="str">
        <f t="shared" si="11"/>
        <v/>
      </c>
      <c r="B88" s="136"/>
      <c r="C88" s="21"/>
      <c r="D88" s="21"/>
      <c r="E88" s="21"/>
      <c r="F88" s="114" t="str">
        <f>IF(E88="","",VLOOKUP(E88,商品信息!$B:$F,2,0))</f>
        <v/>
      </c>
      <c r="G88" s="115" t="str">
        <f>IF(E88="","",VLOOKUP(E88,商品信息!$B:$F,3,0))</f>
        <v/>
      </c>
      <c r="H88" s="21" t="str">
        <f>IF(E88="","",VLOOKUP(E88,商品信息!$B:$F,4,0))</f>
        <v/>
      </c>
      <c r="I88" s="116" t="str">
        <f>IF(E88="","",VLOOKUP(E88,商品信息!B:K,5,0)*VLOOKUP(VLOOKUP(D88,客户信息!B:D,3,0),客户信息!N:O,2,0))</f>
        <v/>
      </c>
      <c r="J88" s="21"/>
      <c r="K88" s="116" t="str">
        <f t="shared" si="12"/>
        <v/>
      </c>
      <c r="L88" s="21"/>
      <c r="M88" s="114" t="str">
        <f>IF(L88="","",VLOOKUP(L88,员工信息!C:E,3,0))</f>
        <v/>
      </c>
      <c r="N88" s="114">
        <f t="shared" si="13"/>
        <v>1900</v>
      </c>
      <c r="O88" s="114">
        <f t="shared" si="14"/>
        <v>1</v>
      </c>
      <c r="P88" s="21"/>
    </row>
    <row r="89" spans="1:16">
      <c r="A89" s="23" t="str">
        <f t="shared" si="11"/>
        <v/>
      </c>
      <c r="B89" s="137"/>
      <c r="C89" s="23"/>
      <c r="D89" s="23"/>
      <c r="E89" s="23"/>
      <c r="F89" s="117" t="str">
        <f>IF(E89="","",VLOOKUP(E89,商品信息!$B:$F,2,0))</f>
        <v/>
      </c>
      <c r="G89" s="118" t="str">
        <f>IF(E89="","",VLOOKUP(E89,商品信息!$B:$F,3,0))</f>
        <v/>
      </c>
      <c r="H89" s="23" t="str">
        <f>IF(E89="","",VLOOKUP(E89,商品信息!$B:$F,4,0))</f>
        <v/>
      </c>
      <c r="I89" s="119" t="str">
        <f>IF(E89="","",VLOOKUP(E89,商品信息!B:K,5,0)*VLOOKUP(VLOOKUP(D89,客户信息!B:D,3,0),客户信息!N:O,2,0))</f>
        <v/>
      </c>
      <c r="J89" s="23"/>
      <c r="K89" s="119" t="str">
        <f t="shared" si="12"/>
        <v/>
      </c>
      <c r="L89" s="23"/>
      <c r="M89" s="117" t="str">
        <f>IF(L89="","",VLOOKUP(L89,员工信息!C:E,3,0))</f>
        <v/>
      </c>
      <c r="N89" s="117">
        <f t="shared" si="13"/>
        <v>1900</v>
      </c>
      <c r="O89" s="117">
        <f t="shared" si="14"/>
        <v>1</v>
      </c>
      <c r="P89" s="23"/>
    </row>
    <row r="90" spans="1:16">
      <c r="A90" s="21" t="str">
        <f t="shared" si="11"/>
        <v/>
      </c>
      <c r="B90" s="136"/>
      <c r="C90" s="21"/>
      <c r="D90" s="21"/>
      <c r="E90" s="21"/>
      <c r="F90" s="114" t="str">
        <f>IF(E90="","",VLOOKUP(E90,商品信息!$B:$F,2,0))</f>
        <v/>
      </c>
      <c r="G90" s="115" t="str">
        <f>IF(E90="","",VLOOKUP(E90,商品信息!$B:$F,3,0))</f>
        <v/>
      </c>
      <c r="H90" s="21" t="str">
        <f>IF(E90="","",VLOOKUP(E90,商品信息!$B:$F,4,0))</f>
        <v/>
      </c>
      <c r="I90" s="116" t="str">
        <f>IF(E90="","",VLOOKUP(E90,商品信息!B:K,5,0)*VLOOKUP(VLOOKUP(D90,客户信息!B:D,3,0),客户信息!N:O,2,0))</f>
        <v/>
      </c>
      <c r="J90" s="21"/>
      <c r="K90" s="116" t="str">
        <f t="shared" si="12"/>
        <v/>
      </c>
      <c r="L90" s="21"/>
      <c r="M90" s="114" t="str">
        <f>IF(L90="","",VLOOKUP(L90,员工信息!C:E,3,0))</f>
        <v/>
      </c>
      <c r="N90" s="114">
        <f t="shared" si="13"/>
        <v>1900</v>
      </c>
      <c r="O90" s="114">
        <f t="shared" si="14"/>
        <v>1</v>
      </c>
      <c r="P90" s="21"/>
    </row>
    <row r="91" spans="1:16">
      <c r="A91" s="23" t="str">
        <f t="shared" si="11"/>
        <v/>
      </c>
      <c r="B91" s="137"/>
      <c r="C91" s="23"/>
      <c r="D91" s="23"/>
      <c r="E91" s="23"/>
      <c r="F91" s="117" t="str">
        <f>IF(E91="","",VLOOKUP(E91,商品信息!$B:$F,2,0))</f>
        <v/>
      </c>
      <c r="G91" s="118" t="str">
        <f>IF(E91="","",VLOOKUP(E91,商品信息!$B:$F,3,0))</f>
        <v/>
      </c>
      <c r="H91" s="23" t="str">
        <f>IF(E91="","",VLOOKUP(E91,商品信息!$B:$F,4,0))</f>
        <v/>
      </c>
      <c r="I91" s="119" t="str">
        <f>IF(E91="","",VLOOKUP(E91,商品信息!B:K,5,0)*VLOOKUP(VLOOKUP(D91,客户信息!B:D,3,0),客户信息!N:O,2,0))</f>
        <v/>
      </c>
      <c r="J91" s="23"/>
      <c r="K91" s="119" t="str">
        <f t="shared" si="12"/>
        <v/>
      </c>
      <c r="L91" s="23"/>
      <c r="M91" s="117" t="str">
        <f>IF(L91="","",VLOOKUP(L91,员工信息!C:E,3,0))</f>
        <v/>
      </c>
      <c r="N91" s="117">
        <f t="shared" si="13"/>
        <v>1900</v>
      </c>
      <c r="O91" s="117">
        <f t="shared" si="14"/>
        <v>1</v>
      </c>
      <c r="P91" s="23"/>
    </row>
    <row r="92" spans="1:16">
      <c r="A92" s="21" t="str">
        <f t="shared" si="11"/>
        <v/>
      </c>
      <c r="B92" s="136"/>
      <c r="C92" s="21"/>
      <c r="D92" s="21"/>
      <c r="E92" s="21"/>
      <c r="F92" s="114" t="str">
        <f>IF(E92="","",VLOOKUP(E92,商品信息!$B:$F,2,0))</f>
        <v/>
      </c>
      <c r="G92" s="115" t="str">
        <f>IF(E92="","",VLOOKUP(E92,商品信息!$B:$F,3,0))</f>
        <v/>
      </c>
      <c r="H92" s="21" t="str">
        <f>IF(E92="","",VLOOKUP(E92,商品信息!$B:$F,4,0))</f>
        <v/>
      </c>
      <c r="I92" s="116" t="str">
        <f>IF(E92="","",VLOOKUP(E92,商品信息!B:K,5,0)*VLOOKUP(VLOOKUP(D92,客户信息!B:D,3,0),客户信息!N:O,2,0))</f>
        <v/>
      </c>
      <c r="J92" s="21"/>
      <c r="K92" s="116" t="str">
        <f t="shared" si="12"/>
        <v/>
      </c>
      <c r="L92" s="21"/>
      <c r="M92" s="114" t="str">
        <f>IF(L92="","",VLOOKUP(L92,员工信息!C:E,3,0))</f>
        <v/>
      </c>
      <c r="N92" s="114">
        <f t="shared" si="13"/>
        <v>1900</v>
      </c>
      <c r="O92" s="114">
        <f t="shared" si="14"/>
        <v>1</v>
      </c>
      <c r="P92" s="21"/>
    </row>
    <row r="93" spans="1:16">
      <c r="A93" s="23" t="str">
        <f t="shared" si="11"/>
        <v/>
      </c>
      <c r="B93" s="137"/>
      <c r="C93" s="23"/>
      <c r="D93" s="23"/>
      <c r="E93" s="23"/>
      <c r="F93" s="117" t="str">
        <f>IF(E93="","",VLOOKUP(E93,商品信息!$B:$F,2,0))</f>
        <v/>
      </c>
      <c r="G93" s="118" t="str">
        <f>IF(E93="","",VLOOKUP(E93,商品信息!$B:$F,3,0))</f>
        <v/>
      </c>
      <c r="H93" s="23" t="str">
        <f>IF(E93="","",VLOOKUP(E93,商品信息!$B:$F,4,0))</f>
        <v/>
      </c>
      <c r="I93" s="119" t="str">
        <f>IF(E93="","",VLOOKUP(E93,商品信息!B:K,5,0)*VLOOKUP(VLOOKUP(D93,客户信息!B:D,3,0),客户信息!N:O,2,0))</f>
        <v/>
      </c>
      <c r="J93" s="23"/>
      <c r="K93" s="119" t="str">
        <f t="shared" si="12"/>
        <v/>
      </c>
      <c r="L93" s="23"/>
      <c r="M93" s="117" t="str">
        <f>IF(L93="","",VLOOKUP(L93,员工信息!C:E,3,0))</f>
        <v/>
      </c>
      <c r="N93" s="117">
        <f t="shared" si="13"/>
        <v>1900</v>
      </c>
      <c r="O93" s="117">
        <f t="shared" si="14"/>
        <v>1</v>
      </c>
      <c r="P93" s="23"/>
    </row>
    <row r="94" spans="1:16">
      <c r="A94" s="21" t="str">
        <f t="shared" si="11"/>
        <v/>
      </c>
      <c r="B94" s="136"/>
      <c r="C94" s="21"/>
      <c r="D94" s="21"/>
      <c r="E94" s="21"/>
      <c r="F94" s="114" t="str">
        <f>IF(E94="","",VLOOKUP(E94,商品信息!$B:$F,2,0))</f>
        <v/>
      </c>
      <c r="G94" s="115" t="str">
        <f>IF(E94="","",VLOOKUP(E94,商品信息!$B:$F,3,0))</f>
        <v/>
      </c>
      <c r="H94" s="21" t="str">
        <f>IF(E94="","",VLOOKUP(E94,商品信息!$B:$F,4,0))</f>
        <v/>
      </c>
      <c r="I94" s="116" t="str">
        <f>IF(E94="","",VLOOKUP(E94,商品信息!B:K,5,0)*VLOOKUP(VLOOKUP(D94,客户信息!B:D,3,0),客户信息!N:O,2,0))</f>
        <v/>
      </c>
      <c r="J94" s="21"/>
      <c r="K94" s="116" t="str">
        <f t="shared" si="12"/>
        <v/>
      </c>
      <c r="L94" s="21"/>
      <c r="M94" s="114" t="str">
        <f>IF(L94="","",VLOOKUP(L94,员工信息!C:E,3,0))</f>
        <v/>
      </c>
      <c r="N94" s="114">
        <f t="shared" si="13"/>
        <v>1900</v>
      </c>
      <c r="O94" s="114">
        <f t="shared" si="14"/>
        <v>1</v>
      </c>
      <c r="P94" s="21"/>
    </row>
    <row r="95" spans="1:16">
      <c r="A95" s="23" t="str">
        <f t="shared" si="11"/>
        <v/>
      </c>
      <c r="B95" s="137"/>
      <c r="C95" s="23"/>
      <c r="D95" s="23"/>
      <c r="E95" s="23"/>
      <c r="F95" s="117" t="str">
        <f>IF(E95="","",VLOOKUP(E95,商品信息!$B:$F,2,0))</f>
        <v/>
      </c>
      <c r="G95" s="118" t="str">
        <f>IF(E95="","",VLOOKUP(E95,商品信息!$B:$F,3,0))</f>
        <v/>
      </c>
      <c r="H95" s="23" t="str">
        <f>IF(E95="","",VLOOKUP(E95,商品信息!$B:$F,4,0))</f>
        <v/>
      </c>
      <c r="I95" s="119" t="str">
        <f>IF(E95="","",VLOOKUP(E95,商品信息!B:K,5,0)*VLOOKUP(VLOOKUP(D95,客户信息!B:D,3,0),客户信息!N:O,2,0))</f>
        <v/>
      </c>
      <c r="J95" s="23"/>
      <c r="K95" s="119" t="str">
        <f t="shared" si="12"/>
        <v/>
      </c>
      <c r="L95" s="23"/>
      <c r="M95" s="117" t="str">
        <f>IF(L95="","",VLOOKUP(L95,员工信息!C:E,3,0))</f>
        <v/>
      </c>
      <c r="N95" s="117">
        <f t="shared" si="13"/>
        <v>1900</v>
      </c>
      <c r="O95" s="117">
        <f t="shared" si="14"/>
        <v>1</v>
      </c>
      <c r="P95" s="23"/>
    </row>
    <row r="96" spans="1:16">
      <c r="A96" s="21" t="str">
        <f t="shared" si="11"/>
        <v/>
      </c>
      <c r="B96" s="136"/>
      <c r="C96" s="21"/>
      <c r="D96" s="21"/>
      <c r="E96" s="21"/>
      <c r="F96" s="114" t="str">
        <f>IF(E96="","",VLOOKUP(E96,商品信息!$B:$F,2,0))</f>
        <v/>
      </c>
      <c r="G96" s="115" t="str">
        <f>IF(E96="","",VLOOKUP(E96,商品信息!$B:$F,3,0))</f>
        <v/>
      </c>
      <c r="H96" s="21" t="str">
        <f>IF(E96="","",VLOOKUP(E96,商品信息!$B:$F,4,0))</f>
        <v/>
      </c>
      <c r="I96" s="116" t="str">
        <f>IF(E96="","",VLOOKUP(E96,商品信息!B:K,5,0)*VLOOKUP(VLOOKUP(D96,客户信息!B:D,3,0),客户信息!N:O,2,0))</f>
        <v/>
      </c>
      <c r="J96" s="21"/>
      <c r="K96" s="116" t="str">
        <f t="shared" si="12"/>
        <v/>
      </c>
      <c r="L96" s="21"/>
      <c r="M96" s="114" t="str">
        <f>IF(L96="","",VLOOKUP(L96,员工信息!C:E,3,0))</f>
        <v/>
      </c>
      <c r="N96" s="114">
        <f t="shared" si="13"/>
        <v>1900</v>
      </c>
      <c r="O96" s="114">
        <f t="shared" si="14"/>
        <v>1</v>
      </c>
      <c r="P96" s="21"/>
    </row>
    <row r="97" spans="1:16">
      <c r="A97" s="23" t="str">
        <f t="shared" si="11"/>
        <v/>
      </c>
      <c r="B97" s="137"/>
      <c r="C97" s="23"/>
      <c r="D97" s="23"/>
      <c r="E97" s="23"/>
      <c r="F97" s="117" t="str">
        <f>IF(E97="","",VLOOKUP(E97,商品信息!$B:$F,2,0))</f>
        <v/>
      </c>
      <c r="G97" s="118" t="str">
        <f>IF(E97="","",VLOOKUP(E97,商品信息!$B:$F,3,0))</f>
        <v/>
      </c>
      <c r="H97" s="23" t="str">
        <f>IF(E97="","",VLOOKUP(E97,商品信息!$B:$F,4,0))</f>
        <v/>
      </c>
      <c r="I97" s="119" t="str">
        <f>IF(E97="","",VLOOKUP(E97,商品信息!B:K,5,0)*VLOOKUP(VLOOKUP(D97,客户信息!B:D,3,0),客户信息!N:O,2,0))</f>
        <v/>
      </c>
      <c r="J97" s="23"/>
      <c r="K97" s="119" t="str">
        <f t="shared" si="12"/>
        <v/>
      </c>
      <c r="L97" s="23"/>
      <c r="M97" s="117" t="str">
        <f>IF(L97="","",VLOOKUP(L97,员工信息!C:E,3,0))</f>
        <v/>
      </c>
      <c r="N97" s="117">
        <f t="shared" si="13"/>
        <v>1900</v>
      </c>
      <c r="O97" s="117">
        <f t="shared" si="14"/>
        <v>1</v>
      </c>
      <c r="P97" s="23"/>
    </row>
    <row r="98" spans="1:16">
      <c r="A98" s="21" t="str">
        <f t="shared" si="11"/>
        <v/>
      </c>
      <c r="B98" s="136"/>
      <c r="C98" s="21"/>
      <c r="D98" s="21"/>
      <c r="E98" s="21"/>
      <c r="F98" s="114" t="str">
        <f>IF(E98="","",VLOOKUP(E98,商品信息!$B:$F,2,0))</f>
        <v/>
      </c>
      <c r="G98" s="115" t="str">
        <f>IF(E98="","",VLOOKUP(E98,商品信息!$B:$F,3,0))</f>
        <v/>
      </c>
      <c r="H98" s="21" t="str">
        <f>IF(E98="","",VLOOKUP(E98,商品信息!$B:$F,4,0))</f>
        <v/>
      </c>
      <c r="I98" s="116" t="str">
        <f>IF(E98="","",VLOOKUP(E98,商品信息!B:K,5,0)*VLOOKUP(VLOOKUP(D98,客户信息!B:D,3,0),客户信息!N:O,2,0))</f>
        <v/>
      </c>
      <c r="J98" s="21"/>
      <c r="K98" s="116" t="str">
        <f t="shared" si="12"/>
        <v/>
      </c>
      <c r="L98" s="21"/>
      <c r="M98" s="114" t="str">
        <f>IF(L98="","",VLOOKUP(L98,员工信息!C:E,3,0))</f>
        <v/>
      </c>
      <c r="N98" s="114">
        <f t="shared" si="13"/>
        <v>1900</v>
      </c>
      <c r="O98" s="114">
        <f t="shared" si="14"/>
        <v>1</v>
      </c>
      <c r="P98" s="21"/>
    </row>
    <row r="99" spans="1:16">
      <c r="A99" s="23" t="str">
        <f t="shared" si="11"/>
        <v/>
      </c>
      <c r="B99" s="137"/>
      <c r="C99" s="23"/>
      <c r="D99" s="23"/>
      <c r="E99" s="23"/>
      <c r="F99" s="117" t="str">
        <f>IF(E99="","",VLOOKUP(E99,商品信息!$B:$F,2,0))</f>
        <v/>
      </c>
      <c r="G99" s="118" t="str">
        <f>IF(E99="","",VLOOKUP(E99,商品信息!$B:$F,3,0))</f>
        <v/>
      </c>
      <c r="H99" s="23" t="str">
        <f>IF(E99="","",VLOOKUP(E99,商品信息!$B:$F,4,0))</f>
        <v/>
      </c>
      <c r="I99" s="119" t="str">
        <f>IF(E99="","",VLOOKUP(E99,商品信息!B:K,5,0)*VLOOKUP(VLOOKUP(D99,客户信息!B:D,3,0),客户信息!N:O,2,0))</f>
        <v/>
      </c>
      <c r="J99" s="23"/>
      <c r="K99" s="119" t="str">
        <f t="shared" si="12"/>
        <v/>
      </c>
      <c r="L99" s="23"/>
      <c r="M99" s="117" t="str">
        <f>IF(L99="","",VLOOKUP(L99,员工信息!C:E,3,0))</f>
        <v/>
      </c>
      <c r="N99" s="117">
        <f t="shared" si="13"/>
        <v>1900</v>
      </c>
      <c r="O99" s="117">
        <f t="shared" si="14"/>
        <v>1</v>
      </c>
      <c r="P99" s="23"/>
    </row>
    <row r="100" spans="1:16">
      <c r="A100" s="21" t="str">
        <f t="shared" si="11"/>
        <v/>
      </c>
      <c r="B100" s="136"/>
      <c r="C100" s="21"/>
      <c r="D100" s="21"/>
      <c r="E100" s="21"/>
      <c r="F100" s="114" t="str">
        <f>IF(E100="","",VLOOKUP(E100,商品信息!$B:$F,2,0))</f>
        <v/>
      </c>
      <c r="G100" s="115" t="str">
        <f>IF(E100="","",VLOOKUP(E100,商品信息!$B:$F,3,0))</f>
        <v/>
      </c>
      <c r="H100" s="21" t="str">
        <f>IF(E100="","",VLOOKUP(E100,商品信息!$B:$F,4,0))</f>
        <v/>
      </c>
      <c r="I100" s="116" t="str">
        <f>IF(E100="","",VLOOKUP(E100,商品信息!B:K,5,0)*VLOOKUP(VLOOKUP(D100,客户信息!B:D,3,0),客户信息!N:O,2,0))</f>
        <v/>
      </c>
      <c r="J100" s="21"/>
      <c r="K100" s="116" t="str">
        <f t="shared" si="12"/>
        <v/>
      </c>
      <c r="L100" s="21"/>
      <c r="M100" s="114" t="str">
        <f>IF(L100="","",VLOOKUP(L100,员工信息!C:E,3,0))</f>
        <v/>
      </c>
      <c r="N100" s="114">
        <f t="shared" si="13"/>
        <v>1900</v>
      </c>
      <c r="O100" s="114">
        <f t="shared" si="14"/>
        <v>1</v>
      </c>
      <c r="P100" s="21"/>
    </row>
    <row r="101" spans="1:16">
      <c r="A101" s="23" t="str">
        <f t="shared" si="11"/>
        <v/>
      </c>
      <c r="B101" s="137"/>
      <c r="C101" s="23"/>
      <c r="D101" s="23"/>
      <c r="E101" s="23"/>
      <c r="F101" s="117" t="str">
        <f>IF(E101="","",VLOOKUP(E101,商品信息!$B:$F,2,0))</f>
        <v/>
      </c>
      <c r="G101" s="118" t="str">
        <f>IF(E101="","",VLOOKUP(E101,商品信息!$B:$F,3,0))</f>
        <v/>
      </c>
      <c r="H101" s="23" t="str">
        <f>IF(E101="","",VLOOKUP(E101,商品信息!$B:$F,4,0))</f>
        <v/>
      </c>
      <c r="I101" s="119" t="str">
        <f>IF(E101="","",VLOOKUP(E101,商品信息!B:K,5,0)*VLOOKUP(VLOOKUP(D101,客户信息!B:D,3,0),客户信息!N:O,2,0))</f>
        <v/>
      </c>
      <c r="J101" s="23"/>
      <c r="K101" s="119" t="str">
        <f t="shared" si="12"/>
        <v/>
      </c>
      <c r="L101" s="23"/>
      <c r="M101" s="117" t="str">
        <f>IF(L101="","",VLOOKUP(L101,员工信息!C:E,3,0))</f>
        <v/>
      </c>
      <c r="N101" s="117">
        <f t="shared" si="13"/>
        <v>1900</v>
      </c>
      <c r="O101" s="117">
        <f t="shared" si="14"/>
        <v>1</v>
      </c>
      <c r="P101" s="23"/>
    </row>
    <row r="102" spans="1:16">
      <c r="A102" s="21" t="str">
        <f t="shared" si="11"/>
        <v/>
      </c>
      <c r="B102" s="136"/>
      <c r="C102" s="21"/>
      <c r="D102" s="21"/>
      <c r="E102" s="21"/>
      <c r="F102" s="114" t="str">
        <f>IF(E102="","",VLOOKUP(E102,商品信息!$B:$F,2,0))</f>
        <v/>
      </c>
      <c r="G102" s="115" t="str">
        <f>IF(E102="","",VLOOKUP(E102,商品信息!$B:$F,3,0))</f>
        <v/>
      </c>
      <c r="H102" s="21" t="str">
        <f>IF(E102="","",VLOOKUP(E102,商品信息!$B:$F,4,0))</f>
        <v/>
      </c>
      <c r="I102" s="116" t="str">
        <f>IF(E102="","",VLOOKUP(E102,商品信息!B:K,5,0)*VLOOKUP(VLOOKUP(D102,客户信息!B:D,3,0),客户信息!N:O,2,0))</f>
        <v/>
      </c>
      <c r="J102" s="21"/>
      <c r="K102" s="116" t="str">
        <f t="shared" si="12"/>
        <v/>
      </c>
      <c r="L102" s="21"/>
      <c r="M102" s="114" t="str">
        <f>IF(L102="","",VLOOKUP(L102,员工信息!C:E,3,0))</f>
        <v/>
      </c>
      <c r="N102" s="114">
        <f t="shared" si="13"/>
        <v>1900</v>
      </c>
      <c r="O102" s="114">
        <f t="shared" si="14"/>
        <v>1</v>
      </c>
      <c r="P102" s="21"/>
    </row>
    <row r="103" spans="1:16">
      <c r="A103" s="23" t="str">
        <f t="shared" si="11"/>
        <v/>
      </c>
      <c r="B103" s="137"/>
      <c r="C103" s="23"/>
      <c r="D103" s="23"/>
      <c r="E103" s="23"/>
      <c r="F103" s="117" t="str">
        <f>IF(E103="","",VLOOKUP(E103,商品信息!$B:$F,2,0))</f>
        <v/>
      </c>
      <c r="G103" s="118" t="str">
        <f>IF(E103="","",VLOOKUP(E103,商品信息!$B:$F,3,0))</f>
        <v/>
      </c>
      <c r="H103" s="23" t="str">
        <f>IF(E103="","",VLOOKUP(E103,商品信息!$B:$F,4,0))</f>
        <v/>
      </c>
      <c r="I103" s="119" t="str">
        <f>IF(E103="","",VLOOKUP(E103,商品信息!B:K,5,0)*VLOOKUP(VLOOKUP(D103,客户信息!B:D,3,0),客户信息!N:O,2,0))</f>
        <v/>
      </c>
      <c r="J103" s="23"/>
      <c r="K103" s="119" t="str">
        <f t="shared" si="12"/>
        <v/>
      </c>
      <c r="L103" s="23"/>
      <c r="M103" s="117" t="str">
        <f>IF(L103="","",VLOOKUP(L103,员工信息!C:E,3,0))</f>
        <v/>
      </c>
      <c r="N103" s="117">
        <f t="shared" si="13"/>
        <v>1900</v>
      </c>
      <c r="O103" s="117">
        <f t="shared" si="14"/>
        <v>1</v>
      </c>
      <c r="P103" s="23"/>
    </row>
    <row r="104" spans="1:16">
      <c r="A104" s="21" t="str">
        <f t="shared" si="11"/>
        <v/>
      </c>
      <c r="B104" s="136"/>
      <c r="C104" s="21"/>
      <c r="D104" s="21"/>
      <c r="E104" s="21"/>
      <c r="F104" s="114" t="str">
        <f>IF(E104="","",VLOOKUP(E104,商品信息!$B:$F,2,0))</f>
        <v/>
      </c>
      <c r="G104" s="115" t="str">
        <f>IF(E104="","",VLOOKUP(E104,商品信息!$B:$F,3,0))</f>
        <v/>
      </c>
      <c r="H104" s="21" t="str">
        <f>IF(E104="","",VLOOKUP(E104,商品信息!$B:$F,4,0))</f>
        <v/>
      </c>
      <c r="I104" s="116" t="str">
        <f>IF(E104="","",VLOOKUP(E104,商品信息!B:K,5,0)*VLOOKUP(VLOOKUP(D104,客户信息!B:D,3,0),客户信息!N:O,2,0))</f>
        <v/>
      </c>
      <c r="J104" s="21"/>
      <c r="K104" s="116" t="str">
        <f t="shared" si="12"/>
        <v/>
      </c>
      <c r="L104" s="21"/>
      <c r="M104" s="114" t="str">
        <f>IF(L104="","",VLOOKUP(L104,员工信息!C:E,3,0))</f>
        <v/>
      </c>
      <c r="N104" s="114">
        <f t="shared" si="13"/>
        <v>1900</v>
      </c>
      <c r="O104" s="114">
        <f t="shared" si="14"/>
        <v>1</v>
      </c>
      <c r="P104" s="21"/>
    </row>
    <row r="105" spans="1:16">
      <c r="A105" s="23" t="str">
        <f t="shared" si="11"/>
        <v/>
      </c>
      <c r="B105" s="137"/>
      <c r="C105" s="23"/>
      <c r="D105" s="23"/>
      <c r="E105" s="23"/>
      <c r="F105" s="117" t="str">
        <f>IF(E105="","",VLOOKUP(E105,商品信息!$B:$F,2,0))</f>
        <v/>
      </c>
      <c r="G105" s="118" t="str">
        <f>IF(E105="","",VLOOKUP(E105,商品信息!$B:$F,3,0))</f>
        <v/>
      </c>
      <c r="H105" s="23" t="str">
        <f>IF(E105="","",VLOOKUP(E105,商品信息!$B:$F,4,0))</f>
        <v/>
      </c>
      <c r="I105" s="119" t="str">
        <f>IF(E105="","",VLOOKUP(E105,商品信息!B:K,5,0)*VLOOKUP(VLOOKUP(D105,客户信息!B:D,3,0),客户信息!N:O,2,0))</f>
        <v/>
      </c>
      <c r="J105" s="23"/>
      <c r="K105" s="119" t="str">
        <f t="shared" si="12"/>
        <v/>
      </c>
      <c r="L105" s="23"/>
      <c r="M105" s="117" t="str">
        <f>IF(L105="","",VLOOKUP(L105,员工信息!C:E,3,0))</f>
        <v/>
      </c>
      <c r="N105" s="117">
        <f t="shared" si="13"/>
        <v>1900</v>
      </c>
      <c r="O105" s="117">
        <f t="shared" si="14"/>
        <v>1</v>
      </c>
      <c r="P105" s="23"/>
    </row>
    <row r="106" spans="1:16">
      <c r="A106" s="21" t="str">
        <f t="shared" si="11"/>
        <v/>
      </c>
      <c r="B106" s="136"/>
      <c r="C106" s="21"/>
      <c r="D106" s="21"/>
      <c r="E106" s="21"/>
      <c r="F106" s="114" t="str">
        <f>IF(E106="","",VLOOKUP(E106,商品信息!$B:$F,2,0))</f>
        <v/>
      </c>
      <c r="G106" s="115" t="str">
        <f>IF(E106="","",VLOOKUP(E106,商品信息!$B:$F,3,0))</f>
        <v/>
      </c>
      <c r="H106" s="21" t="str">
        <f>IF(E106="","",VLOOKUP(E106,商品信息!$B:$F,4,0))</f>
        <v/>
      </c>
      <c r="I106" s="116" t="str">
        <f>IF(E106="","",VLOOKUP(E106,商品信息!B:K,5,0)*VLOOKUP(VLOOKUP(D106,客户信息!B:D,3,0),客户信息!N:O,2,0))</f>
        <v/>
      </c>
      <c r="J106" s="21"/>
      <c r="K106" s="116" t="str">
        <f t="shared" si="12"/>
        <v/>
      </c>
      <c r="L106" s="21"/>
      <c r="M106" s="114" t="str">
        <f>IF(L106="","",VLOOKUP(L106,员工信息!C:E,3,0))</f>
        <v/>
      </c>
      <c r="N106" s="114">
        <f t="shared" si="13"/>
        <v>1900</v>
      </c>
      <c r="O106" s="114">
        <f t="shared" si="14"/>
        <v>1</v>
      </c>
      <c r="P106" s="21"/>
    </row>
    <row r="107" spans="1:16">
      <c r="A107" s="23" t="str">
        <f t="shared" si="11"/>
        <v/>
      </c>
      <c r="B107" s="137"/>
      <c r="C107" s="23"/>
      <c r="D107" s="23"/>
      <c r="E107" s="23"/>
      <c r="F107" s="117" t="str">
        <f>IF(E107="","",VLOOKUP(E107,商品信息!$B:$F,2,0))</f>
        <v/>
      </c>
      <c r="G107" s="118" t="str">
        <f>IF(E107="","",VLOOKUP(E107,商品信息!$B:$F,3,0))</f>
        <v/>
      </c>
      <c r="H107" s="23" t="str">
        <f>IF(E107="","",VLOOKUP(E107,商品信息!$B:$F,4,0))</f>
        <v/>
      </c>
      <c r="I107" s="119" t="str">
        <f>IF(E107="","",VLOOKUP(E107,商品信息!B:K,5,0)*VLOOKUP(VLOOKUP(D107,客户信息!B:D,3,0),客户信息!N:O,2,0))</f>
        <v/>
      </c>
      <c r="J107" s="23"/>
      <c r="K107" s="119" t="str">
        <f t="shared" si="12"/>
        <v/>
      </c>
      <c r="L107" s="23"/>
      <c r="M107" s="117" t="str">
        <f>IF(L107="","",VLOOKUP(L107,员工信息!C:E,3,0))</f>
        <v/>
      </c>
      <c r="N107" s="117">
        <f t="shared" si="13"/>
        <v>1900</v>
      </c>
      <c r="O107" s="117">
        <f t="shared" si="14"/>
        <v>1</v>
      </c>
      <c r="P107" s="23"/>
    </row>
    <row r="108" spans="1:16">
      <c r="A108" s="21" t="str">
        <f t="shared" si="11"/>
        <v/>
      </c>
      <c r="B108" s="136"/>
      <c r="C108" s="21"/>
      <c r="D108" s="21"/>
      <c r="E108" s="21"/>
      <c r="F108" s="114" t="str">
        <f>IF(E108="","",VLOOKUP(E108,商品信息!$B:$F,2,0))</f>
        <v/>
      </c>
      <c r="G108" s="115" t="str">
        <f>IF(E108="","",VLOOKUP(E108,商品信息!$B:$F,3,0))</f>
        <v/>
      </c>
      <c r="H108" s="21" t="str">
        <f>IF(E108="","",VLOOKUP(E108,商品信息!$B:$F,4,0))</f>
        <v/>
      </c>
      <c r="I108" s="116" t="str">
        <f>IF(E108="","",VLOOKUP(E108,商品信息!B:K,5,0)*VLOOKUP(VLOOKUP(D108,客户信息!B:D,3,0),客户信息!N:O,2,0))</f>
        <v/>
      </c>
      <c r="J108" s="21"/>
      <c r="K108" s="116" t="str">
        <f t="shared" si="12"/>
        <v/>
      </c>
      <c r="L108" s="21"/>
      <c r="M108" s="114" t="str">
        <f>IF(L108="","",VLOOKUP(L108,员工信息!C:E,3,0))</f>
        <v/>
      </c>
      <c r="N108" s="114">
        <f t="shared" si="13"/>
        <v>1900</v>
      </c>
      <c r="O108" s="114">
        <f t="shared" si="14"/>
        <v>1</v>
      </c>
      <c r="P108" s="21"/>
    </row>
    <row r="109" spans="1:16">
      <c r="A109" s="23" t="str">
        <f t="shared" si="11"/>
        <v/>
      </c>
      <c r="B109" s="137"/>
      <c r="C109" s="23"/>
      <c r="D109" s="23"/>
      <c r="E109" s="23"/>
      <c r="F109" s="117" t="str">
        <f>IF(E109="","",VLOOKUP(E109,商品信息!$B:$F,2,0))</f>
        <v/>
      </c>
      <c r="G109" s="118" t="str">
        <f>IF(E109="","",VLOOKUP(E109,商品信息!$B:$F,3,0))</f>
        <v/>
      </c>
      <c r="H109" s="23" t="str">
        <f>IF(E109="","",VLOOKUP(E109,商品信息!$B:$F,4,0))</f>
        <v/>
      </c>
      <c r="I109" s="119" t="str">
        <f>IF(E109="","",VLOOKUP(E109,商品信息!B:K,5,0)*VLOOKUP(VLOOKUP(D109,客户信息!B:D,3,0),客户信息!N:O,2,0))</f>
        <v/>
      </c>
      <c r="J109" s="23"/>
      <c r="K109" s="119" t="str">
        <f t="shared" si="12"/>
        <v/>
      </c>
      <c r="L109" s="23"/>
      <c r="M109" s="117" t="str">
        <f>IF(L109="","",VLOOKUP(L109,员工信息!C:E,3,0))</f>
        <v/>
      </c>
      <c r="N109" s="117">
        <f t="shared" si="13"/>
        <v>1900</v>
      </c>
      <c r="O109" s="117">
        <f t="shared" si="14"/>
        <v>1</v>
      </c>
      <c r="P109" s="23"/>
    </row>
    <row r="110" spans="1:16">
      <c r="A110" s="21" t="str">
        <f t="shared" si="11"/>
        <v/>
      </c>
      <c r="B110" s="136"/>
      <c r="C110" s="21"/>
      <c r="D110" s="21"/>
      <c r="E110" s="21"/>
      <c r="F110" s="114" t="str">
        <f>IF(E110="","",VLOOKUP(E110,商品信息!$B:$F,2,0))</f>
        <v/>
      </c>
      <c r="G110" s="115" t="str">
        <f>IF(E110="","",VLOOKUP(E110,商品信息!$B:$F,3,0))</f>
        <v/>
      </c>
      <c r="H110" s="21" t="str">
        <f>IF(E110="","",VLOOKUP(E110,商品信息!$B:$F,4,0))</f>
        <v/>
      </c>
      <c r="I110" s="116" t="str">
        <f>IF(E110="","",VLOOKUP(E110,商品信息!B:K,5,0)*VLOOKUP(VLOOKUP(D110,客户信息!B:D,3,0),客户信息!N:O,2,0))</f>
        <v/>
      </c>
      <c r="J110" s="21"/>
      <c r="K110" s="116" t="str">
        <f t="shared" si="12"/>
        <v/>
      </c>
      <c r="L110" s="21"/>
      <c r="M110" s="114" t="str">
        <f>IF(L110="","",VLOOKUP(L110,员工信息!C:E,3,0))</f>
        <v/>
      </c>
      <c r="N110" s="114">
        <f t="shared" si="13"/>
        <v>1900</v>
      </c>
      <c r="O110" s="114">
        <f t="shared" si="14"/>
        <v>1</v>
      </c>
      <c r="P110" s="21"/>
    </row>
    <row r="111" spans="1:16">
      <c r="A111" s="23" t="str">
        <f t="shared" ref="A111:A142" si="15">IF(B111="","",ROW()-ROW($A$3))</f>
        <v/>
      </c>
      <c r="B111" s="137"/>
      <c r="C111" s="23"/>
      <c r="D111" s="23"/>
      <c r="E111" s="23"/>
      <c r="F111" s="117" t="str">
        <f>IF(E111="","",VLOOKUP(E111,商品信息!$B:$F,2,0))</f>
        <v/>
      </c>
      <c r="G111" s="118" t="str">
        <f>IF(E111="","",VLOOKUP(E111,商品信息!$B:$F,3,0))</f>
        <v/>
      </c>
      <c r="H111" s="23" t="str">
        <f>IF(E111="","",VLOOKUP(E111,商品信息!$B:$F,4,0))</f>
        <v/>
      </c>
      <c r="I111" s="119" t="str">
        <f>IF(E111="","",VLOOKUP(E111,商品信息!B:K,5,0)*VLOOKUP(VLOOKUP(D111,客户信息!B:D,3,0),客户信息!N:O,2,0))</f>
        <v/>
      </c>
      <c r="J111" s="23"/>
      <c r="K111" s="119" t="str">
        <f t="shared" ref="K111:K142" si="16">IF(E111="","",I111*J111)</f>
        <v/>
      </c>
      <c r="L111" s="23"/>
      <c r="M111" s="117" t="str">
        <f>IF(L111="","",VLOOKUP(L111,员工信息!C:E,3,0))</f>
        <v/>
      </c>
      <c r="N111" s="117">
        <f t="shared" ref="N111:N142" si="17">YEAR(B111)</f>
        <v>1900</v>
      </c>
      <c r="O111" s="117">
        <f t="shared" ref="O111:O142" si="18">MONTH(B111)</f>
        <v>1</v>
      </c>
      <c r="P111" s="23"/>
    </row>
    <row r="112" spans="1:16">
      <c r="A112" s="21" t="str">
        <f t="shared" si="15"/>
        <v/>
      </c>
      <c r="B112" s="136"/>
      <c r="C112" s="21"/>
      <c r="D112" s="21"/>
      <c r="E112" s="21"/>
      <c r="F112" s="114" t="str">
        <f>IF(E112="","",VLOOKUP(E112,商品信息!$B:$F,2,0))</f>
        <v/>
      </c>
      <c r="G112" s="115" t="str">
        <f>IF(E112="","",VLOOKUP(E112,商品信息!$B:$F,3,0))</f>
        <v/>
      </c>
      <c r="H112" s="21" t="str">
        <f>IF(E112="","",VLOOKUP(E112,商品信息!$B:$F,4,0))</f>
        <v/>
      </c>
      <c r="I112" s="116" t="str">
        <f>IF(E112="","",VLOOKUP(E112,商品信息!B:K,5,0)*VLOOKUP(VLOOKUP(D112,客户信息!B:D,3,0),客户信息!N:O,2,0))</f>
        <v/>
      </c>
      <c r="J112" s="21"/>
      <c r="K112" s="116" t="str">
        <f t="shared" si="16"/>
        <v/>
      </c>
      <c r="L112" s="21"/>
      <c r="M112" s="114" t="str">
        <f>IF(L112="","",VLOOKUP(L112,员工信息!C:E,3,0))</f>
        <v/>
      </c>
      <c r="N112" s="114">
        <f t="shared" si="17"/>
        <v>1900</v>
      </c>
      <c r="O112" s="114">
        <f t="shared" si="18"/>
        <v>1</v>
      </c>
      <c r="P112" s="21"/>
    </row>
    <row r="113" spans="1:16">
      <c r="A113" s="23" t="str">
        <f t="shared" si="15"/>
        <v/>
      </c>
      <c r="B113" s="137"/>
      <c r="C113" s="23"/>
      <c r="D113" s="23"/>
      <c r="E113" s="23"/>
      <c r="F113" s="117" t="str">
        <f>IF(E113="","",VLOOKUP(E113,商品信息!$B:$F,2,0))</f>
        <v/>
      </c>
      <c r="G113" s="118" t="str">
        <f>IF(E113="","",VLOOKUP(E113,商品信息!$B:$F,3,0))</f>
        <v/>
      </c>
      <c r="H113" s="23" t="str">
        <f>IF(E113="","",VLOOKUP(E113,商品信息!$B:$F,4,0))</f>
        <v/>
      </c>
      <c r="I113" s="119" t="str">
        <f>IF(E113="","",VLOOKUP(E113,商品信息!B:K,5,0)*VLOOKUP(VLOOKUP(D113,客户信息!B:D,3,0),客户信息!N:O,2,0))</f>
        <v/>
      </c>
      <c r="J113" s="23"/>
      <c r="K113" s="119" t="str">
        <f t="shared" si="16"/>
        <v/>
      </c>
      <c r="L113" s="23"/>
      <c r="M113" s="117" t="str">
        <f>IF(L113="","",VLOOKUP(L113,员工信息!C:E,3,0))</f>
        <v/>
      </c>
      <c r="N113" s="117">
        <f t="shared" si="17"/>
        <v>1900</v>
      </c>
      <c r="O113" s="117">
        <f t="shared" si="18"/>
        <v>1</v>
      </c>
      <c r="P113" s="23"/>
    </row>
    <row r="114" spans="1:16">
      <c r="A114" s="21" t="str">
        <f t="shared" si="15"/>
        <v/>
      </c>
      <c r="B114" s="136"/>
      <c r="C114" s="21"/>
      <c r="D114" s="21"/>
      <c r="E114" s="21"/>
      <c r="F114" s="114" t="str">
        <f>IF(E114="","",VLOOKUP(E114,商品信息!$B:$F,2,0))</f>
        <v/>
      </c>
      <c r="G114" s="115" t="str">
        <f>IF(E114="","",VLOOKUP(E114,商品信息!$B:$F,3,0))</f>
        <v/>
      </c>
      <c r="H114" s="21" t="str">
        <f>IF(E114="","",VLOOKUP(E114,商品信息!$B:$F,4,0))</f>
        <v/>
      </c>
      <c r="I114" s="116" t="str">
        <f>IF(E114="","",VLOOKUP(E114,商品信息!B:K,5,0)*VLOOKUP(VLOOKUP(D114,客户信息!B:D,3,0),客户信息!N:O,2,0))</f>
        <v/>
      </c>
      <c r="J114" s="21"/>
      <c r="K114" s="116" t="str">
        <f t="shared" si="16"/>
        <v/>
      </c>
      <c r="L114" s="21"/>
      <c r="M114" s="114" t="str">
        <f>IF(L114="","",VLOOKUP(L114,员工信息!C:E,3,0))</f>
        <v/>
      </c>
      <c r="N114" s="114">
        <f t="shared" si="17"/>
        <v>1900</v>
      </c>
      <c r="O114" s="114">
        <f t="shared" si="18"/>
        <v>1</v>
      </c>
      <c r="P114" s="21"/>
    </row>
    <row r="115" spans="1:16">
      <c r="A115" s="23" t="str">
        <f t="shared" si="15"/>
        <v/>
      </c>
      <c r="B115" s="137"/>
      <c r="C115" s="23"/>
      <c r="D115" s="23"/>
      <c r="E115" s="23"/>
      <c r="F115" s="117" t="str">
        <f>IF(E115="","",VLOOKUP(E115,商品信息!$B:$F,2,0))</f>
        <v/>
      </c>
      <c r="G115" s="118" t="str">
        <f>IF(E115="","",VLOOKUP(E115,商品信息!$B:$F,3,0))</f>
        <v/>
      </c>
      <c r="H115" s="23" t="str">
        <f>IF(E115="","",VLOOKUP(E115,商品信息!$B:$F,4,0))</f>
        <v/>
      </c>
      <c r="I115" s="119" t="str">
        <f>IF(E115="","",VLOOKUP(E115,商品信息!B:K,5,0)*VLOOKUP(VLOOKUP(D115,客户信息!B:D,3,0),客户信息!N:O,2,0))</f>
        <v/>
      </c>
      <c r="J115" s="23"/>
      <c r="K115" s="119" t="str">
        <f t="shared" si="16"/>
        <v/>
      </c>
      <c r="L115" s="23"/>
      <c r="M115" s="117" t="str">
        <f>IF(L115="","",VLOOKUP(L115,员工信息!C:E,3,0))</f>
        <v/>
      </c>
      <c r="N115" s="117">
        <f t="shared" si="17"/>
        <v>1900</v>
      </c>
      <c r="O115" s="117">
        <f t="shared" si="18"/>
        <v>1</v>
      </c>
      <c r="P115" s="23"/>
    </row>
    <row r="116" spans="1:16">
      <c r="A116" s="21" t="str">
        <f t="shared" si="15"/>
        <v/>
      </c>
      <c r="B116" s="136"/>
      <c r="C116" s="21"/>
      <c r="D116" s="21"/>
      <c r="E116" s="21"/>
      <c r="F116" s="114" t="str">
        <f>IF(E116="","",VLOOKUP(E116,商品信息!$B:$F,2,0))</f>
        <v/>
      </c>
      <c r="G116" s="115" t="str">
        <f>IF(E116="","",VLOOKUP(E116,商品信息!$B:$F,3,0))</f>
        <v/>
      </c>
      <c r="H116" s="21" t="str">
        <f>IF(E116="","",VLOOKUP(E116,商品信息!$B:$F,4,0))</f>
        <v/>
      </c>
      <c r="I116" s="116" t="str">
        <f>IF(E116="","",VLOOKUP(E116,商品信息!B:K,5,0)*VLOOKUP(VLOOKUP(D116,客户信息!B:D,3,0),客户信息!N:O,2,0))</f>
        <v/>
      </c>
      <c r="J116" s="21"/>
      <c r="K116" s="116" t="str">
        <f t="shared" si="16"/>
        <v/>
      </c>
      <c r="L116" s="21"/>
      <c r="M116" s="114" t="str">
        <f>IF(L116="","",VLOOKUP(L116,员工信息!C:E,3,0))</f>
        <v/>
      </c>
      <c r="N116" s="114">
        <f t="shared" si="17"/>
        <v>1900</v>
      </c>
      <c r="O116" s="114">
        <f t="shared" si="18"/>
        <v>1</v>
      </c>
      <c r="P116" s="21"/>
    </row>
    <row r="117" spans="1:16">
      <c r="A117" s="23" t="str">
        <f t="shared" si="15"/>
        <v/>
      </c>
      <c r="B117" s="137"/>
      <c r="C117" s="23"/>
      <c r="D117" s="23"/>
      <c r="E117" s="23"/>
      <c r="F117" s="117" t="str">
        <f>IF(E117="","",VLOOKUP(E117,商品信息!$B:$F,2,0))</f>
        <v/>
      </c>
      <c r="G117" s="118" t="str">
        <f>IF(E117="","",VLOOKUP(E117,商品信息!$B:$F,3,0))</f>
        <v/>
      </c>
      <c r="H117" s="23" t="str">
        <f>IF(E117="","",VLOOKUP(E117,商品信息!$B:$F,4,0))</f>
        <v/>
      </c>
      <c r="I117" s="119" t="str">
        <f>IF(E117="","",VLOOKUP(E117,商品信息!B:K,5,0)*VLOOKUP(VLOOKUP(D117,客户信息!B:D,3,0),客户信息!N:O,2,0))</f>
        <v/>
      </c>
      <c r="J117" s="23"/>
      <c r="K117" s="119" t="str">
        <f t="shared" si="16"/>
        <v/>
      </c>
      <c r="L117" s="23"/>
      <c r="M117" s="117" t="str">
        <f>IF(L117="","",VLOOKUP(L117,员工信息!C:E,3,0))</f>
        <v/>
      </c>
      <c r="N117" s="117">
        <f t="shared" si="17"/>
        <v>1900</v>
      </c>
      <c r="O117" s="117">
        <f t="shared" si="18"/>
        <v>1</v>
      </c>
      <c r="P117" s="23"/>
    </row>
    <row r="118" spans="1:16">
      <c r="A118" s="21" t="str">
        <f t="shared" si="15"/>
        <v/>
      </c>
      <c r="B118" s="136"/>
      <c r="C118" s="21"/>
      <c r="D118" s="21"/>
      <c r="E118" s="21"/>
      <c r="F118" s="114" t="str">
        <f>IF(E118="","",VLOOKUP(E118,商品信息!$B:$F,2,0))</f>
        <v/>
      </c>
      <c r="G118" s="115" t="str">
        <f>IF(E118="","",VLOOKUP(E118,商品信息!$B:$F,3,0))</f>
        <v/>
      </c>
      <c r="H118" s="21" t="str">
        <f>IF(E118="","",VLOOKUP(E118,商品信息!$B:$F,4,0))</f>
        <v/>
      </c>
      <c r="I118" s="116" t="str">
        <f>IF(E118="","",VLOOKUP(E118,商品信息!B:K,5,0)*VLOOKUP(VLOOKUP(D118,客户信息!B:D,3,0),客户信息!N:O,2,0))</f>
        <v/>
      </c>
      <c r="J118" s="21"/>
      <c r="K118" s="116" t="str">
        <f t="shared" si="16"/>
        <v/>
      </c>
      <c r="L118" s="21"/>
      <c r="M118" s="114" t="str">
        <f>IF(L118="","",VLOOKUP(L118,员工信息!C:E,3,0))</f>
        <v/>
      </c>
      <c r="N118" s="114">
        <f t="shared" si="17"/>
        <v>1900</v>
      </c>
      <c r="O118" s="114">
        <f t="shared" si="18"/>
        <v>1</v>
      </c>
      <c r="P118" s="21"/>
    </row>
    <row r="119" spans="1:16">
      <c r="A119" s="23" t="str">
        <f t="shared" si="15"/>
        <v/>
      </c>
      <c r="B119" s="137"/>
      <c r="C119" s="23"/>
      <c r="D119" s="23"/>
      <c r="E119" s="23"/>
      <c r="F119" s="117" t="str">
        <f>IF(E119="","",VLOOKUP(E119,商品信息!$B:$F,2,0))</f>
        <v/>
      </c>
      <c r="G119" s="118" t="str">
        <f>IF(E119="","",VLOOKUP(E119,商品信息!$B:$F,3,0))</f>
        <v/>
      </c>
      <c r="H119" s="23" t="str">
        <f>IF(E119="","",VLOOKUP(E119,商品信息!$B:$F,4,0))</f>
        <v/>
      </c>
      <c r="I119" s="119" t="str">
        <f>IF(E119="","",VLOOKUP(E119,商品信息!B:K,5,0)*VLOOKUP(VLOOKUP(D119,客户信息!B:D,3,0),客户信息!N:O,2,0))</f>
        <v/>
      </c>
      <c r="J119" s="23"/>
      <c r="K119" s="119" t="str">
        <f t="shared" si="16"/>
        <v/>
      </c>
      <c r="L119" s="23"/>
      <c r="M119" s="117" t="str">
        <f>IF(L119="","",VLOOKUP(L119,员工信息!C:E,3,0))</f>
        <v/>
      </c>
      <c r="N119" s="117">
        <f t="shared" si="17"/>
        <v>1900</v>
      </c>
      <c r="O119" s="117">
        <f t="shared" si="18"/>
        <v>1</v>
      </c>
      <c r="P119" s="23"/>
    </row>
    <row r="120" spans="1:16">
      <c r="A120" s="21" t="str">
        <f t="shared" si="15"/>
        <v/>
      </c>
      <c r="B120" s="136"/>
      <c r="C120" s="21"/>
      <c r="D120" s="21"/>
      <c r="E120" s="21"/>
      <c r="F120" s="114" t="str">
        <f>IF(E120="","",VLOOKUP(E120,商品信息!$B:$F,2,0))</f>
        <v/>
      </c>
      <c r="G120" s="115" t="str">
        <f>IF(E120="","",VLOOKUP(E120,商品信息!$B:$F,3,0))</f>
        <v/>
      </c>
      <c r="H120" s="21" t="str">
        <f>IF(E120="","",VLOOKUP(E120,商品信息!$B:$F,4,0))</f>
        <v/>
      </c>
      <c r="I120" s="116" t="str">
        <f>IF(E120="","",VLOOKUP(E120,商品信息!B:K,5,0)*VLOOKUP(VLOOKUP(D120,客户信息!B:D,3,0),客户信息!N:O,2,0))</f>
        <v/>
      </c>
      <c r="J120" s="21"/>
      <c r="K120" s="116" t="str">
        <f t="shared" si="16"/>
        <v/>
      </c>
      <c r="L120" s="21"/>
      <c r="M120" s="114" t="str">
        <f>IF(L120="","",VLOOKUP(L120,员工信息!C:E,3,0))</f>
        <v/>
      </c>
      <c r="N120" s="114">
        <f t="shared" si="17"/>
        <v>1900</v>
      </c>
      <c r="O120" s="114">
        <f t="shared" si="18"/>
        <v>1</v>
      </c>
      <c r="P120" s="21"/>
    </row>
    <row r="121" spans="1:16">
      <c r="A121" s="23" t="str">
        <f t="shared" si="15"/>
        <v/>
      </c>
      <c r="B121" s="137"/>
      <c r="C121" s="23"/>
      <c r="D121" s="23"/>
      <c r="E121" s="23"/>
      <c r="F121" s="117" t="str">
        <f>IF(E121="","",VLOOKUP(E121,商品信息!$B:$F,2,0))</f>
        <v/>
      </c>
      <c r="G121" s="118" t="str">
        <f>IF(E121="","",VLOOKUP(E121,商品信息!$B:$F,3,0))</f>
        <v/>
      </c>
      <c r="H121" s="23" t="str">
        <f>IF(E121="","",VLOOKUP(E121,商品信息!$B:$F,4,0))</f>
        <v/>
      </c>
      <c r="I121" s="119" t="str">
        <f>IF(E121="","",VLOOKUP(E121,商品信息!B:K,5,0)*VLOOKUP(VLOOKUP(D121,客户信息!B:D,3,0),客户信息!N:O,2,0))</f>
        <v/>
      </c>
      <c r="J121" s="23"/>
      <c r="K121" s="119" t="str">
        <f t="shared" si="16"/>
        <v/>
      </c>
      <c r="L121" s="23"/>
      <c r="M121" s="117" t="str">
        <f>IF(L121="","",VLOOKUP(L121,员工信息!C:E,3,0))</f>
        <v/>
      </c>
      <c r="N121" s="117">
        <f t="shared" si="17"/>
        <v>1900</v>
      </c>
      <c r="O121" s="117">
        <f t="shared" si="18"/>
        <v>1</v>
      </c>
      <c r="P121" s="23"/>
    </row>
    <row r="122" spans="1:16">
      <c r="A122" s="21" t="str">
        <f t="shared" si="15"/>
        <v/>
      </c>
      <c r="B122" s="136"/>
      <c r="C122" s="21"/>
      <c r="D122" s="21"/>
      <c r="E122" s="21"/>
      <c r="F122" s="114" t="str">
        <f>IF(E122="","",VLOOKUP(E122,商品信息!$B:$F,2,0))</f>
        <v/>
      </c>
      <c r="G122" s="115" t="str">
        <f>IF(E122="","",VLOOKUP(E122,商品信息!$B:$F,3,0))</f>
        <v/>
      </c>
      <c r="H122" s="21" t="str">
        <f>IF(E122="","",VLOOKUP(E122,商品信息!$B:$F,4,0))</f>
        <v/>
      </c>
      <c r="I122" s="116" t="str">
        <f>IF(E122="","",VLOOKUP(E122,商品信息!B:K,5,0)*VLOOKUP(VLOOKUP(D122,客户信息!B:D,3,0),客户信息!N:O,2,0))</f>
        <v/>
      </c>
      <c r="J122" s="21"/>
      <c r="K122" s="116" t="str">
        <f t="shared" si="16"/>
        <v/>
      </c>
      <c r="L122" s="21"/>
      <c r="M122" s="114" t="str">
        <f>IF(L122="","",VLOOKUP(L122,员工信息!C:E,3,0))</f>
        <v/>
      </c>
      <c r="N122" s="114">
        <f t="shared" si="17"/>
        <v>1900</v>
      </c>
      <c r="O122" s="114">
        <f t="shared" si="18"/>
        <v>1</v>
      </c>
      <c r="P122" s="21"/>
    </row>
    <row r="123" spans="1:16">
      <c r="A123" s="23" t="str">
        <f t="shared" si="15"/>
        <v/>
      </c>
      <c r="B123" s="137"/>
      <c r="C123" s="23"/>
      <c r="D123" s="23"/>
      <c r="E123" s="23"/>
      <c r="F123" s="117" t="str">
        <f>IF(E123="","",VLOOKUP(E123,商品信息!$B:$F,2,0))</f>
        <v/>
      </c>
      <c r="G123" s="118" t="str">
        <f>IF(E123="","",VLOOKUP(E123,商品信息!$B:$F,3,0))</f>
        <v/>
      </c>
      <c r="H123" s="23" t="str">
        <f>IF(E123="","",VLOOKUP(E123,商品信息!$B:$F,4,0))</f>
        <v/>
      </c>
      <c r="I123" s="119" t="str">
        <f>IF(E123="","",VLOOKUP(E123,商品信息!B:K,5,0)*VLOOKUP(VLOOKUP(D123,客户信息!B:D,3,0),客户信息!N:O,2,0))</f>
        <v/>
      </c>
      <c r="J123" s="23"/>
      <c r="K123" s="119" t="str">
        <f t="shared" si="16"/>
        <v/>
      </c>
      <c r="L123" s="23"/>
      <c r="M123" s="117" t="str">
        <f>IF(L123="","",VLOOKUP(L123,员工信息!C:E,3,0))</f>
        <v/>
      </c>
      <c r="N123" s="117">
        <f t="shared" si="17"/>
        <v>1900</v>
      </c>
      <c r="O123" s="117">
        <f t="shared" si="18"/>
        <v>1</v>
      </c>
      <c r="P123" s="23"/>
    </row>
    <row r="124" spans="1:16">
      <c r="A124" s="21" t="str">
        <f t="shared" si="15"/>
        <v/>
      </c>
      <c r="B124" s="136"/>
      <c r="C124" s="21"/>
      <c r="D124" s="21"/>
      <c r="E124" s="21"/>
      <c r="F124" s="114" t="str">
        <f>IF(E124="","",VLOOKUP(E124,商品信息!$B:$F,2,0))</f>
        <v/>
      </c>
      <c r="G124" s="115" t="str">
        <f>IF(E124="","",VLOOKUP(E124,商品信息!$B:$F,3,0))</f>
        <v/>
      </c>
      <c r="H124" s="21" t="str">
        <f>IF(E124="","",VLOOKUP(E124,商品信息!$B:$F,4,0))</f>
        <v/>
      </c>
      <c r="I124" s="116" t="str">
        <f>IF(E124="","",VLOOKUP(E124,商品信息!B:K,5,0)*VLOOKUP(VLOOKUP(D124,客户信息!B:D,3,0),客户信息!N:O,2,0))</f>
        <v/>
      </c>
      <c r="J124" s="21"/>
      <c r="K124" s="116" t="str">
        <f t="shared" si="16"/>
        <v/>
      </c>
      <c r="L124" s="21"/>
      <c r="M124" s="114" t="str">
        <f>IF(L124="","",VLOOKUP(L124,员工信息!C:E,3,0))</f>
        <v/>
      </c>
      <c r="N124" s="114">
        <f t="shared" si="17"/>
        <v>1900</v>
      </c>
      <c r="O124" s="114">
        <f t="shared" si="18"/>
        <v>1</v>
      </c>
      <c r="P124" s="21"/>
    </row>
    <row r="125" spans="1:16">
      <c r="A125" s="23" t="str">
        <f t="shared" si="15"/>
        <v/>
      </c>
      <c r="B125" s="137"/>
      <c r="C125" s="23"/>
      <c r="D125" s="23"/>
      <c r="E125" s="23"/>
      <c r="F125" s="117" t="str">
        <f>IF(E125="","",VLOOKUP(E125,商品信息!$B:$F,2,0))</f>
        <v/>
      </c>
      <c r="G125" s="118" t="str">
        <f>IF(E125="","",VLOOKUP(E125,商品信息!$B:$F,3,0))</f>
        <v/>
      </c>
      <c r="H125" s="23" t="str">
        <f>IF(E125="","",VLOOKUP(E125,商品信息!$B:$F,4,0))</f>
        <v/>
      </c>
      <c r="I125" s="119" t="str">
        <f>IF(E125="","",VLOOKUP(E125,商品信息!B:K,5,0)*VLOOKUP(VLOOKUP(D125,客户信息!B:D,3,0),客户信息!N:O,2,0))</f>
        <v/>
      </c>
      <c r="J125" s="23"/>
      <c r="K125" s="119" t="str">
        <f t="shared" si="16"/>
        <v/>
      </c>
      <c r="L125" s="23"/>
      <c r="M125" s="117" t="str">
        <f>IF(L125="","",VLOOKUP(L125,员工信息!C:E,3,0))</f>
        <v/>
      </c>
      <c r="N125" s="117">
        <f t="shared" si="17"/>
        <v>1900</v>
      </c>
      <c r="O125" s="117">
        <f t="shared" si="18"/>
        <v>1</v>
      </c>
      <c r="P125" s="23"/>
    </row>
    <row r="126" spans="1:16">
      <c r="A126" s="21" t="str">
        <f t="shared" si="15"/>
        <v/>
      </c>
      <c r="B126" s="136"/>
      <c r="C126" s="21"/>
      <c r="D126" s="21"/>
      <c r="E126" s="21"/>
      <c r="F126" s="114" t="str">
        <f>IF(E126="","",VLOOKUP(E126,商品信息!$B:$F,2,0))</f>
        <v/>
      </c>
      <c r="G126" s="115" t="str">
        <f>IF(E126="","",VLOOKUP(E126,商品信息!$B:$F,3,0))</f>
        <v/>
      </c>
      <c r="H126" s="21" t="str">
        <f>IF(E126="","",VLOOKUP(E126,商品信息!$B:$F,4,0))</f>
        <v/>
      </c>
      <c r="I126" s="116" t="str">
        <f>IF(E126="","",VLOOKUP(E126,商品信息!B:K,5,0)*VLOOKUP(VLOOKUP(D126,客户信息!B:D,3,0),客户信息!N:O,2,0))</f>
        <v/>
      </c>
      <c r="J126" s="21"/>
      <c r="K126" s="116" t="str">
        <f t="shared" si="16"/>
        <v/>
      </c>
      <c r="L126" s="21"/>
      <c r="M126" s="114" t="str">
        <f>IF(L126="","",VLOOKUP(L126,员工信息!C:E,3,0))</f>
        <v/>
      </c>
      <c r="N126" s="114">
        <f t="shared" si="17"/>
        <v>1900</v>
      </c>
      <c r="O126" s="114">
        <f t="shared" si="18"/>
        <v>1</v>
      </c>
      <c r="P126" s="21"/>
    </row>
    <row r="127" spans="1:16">
      <c r="A127" s="23" t="str">
        <f t="shared" si="15"/>
        <v/>
      </c>
      <c r="B127" s="137"/>
      <c r="C127" s="23"/>
      <c r="D127" s="23"/>
      <c r="E127" s="23"/>
      <c r="F127" s="117" t="str">
        <f>IF(E127="","",VLOOKUP(E127,商品信息!$B:$F,2,0))</f>
        <v/>
      </c>
      <c r="G127" s="118" t="str">
        <f>IF(E127="","",VLOOKUP(E127,商品信息!$B:$F,3,0))</f>
        <v/>
      </c>
      <c r="H127" s="23" t="str">
        <f>IF(E127="","",VLOOKUP(E127,商品信息!$B:$F,4,0))</f>
        <v/>
      </c>
      <c r="I127" s="119" t="str">
        <f>IF(E127="","",VLOOKUP(E127,商品信息!B:K,5,0)*VLOOKUP(VLOOKUP(D127,客户信息!B:D,3,0),客户信息!N:O,2,0))</f>
        <v/>
      </c>
      <c r="J127" s="23"/>
      <c r="K127" s="119" t="str">
        <f t="shared" si="16"/>
        <v/>
      </c>
      <c r="L127" s="23"/>
      <c r="M127" s="117" t="str">
        <f>IF(L127="","",VLOOKUP(L127,员工信息!C:E,3,0))</f>
        <v/>
      </c>
      <c r="N127" s="117">
        <f t="shared" si="17"/>
        <v>1900</v>
      </c>
      <c r="O127" s="117">
        <f t="shared" si="18"/>
        <v>1</v>
      </c>
      <c r="P127" s="23"/>
    </row>
    <row r="128" spans="1:16">
      <c r="A128" s="21" t="str">
        <f t="shared" si="15"/>
        <v/>
      </c>
      <c r="B128" s="136"/>
      <c r="C128" s="21"/>
      <c r="D128" s="21"/>
      <c r="E128" s="21"/>
      <c r="F128" s="114" t="str">
        <f>IF(E128="","",VLOOKUP(E128,商品信息!$B:$F,2,0))</f>
        <v/>
      </c>
      <c r="G128" s="115" t="str">
        <f>IF(E128="","",VLOOKUP(E128,商品信息!$B:$F,3,0))</f>
        <v/>
      </c>
      <c r="H128" s="21" t="str">
        <f>IF(E128="","",VLOOKUP(E128,商品信息!$B:$F,4,0))</f>
        <v/>
      </c>
      <c r="I128" s="116" t="str">
        <f>IF(E128="","",VLOOKUP(E128,商品信息!B:K,5,0)*VLOOKUP(VLOOKUP(D128,客户信息!B:D,3,0),客户信息!N:O,2,0))</f>
        <v/>
      </c>
      <c r="J128" s="21"/>
      <c r="K128" s="116" t="str">
        <f t="shared" si="16"/>
        <v/>
      </c>
      <c r="L128" s="21"/>
      <c r="M128" s="114" t="str">
        <f>IF(L128="","",VLOOKUP(L128,员工信息!C:E,3,0))</f>
        <v/>
      </c>
      <c r="N128" s="114">
        <f t="shared" si="17"/>
        <v>1900</v>
      </c>
      <c r="O128" s="114">
        <f t="shared" si="18"/>
        <v>1</v>
      </c>
      <c r="P128" s="21"/>
    </row>
    <row r="129" spans="1:16">
      <c r="A129" s="23" t="str">
        <f t="shared" si="15"/>
        <v/>
      </c>
      <c r="B129" s="137"/>
      <c r="C129" s="23"/>
      <c r="D129" s="23"/>
      <c r="E129" s="23"/>
      <c r="F129" s="117" t="str">
        <f>IF(E129="","",VLOOKUP(E129,商品信息!$B:$F,2,0))</f>
        <v/>
      </c>
      <c r="G129" s="118" t="str">
        <f>IF(E129="","",VLOOKUP(E129,商品信息!$B:$F,3,0))</f>
        <v/>
      </c>
      <c r="H129" s="23" t="str">
        <f>IF(E129="","",VLOOKUP(E129,商品信息!$B:$F,4,0))</f>
        <v/>
      </c>
      <c r="I129" s="119" t="str">
        <f>IF(E129="","",VLOOKUP(E129,商品信息!B:K,5,0)*VLOOKUP(VLOOKUP(D129,客户信息!B:D,3,0),客户信息!N:O,2,0))</f>
        <v/>
      </c>
      <c r="J129" s="23"/>
      <c r="K129" s="119" t="str">
        <f t="shared" si="16"/>
        <v/>
      </c>
      <c r="L129" s="23"/>
      <c r="M129" s="117" t="str">
        <f>IF(L129="","",VLOOKUP(L129,员工信息!C:E,3,0))</f>
        <v/>
      </c>
      <c r="N129" s="117">
        <f t="shared" si="17"/>
        <v>1900</v>
      </c>
      <c r="O129" s="117">
        <f t="shared" si="18"/>
        <v>1</v>
      </c>
      <c r="P129" s="23"/>
    </row>
    <row r="130" spans="1:16">
      <c r="A130" s="21" t="str">
        <f t="shared" si="15"/>
        <v/>
      </c>
      <c r="B130" s="136"/>
      <c r="C130" s="21"/>
      <c r="D130" s="21"/>
      <c r="E130" s="21"/>
      <c r="F130" s="114" t="str">
        <f>IF(E130="","",VLOOKUP(E130,商品信息!$B:$F,2,0))</f>
        <v/>
      </c>
      <c r="G130" s="115" t="str">
        <f>IF(E130="","",VLOOKUP(E130,商品信息!$B:$F,3,0))</f>
        <v/>
      </c>
      <c r="H130" s="21" t="str">
        <f>IF(E130="","",VLOOKUP(E130,商品信息!$B:$F,4,0))</f>
        <v/>
      </c>
      <c r="I130" s="116" t="str">
        <f>IF(E130="","",VLOOKUP(E130,商品信息!B:K,5,0)*VLOOKUP(VLOOKUP(D130,客户信息!B:D,3,0),客户信息!N:O,2,0))</f>
        <v/>
      </c>
      <c r="J130" s="21"/>
      <c r="K130" s="116" t="str">
        <f t="shared" si="16"/>
        <v/>
      </c>
      <c r="L130" s="21"/>
      <c r="M130" s="114" t="str">
        <f>IF(L130="","",VLOOKUP(L130,员工信息!C:E,3,0))</f>
        <v/>
      </c>
      <c r="N130" s="114">
        <f t="shared" si="17"/>
        <v>1900</v>
      </c>
      <c r="O130" s="114">
        <f t="shared" si="18"/>
        <v>1</v>
      </c>
      <c r="P130" s="21"/>
    </row>
    <row r="131" spans="1:16">
      <c r="A131" s="23" t="str">
        <f t="shared" si="15"/>
        <v/>
      </c>
      <c r="B131" s="137"/>
      <c r="C131" s="23"/>
      <c r="D131" s="23"/>
      <c r="E131" s="23"/>
      <c r="F131" s="117" t="str">
        <f>IF(E131="","",VLOOKUP(E131,商品信息!$B:$F,2,0))</f>
        <v/>
      </c>
      <c r="G131" s="118" t="str">
        <f>IF(E131="","",VLOOKUP(E131,商品信息!$B:$F,3,0))</f>
        <v/>
      </c>
      <c r="H131" s="23" t="str">
        <f>IF(E131="","",VLOOKUP(E131,商品信息!$B:$F,4,0))</f>
        <v/>
      </c>
      <c r="I131" s="119" t="str">
        <f>IF(E131="","",VLOOKUP(E131,商品信息!B:K,5,0)*VLOOKUP(VLOOKUP(D131,客户信息!B:D,3,0),客户信息!N:O,2,0))</f>
        <v/>
      </c>
      <c r="J131" s="23"/>
      <c r="K131" s="119" t="str">
        <f t="shared" si="16"/>
        <v/>
      </c>
      <c r="L131" s="23"/>
      <c r="M131" s="117" t="str">
        <f>IF(L131="","",VLOOKUP(L131,员工信息!C:E,3,0))</f>
        <v/>
      </c>
      <c r="N131" s="117">
        <f t="shared" si="17"/>
        <v>1900</v>
      </c>
      <c r="O131" s="117">
        <f t="shared" si="18"/>
        <v>1</v>
      </c>
      <c r="P131" s="23"/>
    </row>
    <row r="132" spans="1:16">
      <c r="A132" s="21" t="str">
        <f t="shared" si="15"/>
        <v/>
      </c>
      <c r="B132" s="136"/>
      <c r="C132" s="21"/>
      <c r="D132" s="21"/>
      <c r="E132" s="21"/>
      <c r="F132" s="114" t="str">
        <f>IF(E132="","",VLOOKUP(E132,商品信息!$B:$F,2,0))</f>
        <v/>
      </c>
      <c r="G132" s="115" t="str">
        <f>IF(E132="","",VLOOKUP(E132,商品信息!$B:$F,3,0))</f>
        <v/>
      </c>
      <c r="H132" s="21" t="str">
        <f>IF(E132="","",VLOOKUP(E132,商品信息!$B:$F,4,0))</f>
        <v/>
      </c>
      <c r="I132" s="116" t="str">
        <f>IF(E132="","",VLOOKUP(E132,商品信息!B:K,5,0)*VLOOKUP(VLOOKUP(D132,客户信息!B:D,3,0),客户信息!N:O,2,0))</f>
        <v/>
      </c>
      <c r="J132" s="21"/>
      <c r="K132" s="116" t="str">
        <f t="shared" si="16"/>
        <v/>
      </c>
      <c r="L132" s="21"/>
      <c r="M132" s="114" t="str">
        <f>IF(L132="","",VLOOKUP(L132,员工信息!C:E,3,0))</f>
        <v/>
      </c>
      <c r="N132" s="114">
        <f t="shared" si="17"/>
        <v>1900</v>
      </c>
      <c r="O132" s="114">
        <f t="shared" si="18"/>
        <v>1</v>
      </c>
      <c r="P132" s="21"/>
    </row>
    <row r="133" spans="1:16">
      <c r="A133" s="23" t="str">
        <f t="shared" si="15"/>
        <v/>
      </c>
      <c r="B133" s="137"/>
      <c r="C133" s="23"/>
      <c r="D133" s="23"/>
      <c r="E133" s="23"/>
      <c r="F133" s="117" t="str">
        <f>IF(E133="","",VLOOKUP(E133,商品信息!$B:$F,2,0))</f>
        <v/>
      </c>
      <c r="G133" s="118" t="str">
        <f>IF(E133="","",VLOOKUP(E133,商品信息!$B:$F,3,0))</f>
        <v/>
      </c>
      <c r="H133" s="23" t="str">
        <f>IF(E133="","",VLOOKUP(E133,商品信息!$B:$F,4,0))</f>
        <v/>
      </c>
      <c r="I133" s="119" t="str">
        <f>IF(E133="","",VLOOKUP(E133,商品信息!B:K,5,0)*VLOOKUP(VLOOKUP(D133,客户信息!B:D,3,0),客户信息!N:O,2,0))</f>
        <v/>
      </c>
      <c r="J133" s="23"/>
      <c r="K133" s="119" t="str">
        <f t="shared" si="16"/>
        <v/>
      </c>
      <c r="L133" s="23"/>
      <c r="M133" s="117" t="str">
        <f>IF(L133="","",VLOOKUP(L133,员工信息!C:E,3,0))</f>
        <v/>
      </c>
      <c r="N133" s="117">
        <f t="shared" si="17"/>
        <v>1900</v>
      </c>
      <c r="O133" s="117">
        <f t="shared" si="18"/>
        <v>1</v>
      </c>
      <c r="P133" s="23"/>
    </row>
    <row r="134" spans="1:16">
      <c r="A134" s="21" t="str">
        <f t="shared" si="15"/>
        <v/>
      </c>
      <c r="B134" s="136"/>
      <c r="C134" s="21"/>
      <c r="D134" s="21"/>
      <c r="E134" s="21"/>
      <c r="F134" s="114" t="str">
        <f>IF(E134="","",VLOOKUP(E134,商品信息!$B:$F,2,0))</f>
        <v/>
      </c>
      <c r="G134" s="115" t="str">
        <f>IF(E134="","",VLOOKUP(E134,商品信息!$B:$F,3,0))</f>
        <v/>
      </c>
      <c r="H134" s="21" t="str">
        <f>IF(E134="","",VLOOKUP(E134,商品信息!$B:$F,4,0))</f>
        <v/>
      </c>
      <c r="I134" s="116" t="str">
        <f>IF(E134="","",VLOOKUP(E134,商品信息!B:K,5,0)*VLOOKUP(VLOOKUP(D134,客户信息!B:D,3,0),客户信息!N:O,2,0))</f>
        <v/>
      </c>
      <c r="J134" s="21"/>
      <c r="K134" s="116" t="str">
        <f t="shared" si="16"/>
        <v/>
      </c>
      <c r="L134" s="21"/>
      <c r="M134" s="114" t="str">
        <f>IF(L134="","",VLOOKUP(L134,员工信息!C:E,3,0))</f>
        <v/>
      </c>
      <c r="N134" s="114">
        <f t="shared" si="17"/>
        <v>1900</v>
      </c>
      <c r="O134" s="114">
        <f t="shared" si="18"/>
        <v>1</v>
      </c>
      <c r="P134" s="21"/>
    </row>
    <row r="135" spans="1:16">
      <c r="A135" s="23" t="str">
        <f t="shared" si="15"/>
        <v/>
      </c>
      <c r="B135" s="137"/>
      <c r="C135" s="23"/>
      <c r="D135" s="23"/>
      <c r="E135" s="23"/>
      <c r="F135" s="117" t="str">
        <f>IF(E135="","",VLOOKUP(E135,商品信息!$B:$F,2,0))</f>
        <v/>
      </c>
      <c r="G135" s="118" t="str">
        <f>IF(E135="","",VLOOKUP(E135,商品信息!$B:$F,3,0))</f>
        <v/>
      </c>
      <c r="H135" s="23" t="str">
        <f>IF(E135="","",VLOOKUP(E135,商品信息!$B:$F,4,0))</f>
        <v/>
      </c>
      <c r="I135" s="119" t="str">
        <f>IF(E135="","",VLOOKUP(E135,商品信息!B:K,5,0)*VLOOKUP(VLOOKUP(D135,客户信息!B:D,3,0),客户信息!N:O,2,0))</f>
        <v/>
      </c>
      <c r="J135" s="23"/>
      <c r="K135" s="119" t="str">
        <f t="shared" si="16"/>
        <v/>
      </c>
      <c r="L135" s="23"/>
      <c r="M135" s="117" t="str">
        <f>IF(L135="","",VLOOKUP(L135,员工信息!C:E,3,0))</f>
        <v/>
      </c>
      <c r="N135" s="117">
        <f t="shared" si="17"/>
        <v>1900</v>
      </c>
      <c r="O135" s="117">
        <f t="shared" si="18"/>
        <v>1</v>
      </c>
      <c r="P135" s="23"/>
    </row>
    <row r="136" spans="1:16">
      <c r="A136" s="21" t="str">
        <f t="shared" si="15"/>
        <v/>
      </c>
      <c r="B136" s="136"/>
      <c r="C136" s="21"/>
      <c r="D136" s="21"/>
      <c r="E136" s="21"/>
      <c r="F136" s="114" t="str">
        <f>IF(E136="","",VLOOKUP(E136,商品信息!$B:$F,2,0))</f>
        <v/>
      </c>
      <c r="G136" s="115" t="str">
        <f>IF(E136="","",VLOOKUP(E136,商品信息!$B:$F,3,0))</f>
        <v/>
      </c>
      <c r="H136" s="21" t="str">
        <f>IF(E136="","",VLOOKUP(E136,商品信息!$B:$F,4,0))</f>
        <v/>
      </c>
      <c r="I136" s="116" t="str">
        <f>IF(E136="","",VLOOKUP(E136,商品信息!B:K,5,0)*VLOOKUP(VLOOKUP(D136,客户信息!B:D,3,0),客户信息!N:O,2,0))</f>
        <v/>
      </c>
      <c r="J136" s="21"/>
      <c r="K136" s="116" t="str">
        <f t="shared" si="16"/>
        <v/>
      </c>
      <c r="L136" s="21"/>
      <c r="M136" s="114" t="str">
        <f>IF(L136="","",VLOOKUP(L136,员工信息!C:E,3,0))</f>
        <v/>
      </c>
      <c r="N136" s="114">
        <f t="shared" si="17"/>
        <v>1900</v>
      </c>
      <c r="O136" s="114">
        <f t="shared" si="18"/>
        <v>1</v>
      </c>
      <c r="P136" s="21"/>
    </row>
    <row r="137" spans="1:16">
      <c r="A137" s="23" t="str">
        <f t="shared" si="15"/>
        <v/>
      </c>
      <c r="B137" s="137"/>
      <c r="C137" s="23"/>
      <c r="D137" s="23"/>
      <c r="E137" s="23"/>
      <c r="F137" s="117" t="str">
        <f>IF(E137="","",VLOOKUP(E137,商品信息!$B:$F,2,0))</f>
        <v/>
      </c>
      <c r="G137" s="118" t="str">
        <f>IF(E137="","",VLOOKUP(E137,商品信息!$B:$F,3,0))</f>
        <v/>
      </c>
      <c r="H137" s="23" t="str">
        <f>IF(E137="","",VLOOKUP(E137,商品信息!$B:$F,4,0))</f>
        <v/>
      </c>
      <c r="I137" s="119" t="str">
        <f>IF(E137="","",VLOOKUP(E137,商品信息!B:K,5,0)*VLOOKUP(VLOOKUP(D137,客户信息!B:D,3,0),客户信息!N:O,2,0))</f>
        <v/>
      </c>
      <c r="J137" s="23"/>
      <c r="K137" s="119" t="str">
        <f t="shared" si="16"/>
        <v/>
      </c>
      <c r="L137" s="23"/>
      <c r="M137" s="117" t="str">
        <f>IF(L137="","",VLOOKUP(L137,员工信息!C:E,3,0))</f>
        <v/>
      </c>
      <c r="N137" s="117">
        <f t="shared" si="17"/>
        <v>1900</v>
      </c>
      <c r="O137" s="117">
        <f t="shared" si="18"/>
        <v>1</v>
      </c>
      <c r="P137" s="23"/>
    </row>
    <row r="138" spans="1:16">
      <c r="A138" s="21" t="str">
        <f t="shared" si="15"/>
        <v/>
      </c>
      <c r="B138" s="136"/>
      <c r="C138" s="21"/>
      <c r="D138" s="21"/>
      <c r="E138" s="21"/>
      <c r="F138" s="114" t="str">
        <f>IF(E138="","",VLOOKUP(E138,商品信息!$B:$F,2,0))</f>
        <v/>
      </c>
      <c r="G138" s="115" t="str">
        <f>IF(E138="","",VLOOKUP(E138,商品信息!$B:$F,3,0))</f>
        <v/>
      </c>
      <c r="H138" s="21" t="str">
        <f>IF(E138="","",VLOOKUP(E138,商品信息!$B:$F,4,0))</f>
        <v/>
      </c>
      <c r="I138" s="116" t="str">
        <f>IF(E138="","",VLOOKUP(E138,商品信息!B:K,5,0)*VLOOKUP(VLOOKUP(D138,客户信息!B:D,3,0),客户信息!N:O,2,0))</f>
        <v/>
      </c>
      <c r="J138" s="21"/>
      <c r="K138" s="116" t="str">
        <f t="shared" si="16"/>
        <v/>
      </c>
      <c r="L138" s="21"/>
      <c r="M138" s="114" t="str">
        <f>IF(L138="","",VLOOKUP(L138,员工信息!C:E,3,0))</f>
        <v/>
      </c>
      <c r="N138" s="114">
        <f t="shared" si="17"/>
        <v>1900</v>
      </c>
      <c r="O138" s="114">
        <f t="shared" si="18"/>
        <v>1</v>
      </c>
      <c r="P138" s="21"/>
    </row>
    <row r="139" spans="1:16">
      <c r="A139" s="23" t="str">
        <f t="shared" si="15"/>
        <v/>
      </c>
      <c r="B139" s="137"/>
      <c r="C139" s="23"/>
      <c r="D139" s="23"/>
      <c r="E139" s="23"/>
      <c r="F139" s="117" t="str">
        <f>IF(E139="","",VLOOKUP(E139,商品信息!$B:$F,2,0))</f>
        <v/>
      </c>
      <c r="G139" s="118" t="str">
        <f>IF(E139="","",VLOOKUP(E139,商品信息!$B:$F,3,0))</f>
        <v/>
      </c>
      <c r="H139" s="23" t="str">
        <f>IF(E139="","",VLOOKUP(E139,商品信息!$B:$F,4,0))</f>
        <v/>
      </c>
      <c r="I139" s="119" t="str">
        <f>IF(E139="","",VLOOKUP(E139,商品信息!B:K,5,0)*VLOOKUP(VLOOKUP(D139,客户信息!B:D,3,0),客户信息!N:O,2,0))</f>
        <v/>
      </c>
      <c r="J139" s="23"/>
      <c r="K139" s="119" t="str">
        <f t="shared" si="16"/>
        <v/>
      </c>
      <c r="L139" s="23"/>
      <c r="M139" s="117" t="str">
        <f>IF(L139="","",VLOOKUP(L139,员工信息!C:E,3,0))</f>
        <v/>
      </c>
      <c r="N139" s="117">
        <f t="shared" si="17"/>
        <v>1900</v>
      </c>
      <c r="O139" s="117">
        <f t="shared" si="18"/>
        <v>1</v>
      </c>
      <c r="P139" s="23"/>
    </row>
    <row r="140" spans="1:16">
      <c r="A140" s="21" t="str">
        <f t="shared" si="15"/>
        <v/>
      </c>
      <c r="B140" s="136"/>
      <c r="C140" s="21"/>
      <c r="D140" s="21"/>
      <c r="E140" s="21"/>
      <c r="F140" s="114" t="str">
        <f>IF(E140="","",VLOOKUP(E140,商品信息!$B:$F,2,0))</f>
        <v/>
      </c>
      <c r="G140" s="115" t="str">
        <f>IF(E140="","",VLOOKUP(E140,商品信息!$B:$F,3,0))</f>
        <v/>
      </c>
      <c r="H140" s="21" t="str">
        <f>IF(E140="","",VLOOKUP(E140,商品信息!$B:$F,4,0))</f>
        <v/>
      </c>
      <c r="I140" s="116" t="str">
        <f>IF(E140="","",VLOOKUP(E140,商品信息!B:K,5,0)*VLOOKUP(VLOOKUP(D140,客户信息!B:D,3,0),客户信息!N:O,2,0))</f>
        <v/>
      </c>
      <c r="J140" s="21"/>
      <c r="K140" s="116" t="str">
        <f t="shared" si="16"/>
        <v/>
      </c>
      <c r="L140" s="21"/>
      <c r="M140" s="114" t="str">
        <f>IF(L140="","",VLOOKUP(L140,员工信息!C:E,3,0))</f>
        <v/>
      </c>
      <c r="N140" s="114">
        <f t="shared" si="17"/>
        <v>1900</v>
      </c>
      <c r="O140" s="114">
        <f t="shared" si="18"/>
        <v>1</v>
      </c>
      <c r="P140" s="21"/>
    </row>
    <row r="141" spans="1:16">
      <c r="A141" s="23" t="str">
        <f t="shared" si="15"/>
        <v/>
      </c>
      <c r="B141" s="137"/>
      <c r="C141" s="23"/>
      <c r="D141" s="23"/>
      <c r="E141" s="23"/>
      <c r="F141" s="117" t="str">
        <f>IF(E141="","",VLOOKUP(E141,商品信息!$B:$F,2,0))</f>
        <v/>
      </c>
      <c r="G141" s="118" t="str">
        <f>IF(E141="","",VLOOKUP(E141,商品信息!$B:$F,3,0))</f>
        <v/>
      </c>
      <c r="H141" s="23" t="str">
        <f>IF(E141="","",VLOOKUP(E141,商品信息!$B:$F,4,0))</f>
        <v/>
      </c>
      <c r="I141" s="119" t="str">
        <f>IF(E141="","",VLOOKUP(E141,商品信息!B:K,5,0)*VLOOKUP(VLOOKUP(D141,客户信息!B:D,3,0),客户信息!N:O,2,0))</f>
        <v/>
      </c>
      <c r="J141" s="23"/>
      <c r="K141" s="119" t="str">
        <f t="shared" si="16"/>
        <v/>
      </c>
      <c r="L141" s="23"/>
      <c r="M141" s="117" t="str">
        <f>IF(L141="","",VLOOKUP(L141,员工信息!C:E,3,0))</f>
        <v/>
      </c>
      <c r="N141" s="117">
        <f t="shared" si="17"/>
        <v>1900</v>
      </c>
      <c r="O141" s="117">
        <f t="shared" si="18"/>
        <v>1</v>
      </c>
      <c r="P141" s="23"/>
    </row>
    <row r="142" spans="1:16">
      <c r="A142" s="21" t="str">
        <f t="shared" si="15"/>
        <v/>
      </c>
      <c r="B142" s="136"/>
      <c r="C142" s="21"/>
      <c r="D142" s="21"/>
      <c r="E142" s="21"/>
      <c r="F142" s="114" t="str">
        <f>IF(E142="","",VLOOKUP(E142,商品信息!$B:$F,2,0))</f>
        <v/>
      </c>
      <c r="G142" s="115" t="str">
        <f>IF(E142="","",VLOOKUP(E142,商品信息!$B:$F,3,0))</f>
        <v/>
      </c>
      <c r="H142" s="21" t="str">
        <f>IF(E142="","",VLOOKUP(E142,商品信息!$B:$F,4,0))</f>
        <v/>
      </c>
      <c r="I142" s="116" t="str">
        <f>IF(E142="","",VLOOKUP(E142,商品信息!B:K,5,0)*VLOOKUP(VLOOKUP(D142,客户信息!B:D,3,0),客户信息!N:O,2,0))</f>
        <v/>
      </c>
      <c r="J142" s="21"/>
      <c r="K142" s="116" t="str">
        <f t="shared" si="16"/>
        <v/>
      </c>
      <c r="L142" s="21"/>
      <c r="M142" s="114" t="str">
        <f>IF(L142="","",VLOOKUP(L142,员工信息!C:E,3,0))</f>
        <v/>
      </c>
      <c r="N142" s="114">
        <f t="shared" si="17"/>
        <v>1900</v>
      </c>
      <c r="O142" s="114">
        <f t="shared" si="18"/>
        <v>1</v>
      </c>
      <c r="P142" s="21"/>
    </row>
    <row r="143" spans="1:16">
      <c r="A143" s="23" t="str">
        <f t="shared" ref="A143:A174" si="19">IF(B143="","",ROW()-ROW($A$3))</f>
        <v/>
      </c>
      <c r="B143" s="137"/>
      <c r="C143" s="23"/>
      <c r="D143" s="23"/>
      <c r="E143" s="23"/>
      <c r="F143" s="117" t="str">
        <f>IF(E143="","",VLOOKUP(E143,商品信息!$B:$F,2,0))</f>
        <v/>
      </c>
      <c r="G143" s="118" t="str">
        <f>IF(E143="","",VLOOKUP(E143,商品信息!$B:$F,3,0))</f>
        <v/>
      </c>
      <c r="H143" s="23" t="str">
        <f>IF(E143="","",VLOOKUP(E143,商品信息!$B:$F,4,0))</f>
        <v/>
      </c>
      <c r="I143" s="119" t="str">
        <f>IF(E143="","",VLOOKUP(E143,商品信息!B:K,5,0)*VLOOKUP(VLOOKUP(D143,客户信息!B:D,3,0),客户信息!N:O,2,0))</f>
        <v/>
      </c>
      <c r="J143" s="23"/>
      <c r="K143" s="119" t="str">
        <f t="shared" ref="K143:K174" si="20">IF(E143="","",I143*J143)</f>
        <v/>
      </c>
      <c r="L143" s="23"/>
      <c r="M143" s="117" t="str">
        <f>IF(L143="","",VLOOKUP(L143,员工信息!C:E,3,0))</f>
        <v/>
      </c>
      <c r="N143" s="117">
        <f t="shared" ref="N143:N174" si="21">YEAR(B143)</f>
        <v>1900</v>
      </c>
      <c r="O143" s="117">
        <f t="shared" ref="O143:O174" si="22">MONTH(B143)</f>
        <v>1</v>
      </c>
      <c r="P143" s="23"/>
    </row>
    <row r="144" spans="1:16">
      <c r="A144" s="21" t="str">
        <f t="shared" si="19"/>
        <v/>
      </c>
      <c r="B144" s="136"/>
      <c r="C144" s="21"/>
      <c r="D144" s="21"/>
      <c r="E144" s="21"/>
      <c r="F144" s="114" t="str">
        <f>IF(E144="","",VLOOKUP(E144,商品信息!$B:$F,2,0))</f>
        <v/>
      </c>
      <c r="G144" s="115" t="str">
        <f>IF(E144="","",VLOOKUP(E144,商品信息!$B:$F,3,0))</f>
        <v/>
      </c>
      <c r="H144" s="21" t="str">
        <f>IF(E144="","",VLOOKUP(E144,商品信息!$B:$F,4,0))</f>
        <v/>
      </c>
      <c r="I144" s="116" t="str">
        <f>IF(E144="","",VLOOKUP(E144,商品信息!B:K,5,0)*VLOOKUP(VLOOKUP(D144,客户信息!B:D,3,0),客户信息!N:O,2,0))</f>
        <v/>
      </c>
      <c r="J144" s="21"/>
      <c r="K144" s="116" t="str">
        <f t="shared" si="20"/>
        <v/>
      </c>
      <c r="L144" s="21"/>
      <c r="M144" s="114" t="str">
        <f>IF(L144="","",VLOOKUP(L144,员工信息!C:E,3,0))</f>
        <v/>
      </c>
      <c r="N144" s="114">
        <f t="shared" si="21"/>
        <v>1900</v>
      </c>
      <c r="O144" s="114">
        <f t="shared" si="22"/>
        <v>1</v>
      </c>
      <c r="P144" s="21"/>
    </row>
    <row r="145" spans="1:16">
      <c r="A145" s="23" t="str">
        <f t="shared" si="19"/>
        <v/>
      </c>
      <c r="B145" s="137"/>
      <c r="C145" s="23"/>
      <c r="D145" s="23"/>
      <c r="E145" s="23"/>
      <c r="F145" s="117" t="str">
        <f>IF(E145="","",VLOOKUP(E145,商品信息!$B:$F,2,0))</f>
        <v/>
      </c>
      <c r="G145" s="118" t="str">
        <f>IF(E145="","",VLOOKUP(E145,商品信息!$B:$F,3,0))</f>
        <v/>
      </c>
      <c r="H145" s="23" t="str">
        <f>IF(E145="","",VLOOKUP(E145,商品信息!$B:$F,4,0))</f>
        <v/>
      </c>
      <c r="I145" s="119" t="str">
        <f>IF(E145="","",VLOOKUP(E145,商品信息!B:K,5,0)*VLOOKUP(VLOOKUP(D145,客户信息!B:D,3,0),客户信息!N:O,2,0))</f>
        <v/>
      </c>
      <c r="J145" s="23"/>
      <c r="K145" s="119" t="str">
        <f t="shared" si="20"/>
        <v/>
      </c>
      <c r="L145" s="23"/>
      <c r="M145" s="117" t="str">
        <f>IF(L145="","",VLOOKUP(L145,员工信息!C:E,3,0))</f>
        <v/>
      </c>
      <c r="N145" s="117">
        <f t="shared" si="21"/>
        <v>1900</v>
      </c>
      <c r="O145" s="117">
        <f t="shared" si="22"/>
        <v>1</v>
      </c>
      <c r="P145" s="23"/>
    </row>
    <row r="146" spans="1:16">
      <c r="A146" s="21" t="str">
        <f t="shared" si="19"/>
        <v/>
      </c>
      <c r="B146" s="136"/>
      <c r="C146" s="21"/>
      <c r="D146" s="21"/>
      <c r="E146" s="21"/>
      <c r="F146" s="114" t="str">
        <f>IF(E146="","",VLOOKUP(E146,商品信息!$B:$F,2,0))</f>
        <v/>
      </c>
      <c r="G146" s="115" t="str">
        <f>IF(E146="","",VLOOKUP(E146,商品信息!$B:$F,3,0))</f>
        <v/>
      </c>
      <c r="H146" s="21" t="str">
        <f>IF(E146="","",VLOOKUP(E146,商品信息!$B:$F,4,0))</f>
        <v/>
      </c>
      <c r="I146" s="116" t="str">
        <f>IF(E146="","",VLOOKUP(E146,商品信息!B:K,5,0)*VLOOKUP(VLOOKUP(D146,客户信息!B:D,3,0),客户信息!N:O,2,0))</f>
        <v/>
      </c>
      <c r="J146" s="21"/>
      <c r="K146" s="116" t="str">
        <f t="shared" si="20"/>
        <v/>
      </c>
      <c r="L146" s="21"/>
      <c r="M146" s="114" t="str">
        <f>IF(L146="","",VLOOKUP(L146,员工信息!C:E,3,0))</f>
        <v/>
      </c>
      <c r="N146" s="114">
        <f t="shared" si="21"/>
        <v>1900</v>
      </c>
      <c r="O146" s="114">
        <f t="shared" si="22"/>
        <v>1</v>
      </c>
      <c r="P146" s="21"/>
    </row>
    <row r="147" spans="1:16">
      <c r="A147" s="23" t="str">
        <f t="shared" si="19"/>
        <v/>
      </c>
      <c r="B147" s="137"/>
      <c r="C147" s="23"/>
      <c r="D147" s="23"/>
      <c r="E147" s="23"/>
      <c r="F147" s="117" t="str">
        <f>IF(E147="","",VLOOKUP(E147,商品信息!$B:$F,2,0))</f>
        <v/>
      </c>
      <c r="G147" s="118" t="str">
        <f>IF(E147="","",VLOOKUP(E147,商品信息!$B:$F,3,0))</f>
        <v/>
      </c>
      <c r="H147" s="23" t="str">
        <f>IF(E147="","",VLOOKUP(E147,商品信息!$B:$F,4,0))</f>
        <v/>
      </c>
      <c r="I147" s="119" t="str">
        <f>IF(E147="","",VLOOKUP(E147,商品信息!B:K,5,0)*VLOOKUP(VLOOKUP(D147,客户信息!B:D,3,0),客户信息!N:O,2,0))</f>
        <v/>
      </c>
      <c r="J147" s="23"/>
      <c r="K147" s="119" t="str">
        <f t="shared" si="20"/>
        <v/>
      </c>
      <c r="L147" s="23"/>
      <c r="M147" s="117" t="str">
        <f>IF(L147="","",VLOOKUP(L147,员工信息!C:E,3,0))</f>
        <v/>
      </c>
      <c r="N147" s="117">
        <f t="shared" si="21"/>
        <v>1900</v>
      </c>
      <c r="O147" s="117">
        <f t="shared" si="22"/>
        <v>1</v>
      </c>
      <c r="P147" s="23"/>
    </row>
    <row r="148" spans="1:16">
      <c r="A148" s="21" t="str">
        <f t="shared" si="19"/>
        <v/>
      </c>
      <c r="B148" s="136"/>
      <c r="C148" s="21"/>
      <c r="D148" s="21"/>
      <c r="E148" s="21"/>
      <c r="F148" s="114" t="str">
        <f>IF(E148="","",VLOOKUP(E148,商品信息!$B:$F,2,0))</f>
        <v/>
      </c>
      <c r="G148" s="115" t="str">
        <f>IF(E148="","",VLOOKUP(E148,商品信息!$B:$F,3,0))</f>
        <v/>
      </c>
      <c r="H148" s="21" t="str">
        <f>IF(E148="","",VLOOKUP(E148,商品信息!$B:$F,4,0))</f>
        <v/>
      </c>
      <c r="I148" s="116" t="str">
        <f>IF(E148="","",VLOOKUP(E148,商品信息!B:K,5,0)*VLOOKUP(VLOOKUP(D148,客户信息!B:D,3,0),客户信息!N:O,2,0))</f>
        <v/>
      </c>
      <c r="J148" s="21"/>
      <c r="K148" s="116" t="str">
        <f t="shared" si="20"/>
        <v/>
      </c>
      <c r="L148" s="21"/>
      <c r="M148" s="114" t="str">
        <f>IF(L148="","",VLOOKUP(L148,员工信息!C:E,3,0))</f>
        <v/>
      </c>
      <c r="N148" s="114">
        <f t="shared" si="21"/>
        <v>1900</v>
      </c>
      <c r="O148" s="114">
        <f t="shared" si="22"/>
        <v>1</v>
      </c>
      <c r="P148" s="21"/>
    </row>
    <row r="149" spans="1:16">
      <c r="A149" s="23" t="str">
        <f t="shared" si="19"/>
        <v/>
      </c>
      <c r="B149" s="137"/>
      <c r="C149" s="23"/>
      <c r="D149" s="23"/>
      <c r="E149" s="23"/>
      <c r="F149" s="117" t="str">
        <f>IF(E149="","",VLOOKUP(E149,商品信息!$B:$F,2,0))</f>
        <v/>
      </c>
      <c r="G149" s="118" t="str">
        <f>IF(E149="","",VLOOKUP(E149,商品信息!$B:$F,3,0))</f>
        <v/>
      </c>
      <c r="H149" s="23" t="str">
        <f>IF(E149="","",VLOOKUP(E149,商品信息!$B:$F,4,0))</f>
        <v/>
      </c>
      <c r="I149" s="119" t="str">
        <f>IF(E149="","",VLOOKUP(E149,商品信息!B:K,5,0)*VLOOKUP(VLOOKUP(D149,客户信息!B:D,3,0),客户信息!N:O,2,0))</f>
        <v/>
      </c>
      <c r="J149" s="23"/>
      <c r="K149" s="119" t="str">
        <f t="shared" si="20"/>
        <v/>
      </c>
      <c r="L149" s="23"/>
      <c r="M149" s="117" t="str">
        <f>IF(L149="","",VLOOKUP(L149,员工信息!C:E,3,0))</f>
        <v/>
      </c>
      <c r="N149" s="117">
        <f t="shared" si="21"/>
        <v>1900</v>
      </c>
      <c r="O149" s="117">
        <f t="shared" si="22"/>
        <v>1</v>
      </c>
      <c r="P149" s="23"/>
    </row>
    <row r="150" spans="1:16">
      <c r="A150" s="21" t="str">
        <f t="shared" si="19"/>
        <v/>
      </c>
      <c r="B150" s="136"/>
      <c r="C150" s="21"/>
      <c r="D150" s="21"/>
      <c r="E150" s="21"/>
      <c r="F150" s="114" t="str">
        <f>IF(E150="","",VLOOKUP(E150,商品信息!$B:$F,2,0))</f>
        <v/>
      </c>
      <c r="G150" s="115" t="str">
        <f>IF(E150="","",VLOOKUP(E150,商品信息!$B:$F,3,0))</f>
        <v/>
      </c>
      <c r="H150" s="21" t="str">
        <f>IF(E150="","",VLOOKUP(E150,商品信息!$B:$F,4,0))</f>
        <v/>
      </c>
      <c r="I150" s="116" t="str">
        <f>IF(E150="","",VLOOKUP(E150,商品信息!B:K,5,0)*VLOOKUP(VLOOKUP(D150,客户信息!B:D,3,0),客户信息!N:O,2,0))</f>
        <v/>
      </c>
      <c r="J150" s="21"/>
      <c r="K150" s="116" t="str">
        <f t="shared" si="20"/>
        <v/>
      </c>
      <c r="L150" s="21"/>
      <c r="M150" s="114" t="str">
        <f>IF(L150="","",VLOOKUP(L150,员工信息!C:E,3,0))</f>
        <v/>
      </c>
      <c r="N150" s="114">
        <f t="shared" si="21"/>
        <v>1900</v>
      </c>
      <c r="O150" s="114">
        <f t="shared" si="22"/>
        <v>1</v>
      </c>
      <c r="P150" s="21"/>
    </row>
    <row r="151" spans="1:16">
      <c r="A151" s="23" t="str">
        <f t="shared" si="19"/>
        <v/>
      </c>
      <c r="B151" s="137"/>
      <c r="C151" s="23"/>
      <c r="D151" s="23"/>
      <c r="E151" s="23"/>
      <c r="F151" s="117" t="str">
        <f>IF(E151="","",VLOOKUP(E151,商品信息!$B:$F,2,0))</f>
        <v/>
      </c>
      <c r="G151" s="118" t="str">
        <f>IF(E151="","",VLOOKUP(E151,商品信息!$B:$F,3,0))</f>
        <v/>
      </c>
      <c r="H151" s="23" t="str">
        <f>IF(E151="","",VLOOKUP(E151,商品信息!$B:$F,4,0))</f>
        <v/>
      </c>
      <c r="I151" s="119" t="str">
        <f>IF(E151="","",VLOOKUP(E151,商品信息!B:K,5,0)*VLOOKUP(VLOOKUP(D151,客户信息!B:D,3,0),客户信息!N:O,2,0))</f>
        <v/>
      </c>
      <c r="J151" s="23"/>
      <c r="K151" s="119" t="str">
        <f t="shared" si="20"/>
        <v/>
      </c>
      <c r="L151" s="23"/>
      <c r="M151" s="117" t="str">
        <f>IF(L151="","",VLOOKUP(L151,员工信息!C:E,3,0))</f>
        <v/>
      </c>
      <c r="N151" s="117">
        <f t="shared" si="21"/>
        <v>1900</v>
      </c>
      <c r="O151" s="117">
        <f t="shared" si="22"/>
        <v>1</v>
      </c>
      <c r="P151" s="23"/>
    </row>
    <row r="152" spans="1:16">
      <c r="A152" s="21" t="str">
        <f t="shared" si="19"/>
        <v/>
      </c>
      <c r="B152" s="136"/>
      <c r="C152" s="21"/>
      <c r="D152" s="21"/>
      <c r="E152" s="21"/>
      <c r="F152" s="114" t="str">
        <f>IF(E152="","",VLOOKUP(E152,商品信息!$B:$F,2,0))</f>
        <v/>
      </c>
      <c r="G152" s="115" t="str">
        <f>IF(E152="","",VLOOKUP(E152,商品信息!$B:$F,3,0))</f>
        <v/>
      </c>
      <c r="H152" s="21" t="str">
        <f>IF(E152="","",VLOOKUP(E152,商品信息!$B:$F,4,0))</f>
        <v/>
      </c>
      <c r="I152" s="116" t="str">
        <f>IF(E152="","",VLOOKUP(E152,商品信息!B:K,5,0)*VLOOKUP(VLOOKUP(D152,客户信息!B:D,3,0),客户信息!N:O,2,0))</f>
        <v/>
      </c>
      <c r="J152" s="21"/>
      <c r="K152" s="116" t="str">
        <f t="shared" si="20"/>
        <v/>
      </c>
      <c r="L152" s="21"/>
      <c r="M152" s="114" t="str">
        <f>IF(L152="","",VLOOKUP(L152,员工信息!C:E,3,0))</f>
        <v/>
      </c>
      <c r="N152" s="114">
        <f t="shared" si="21"/>
        <v>1900</v>
      </c>
      <c r="O152" s="114">
        <f t="shared" si="22"/>
        <v>1</v>
      </c>
      <c r="P152" s="21"/>
    </row>
    <row r="153" spans="1:16">
      <c r="A153" s="23" t="str">
        <f t="shared" si="19"/>
        <v/>
      </c>
      <c r="B153" s="137"/>
      <c r="C153" s="23"/>
      <c r="D153" s="23"/>
      <c r="E153" s="23"/>
      <c r="F153" s="117" t="str">
        <f>IF(E153="","",VLOOKUP(E153,商品信息!$B:$F,2,0))</f>
        <v/>
      </c>
      <c r="G153" s="118" t="str">
        <f>IF(E153="","",VLOOKUP(E153,商品信息!$B:$F,3,0))</f>
        <v/>
      </c>
      <c r="H153" s="23" t="str">
        <f>IF(E153="","",VLOOKUP(E153,商品信息!$B:$F,4,0))</f>
        <v/>
      </c>
      <c r="I153" s="119" t="str">
        <f>IF(E153="","",VLOOKUP(E153,商品信息!B:K,5,0)*VLOOKUP(VLOOKUP(D153,客户信息!B:D,3,0),客户信息!N:O,2,0))</f>
        <v/>
      </c>
      <c r="J153" s="23"/>
      <c r="K153" s="119" t="str">
        <f t="shared" si="20"/>
        <v/>
      </c>
      <c r="L153" s="23"/>
      <c r="M153" s="117" t="str">
        <f>IF(L153="","",VLOOKUP(L153,员工信息!C:E,3,0))</f>
        <v/>
      </c>
      <c r="N153" s="117">
        <f t="shared" si="21"/>
        <v>1900</v>
      </c>
      <c r="O153" s="117">
        <f t="shared" si="22"/>
        <v>1</v>
      </c>
      <c r="P153" s="23"/>
    </row>
    <row r="154" spans="1:16">
      <c r="A154" s="21" t="str">
        <f t="shared" si="19"/>
        <v/>
      </c>
      <c r="B154" s="136"/>
      <c r="C154" s="21"/>
      <c r="D154" s="21"/>
      <c r="E154" s="21"/>
      <c r="F154" s="114" t="str">
        <f>IF(E154="","",VLOOKUP(E154,商品信息!$B:$F,2,0))</f>
        <v/>
      </c>
      <c r="G154" s="115" t="str">
        <f>IF(E154="","",VLOOKUP(E154,商品信息!$B:$F,3,0))</f>
        <v/>
      </c>
      <c r="H154" s="21" t="str">
        <f>IF(E154="","",VLOOKUP(E154,商品信息!$B:$F,4,0))</f>
        <v/>
      </c>
      <c r="I154" s="116" t="str">
        <f>IF(E154="","",VLOOKUP(E154,商品信息!B:K,5,0)*VLOOKUP(VLOOKUP(D154,客户信息!B:D,3,0),客户信息!N:O,2,0))</f>
        <v/>
      </c>
      <c r="J154" s="21"/>
      <c r="K154" s="116" t="str">
        <f t="shared" si="20"/>
        <v/>
      </c>
      <c r="L154" s="21"/>
      <c r="M154" s="114" t="str">
        <f>IF(L154="","",VLOOKUP(L154,员工信息!C:E,3,0))</f>
        <v/>
      </c>
      <c r="N154" s="114">
        <f t="shared" si="21"/>
        <v>1900</v>
      </c>
      <c r="O154" s="114">
        <f t="shared" si="22"/>
        <v>1</v>
      </c>
      <c r="P154" s="21"/>
    </row>
    <row r="155" spans="1:16">
      <c r="A155" s="23" t="str">
        <f t="shared" si="19"/>
        <v/>
      </c>
      <c r="B155" s="137"/>
      <c r="C155" s="23"/>
      <c r="D155" s="23"/>
      <c r="E155" s="23"/>
      <c r="F155" s="117" t="str">
        <f>IF(E155="","",VLOOKUP(E155,商品信息!$B:$F,2,0))</f>
        <v/>
      </c>
      <c r="G155" s="118" t="str">
        <f>IF(E155="","",VLOOKUP(E155,商品信息!$B:$F,3,0))</f>
        <v/>
      </c>
      <c r="H155" s="23" t="str">
        <f>IF(E155="","",VLOOKUP(E155,商品信息!$B:$F,4,0))</f>
        <v/>
      </c>
      <c r="I155" s="119" t="str">
        <f>IF(E155="","",VLOOKUP(E155,商品信息!B:K,5,0)*VLOOKUP(VLOOKUP(D155,客户信息!B:D,3,0),客户信息!N:O,2,0))</f>
        <v/>
      </c>
      <c r="J155" s="23"/>
      <c r="K155" s="119" t="str">
        <f t="shared" si="20"/>
        <v/>
      </c>
      <c r="L155" s="23"/>
      <c r="M155" s="117" t="str">
        <f>IF(L155="","",VLOOKUP(L155,员工信息!C:E,3,0))</f>
        <v/>
      </c>
      <c r="N155" s="117">
        <f t="shared" si="21"/>
        <v>1900</v>
      </c>
      <c r="O155" s="117">
        <f t="shared" si="22"/>
        <v>1</v>
      </c>
      <c r="P155" s="23"/>
    </row>
    <row r="156" spans="1:16">
      <c r="A156" s="21" t="str">
        <f t="shared" si="19"/>
        <v/>
      </c>
      <c r="B156" s="136"/>
      <c r="C156" s="21"/>
      <c r="D156" s="21"/>
      <c r="E156" s="21"/>
      <c r="F156" s="114" t="str">
        <f>IF(E156="","",VLOOKUP(E156,商品信息!$B:$F,2,0))</f>
        <v/>
      </c>
      <c r="G156" s="115" t="str">
        <f>IF(E156="","",VLOOKUP(E156,商品信息!$B:$F,3,0))</f>
        <v/>
      </c>
      <c r="H156" s="21" t="str">
        <f>IF(E156="","",VLOOKUP(E156,商品信息!$B:$F,4,0))</f>
        <v/>
      </c>
      <c r="I156" s="116" t="str">
        <f>IF(E156="","",VLOOKUP(E156,商品信息!B:K,5,0)*VLOOKUP(VLOOKUP(D156,客户信息!B:D,3,0),客户信息!N:O,2,0))</f>
        <v/>
      </c>
      <c r="J156" s="21"/>
      <c r="K156" s="116" t="str">
        <f t="shared" si="20"/>
        <v/>
      </c>
      <c r="L156" s="21"/>
      <c r="M156" s="114" t="str">
        <f>IF(L156="","",VLOOKUP(L156,员工信息!C:E,3,0))</f>
        <v/>
      </c>
      <c r="N156" s="114">
        <f t="shared" si="21"/>
        <v>1900</v>
      </c>
      <c r="O156" s="114">
        <f t="shared" si="22"/>
        <v>1</v>
      </c>
      <c r="P156" s="21"/>
    </row>
    <row r="157" spans="1:16">
      <c r="A157" s="23" t="str">
        <f t="shared" si="19"/>
        <v/>
      </c>
      <c r="B157" s="137"/>
      <c r="C157" s="23"/>
      <c r="D157" s="23"/>
      <c r="E157" s="23"/>
      <c r="F157" s="117" t="str">
        <f>IF(E157="","",VLOOKUP(E157,商品信息!$B:$F,2,0))</f>
        <v/>
      </c>
      <c r="G157" s="118" t="str">
        <f>IF(E157="","",VLOOKUP(E157,商品信息!$B:$F,3,0))</f>
        <v/>
      </c>
      <c r="H157" s="23" t="str">
        <f>IF(E157="","",VLOOKUP(E157,商品信息!$B:$F,4,0))</f>
        <v/>
      </c>
      <c r="I157" s="119" t="str">
        <f>IF(E157="","",VLOOKUP(E157,商品信息!B:K,5,0)*VLOOKUP(VLOOKUP(D157,客户信息!B:D,3,0),客户信息!N:O,2,0))</f>
        <v/>
      </c>
      <c r="J157" s="23"/>
      <c r="K157" s="119" t="str">
        <f t="shared" si="20"/>
        <v/>
      </c>
      <c r="L157" s="23"/>
      <c r="M157" s="117" t="str">
        <f>IF(L157="","",VLOOKUP(L157,员工信息!C:E,3,0))</f>
        <v/>
      </c>
      <c r="N157" s="117">
        <f t="shared" si="21"/>
        <v>1900</v>
      </c>
      <c r="O157" s="117">
        <f t="shared" si="22"/>
        <v>1</v>
      </c>
      <c r="P157" s="23"/>
    </row>
    <row r="158" spans="1:16">
      <c r="A158" s="21" t="str">
        <f t="shared" si="19"/>
        <v/>
      </c>
      <c r="B158" s="136"/>
      <c r="C158" s="21"/>
      <c r="D158" s="21"/>
      <c r="E158" s="21"/>
      <c r="F158" s="114" t="str">
        <f>IF(E158="","",VLOOKUP(E158,商品信息!$B:$F,2,0))</f>
        <v/>
      </c>
      <c r="G158" s="115" t="str">
        <f>IF(E158="","",VLOOKUP(E158,商品信息!$B:$F,3,0))</f>
        <v/>
      </c>
      <c r="H158" s="21" t="str">
        <f>IF(E158="","",VLOOKUP(E158,商品信息!$B:$F,4,0))</f>
        <v/>
      </c>
      <c r="I158" s="116" t="str">
        <f>IF(E158="","",VLOOKUP(E158,商品信息!B:K,5,0)*VLOOKUP(VLOOKUP(D158,客户信息!B:D,3,0),客户信息!N:O,2,0))</f>
        <v/>
      </c>
      <c r="J158" s="21"/>
      <c r="K158" s="116" t="str">
        <f t="shared" si="20"/>
        <v/>
      </c>
      <c r="L158" s="21"/>
      <c r="M158" s="114" t="str">
        <f>IF(L158="","",VLOOKUP(L158,员工信息!C:E,3,0))</f>
        <v/>
      </c>
      <c r="N158" s="114">
        <f t="shared" si="21"/>
        <v>1900</v>
      </c>
      <c r="O158" s="114">
        <f t="shared" si="22"/>
        <v>1</v>
      </c>
      <c r="P158" s="21"/>
    </row>
    <row r="159" spans="1:16">
      <c r="A159" s="23" t="str">
        <f t="shared" si="19"/>
        <v/>
      </c>
      <c r="B159" s="137"/>
      <c r="C159" s="23"/>
      <c r="D159" s="23"/>
      <c r="E159" s="23"/>
      <c r="F159" s="117" t="str">
        <f>IF(E159="","",VLOOKUP(E159,商品信息!$B:$F,2,0))</f>
        <v/>
      </c>
      <c r="G159" s="118" t="str">
        <f>IF(E159="","",VLOOKUP(E159,商品信息!$B:$F,3,0))</f>
        <v/>
      </c>
      <c r="H159" s="23" t="str">
        <f>IF(E159="","",VLOOKUP(E159,商品信息!$B:$F,4,0))</f>
        <v/>
      </c>
      <c r="I159" s="119" t="str">
        <f>IF(E159="","",VLOOKUP(E159,商品信息!B:K,5,0)*VLOOKUP(VLOOKUP(D159,客户信息!B:D,3,0),客户信息!N:O,2,0))</f>
        <v/>
      </c>
      <c r="J159" s="23"/>
      <c r="K159" s="119" t="str">
        <f t="shared" si="20"/>
        <v/>
      </c>
      <c r="L159" s="23"/>
      <c r="M159" s="117" t="str">
        <f>IF(L159="","",VLOOKUP(L159,员工信息!C:E,3,0))</f>
        <v/>
      </c>
      <c r="N159" s="117">
        <f t="shared" si="21"/>
        <v>1900</v>
      </c>
      <c r="O159" s="117">
        <f t="shared" si="22"/>
        <v>1</v>
      </c>
      <c r="P159" s="23"/>
    </row>
    <row r="160" spans="1:16">
      <c r="A160" s="21" t="str">
        <f t="shared" si="19"/>
        <v/>
      </c>
      <c r="B160" s="136"/>
      <c r="C160" s="21"/>
      <c r="D160" s="21"/>
      <c r="E160" s="21"/>
      <c r="F160" s="114" t="str">
        <f>IF(E160="","",VLOOKUP(E160,商品信息!$B:$F,2,0))</f>
        <v/>
      </c>
      <c r="G160" s="115" t="str">
        <f>IF(E160="","",VLOOKUP(E160,商品信息!$B:$F,3,0))</f>
        <v/>
      </c>
      <c r="H160" s="21" t="str">
        <f>IF(E160="","",VLOOKUP(E160,商品信息!$B:$F,4,0))</f>
        <v/>
      </c>
      <c r="I160" s="116" t="str">
        <f>IF(E160="","",VLOOKUP(E160,商品信息!B:K,5,0)*VLOOKUP(VLOOKUP(D160,客户信息!B:D,3,0),客户信息!N:O,2,0))</f>
        <v/>
      </c>
      <c r="J160" s="21"/>
      <c r="K160" s="116" t="str">
        <f t="shared" si="20"/>
        <v/>
      </c>
      <c r="L160" s="21"/>
      <c r="M160" s="114" t="str">
        <f>IF(L160="","",VLOOKUP(L160,员工信息!C:E,3,0))</f>
        <v/>
      </c>
      <c r="N160" s="114">
        <f t="shared" si="21"/>
        <v>1900</v>
      </c>
      <c r="O160" s="114">
        <f t="shared" si="22"/>
        <v>1</v>
      </c>
      <c r="P160" s="21"/>
    </row>
    <row r="161" spans="1:16">
      <c r="A161" s="23" t="str">
        <f t="shared" si="19"/>
        <v/>
      </c>
      <c r="B161" s="137"/>
      <c r="C161" s="23"/>
      <c r="D161" s="23"/>
      <c r="E161" s="23"/>
      <c r="F161" s="117" t="str">
        <f>IF(E161="","",VLOOKUP(E161,商品信息!$B:$F,2,0))</f>
        <v/>
      </c>
      <c r="G161" s="118" t="str">
        <f>IF(E161="","",VLOOKUP(E161,商品信息!$B:$F,3,0))</f>
        <v/>
      </c>
      <c r="H161" s="23" t="str">
        <f>IF(E161="","",VLOOKUP(E161,商品信息!$B:$F,4,0))</f>
        <v/>
      </c>
      <c r="I161" s="119" t="str">
        <f>IF(E161="","",VLOOKUP(E161,商品信息!B:K,5,0)*VLOOKUP(VLOOKUP(D161,客户信息!B:D,3,0),客户信息!N:O,2,0))</f>
        <v/>
      </c>
      <c r="J161" s="23"/>
      <c r="K161" s="119" t="str">
        <f t="shared" si="20"/>
        <v/>
      </c>
      <c r="L161" s="23"/>
      <c r="M161" s="117" t="str">
        <f>IF(L161="","",VLOOKUP(L161,员工信息!C:E,3,0))</f>
        <v/>
      </c>
      <c r="N161" s="117">
        <f t="shared" si="21"/>
        <v>1900</v>
      </c>
      <c r="O161" s="117">
        <f t="shared" si="22"/>
        <v>1</v>
      </c>
      <c r="P161" s="23"/>
    </row>
    <row r="162" spans="1:16">
      <c r="A162" s="21" t="str">
        <f t="shared" si="19"/>
        <v/>
      </c>
      <c r="B162" s="136"/>
      <c r="C162" s="21"/>
      <c r="D162" s="21"/>
      <c r="E162" s="21"/>
      <c r="F162" s="114" t="str">
        <f>IF(E162="","",VLOOKUP(E162,商品信息!$B:$F,2,0))</f>
        <v/>
      </c>
      <c r="G162" s="115" t="str">
        <f>IF(E162="","",VLOOKUP(E162,商品信息!$B:$F,3,0))</f>
        <v/>
      </c>
      <c r="H162" s="21" t="str">
        <f>IF(E162="","",VLOOKUP(E162,商品信息!$B:$F,4,0))</f>
        <v/>
      </c>
      <c r="I162" s="116" t="str">
        <f>IF(E162="","",VLOOKUP(E162,商品信息!B:K,5,0)*VLOOKUP(VLOOKUP(D162,客户信息!B:D,3,0),客户信息!N:O,2,0))</f>
        <v/>
      </c>
      <c r="J162" s="21"/>
      <c r="K162" s="116" t="str">
        <f t="shared" si="20"/>
        <v/>
      </c>
      <c r="L162" s="21"/>
      <c r="M162" s="114" t="str">
        <f>IF(L162="","",VLOOKUP(L162,员工信息!C:E,3,0))</f>
        <v/>
      </c>
      <c r="N162" s="114">
        <f t="shared" si="21"/>
        <v>1900</v>
      </c>
      <c r="O162" s="114">
        <f t="shared" si="22"/>
        <v>1</v>
      </c>
      <c r="P162" s="21"/>
    </row>
    <row r="163" spans="1:16">
      <c r="A163" s="23" t="str">
        <f t="shared" si="19"/>
        <v/>
      </c>
      <c r="B163" s="137"/>
      <c r="C163" s="23"/>
      <c r="D163" s="23"/>
      <c r="E163" s="23"/>
      <c r="F163" s="117" t="str">
        <f>IF(E163="","",VLOOKUP(E163,商品信息!$B:$F,2,0))</f>
        <v/>
      </c>
      <c r="G163" s="118" t="str">
        <f>IF(E163="","",VLOOKUP(E163,商品信息!$B:$F,3,0))</f>
        <v/>
      </c>
      <c r="H163" s="23" t="str">
        <f>IF(E163="","",VLOOKUP(E163,商品信息!$B:$F,4,0))</f>
        <v/>
      </c>
      <c r="I163" s="119" t="str">
        <f>IF(E163="","",VLOOKUP(E163,商品信息!B:K,5,0)*VLOOKUP(VLOOKUP(D163,客户信息!B:D,3,0),客户信息!N:O,2,0))</f>
        <v/>
      </c>
      <c r="J163" s="23"/>
      <c r="K163" s="119" t="str">
        <f t="shared" si="20"/>
        <v/>
      </c>
      <c r="L163" s="23"/>
      <c r="M163" s="117" t="str">
        <f>IF(L163="","",VLOOKUP(L163,员工信息!C:E,3,0))</f>
        <v/>
      </c>
      <c r="N163" s="117">
        <f t="shared" si="21"/>
        <v>1900</v>
      </c>
      <c r="O163" s="117">
        <f t="shared" si="22"/>
        <v>1</v>
      </c>
      <c r="P163" s="23"/>
    </row>
    <row r="164" spans="1:16">
      <c r="A164" s="21" t="str">
        <f t="shared" si="19"/>
        <v/>
      </c>
      <c r="B164" s="136"/>
      <c r="C164" s="21"/>
      <c r="D164" s="21"/>
      <c r="E164" s="21"/>
      <c r="F164" s="114" t="str">
        <f>IF(E164="","",VLOOKUP(E164,商品信息!$B:$F,2,0))</f>
        <v/>
      </c>
      <c r="G164" s="115" t="str">
        <f>IF(E164="","",VLOOKUP(E164,商品信息!$B:$F,3,0))</f>
        <v/>
      </c>
      <c r="H164" s="21" t="str">
        <f>IF(E164="","",VLOOKUP(E164,商品信息!$B:$F,4,0))</f>
        <v/>
      </c>
      <c r="I164" s="116" t="str">
        <f>IF(E164="","",VLOOKUP(E164,商品信息!B:K,5,0)*VLOOKUP(VLOOKUP(D164,客户信息!B:D,3,0),客户信息!N:O,2,0))</f>
        <v/>
      </c>
      <c r="J164" s="21"/>
      <c r="K164" s="116" t="str">
        <f t="shared" si="20"/>
        <v/>
      </c>
      <c r="L164" s="21"/>
      <c r="M164" s="114" t="str">
        <f>IF(L164="","",VLOOKUP(L164,员工信息!C:E,3,0))</f>
        <v/>
      </c>
      <c r="N164" s="114">
        <f t="shared" si="21"/>
        <v>1900</v>
      </c>
      <c r="O164" s="114">
        <f t="shared" si="22"/>
        <v>1</v>
      </c>
      <c r="P164" s="21"/>
    </row>
    <row r="165" spans="1:16">
      <c r="A165" s="23" t="str">
        <f t="shared" si="19"/>
        <v/>
      </c>
      <c r="B165" s="137"/>
      <c r="C165" s="23"/>
      <c r="D165" s="23"/>
      <c r="E165" s="23"/>
      <c r="F165" s="117" t="str">
        <f>IF(E165="","",VLOOKUP(E165,商品信息!$B:$F,2,0))</f>
        <v/>
      </c>
      <c r="G165" s="118" t="str">
        <f>IF(E165="","",VLOOKUP(E165,商品信息!$B:$F,3,0))</f>
        <v/>
      </c>
      <c r="H165" s="23" t="str">
        <f>IF(E165="","",VLOOKUP(E165,商品信息!$B:$F,4,0))</f>
        <v/>
      </c>
      <c r="I165" s="119" t="str">
        <f>IF(E165="","",VLOOKUP(E165,商品信息!B:K,5,0)*VLOOKUP(VLOOKUP(D165,客户信息!B:D,3,0),客户信息!N:O,2,0))</f>
        <v/>
      </c>
      <c r="J165" s="23"/>
      <c r="K165" s="119" t="str">
        <f t="shared" si="20"/>
        <v/>
      </c>
      <c r="L165" s="23"/>
      <c r="M165" s="117" t="str">
        <f>IF(L165="","",VLOOKUP(L165,员工信息!C:E,3,0))</f>
        <v/>
      </c>
      <c r="N165" s="117">
        <f t="shared" si="21"/>
        <v>1900</v>
      </c>
      <c r="O165" s="117">
        <f t="shared" si="22"/>
        <v>1</v>
      </c>
      <c r="P165" s="23"/>
    </row>
    <row r="166" spans="1:16">
      <c r="A166" s="21" t="str">
        <f t="shared" si="19"/>
        <v/>
      </c>
      <c r="B166" s="136"/>
      <c r="C166" s="21"/>
      <c r="D166" s="21"/>
      <c r="E166" s="21"/>
      <c r="F166" s="114" t="str">
        <f>IF(E166="","",VLOOKUP(E166,商品信息!$B:$F,2,0))</f>
        <v/>
      </c>
      <c r="G166" s="115" t="str">
        <f>IF(E166="","",VLOOKUP(E166,商品信息!$B:$F,3,0))</f>
        <v/>
      </c>
      <c r="H166" s="21" t="str">
        <f>IF(E166="","",VLOOKUP(E166,商品信息!$B:$F,4,0))</f>
        <v/>
      </c>
      <c r="I166" s="116" t="str">
        <f>IF(E166="","",VLOOKUP(E166,商品信息!B:K,5,0)*VLOOKUP(VLOOKUP(D166,客户信息!B:D,3,0),客户信息!N:O,2,0))</f>
        <v/>
      </c>
      <c r="J166" s="21"/>
      <c r="K166" s="116" t="str">
        <f t="shared" si="20"/>
        <v/>
      </c>
      <c r="L166" s="21"/>
      <c r="M166" s="114" t="str">
        <f>IF(L166="","",VLOOKUP(L166,员工信息!C:E,3,0))</f>
        <v/>
      </c>
      <c r="N166" s="114">
        <f t="shared" si="21"/>
        <v>1900</v>
      </c>
      <c r="O166" s="114">
        <f t="shared" si="22"/>
        <v>1</v>
      </c>
      <c r="P166" s="21"/>
    </row>
    <row r="167" spans="1:16">
      <c r="A167" s="23" t="str">
        <f t="shared" si="19"/>
        <v/>
      </c>
      <c r="B167" s="137"/>
      <c r="C167" s="23"/>
      <c r="D167" s="23"/>
      <c r="E167" s="23"/>
      <c r="F167" s="117" t="str">
        <f>IF(E167="","",VLOOKUP(E167,商品信息!$B:$F,2,0))</f>
        <v/>
      </c>
      <c r="G167" s="118" t="str">
        <f>IF(E167="","",VLOOKUP(E167,商品信息!$B:$F,3,0))</f>
        <v/>
      </c>
      <c r="H167" s="23" t="str">
        <f>IF(E167="","",VLOOKUP(E167,商品信息!$B:$F,4,0))</f>
        <v/>
      </c>
      <c r="I167" s="119" t="str">
        <f>IF(E167="","",VLOOKUP(E167,商品信息!B:K,5,0)*VLOOKUP(VLOOKUP(D167,客户信息!B:D,3,0),客户信息!N:O,2,0))</f>
        <v/>
      </c>
      <c r="J167" s="23"/>
      <c r="K167" s="119" t="str">
        <f t="shared" si="20"/>
        <v/>
      </c>
      <c r="L167" s="23"/>
      <c r="M167" s="117" t="str">
        <f>IF(L167="","",VLOOKUP(L167,员工信息!C:E,3,0))</f>
        <v/>
      </c>
      <c r="N167" s="117">
        <f t="shared" si="21"/>
        <v>1900</v>
      </c>
      <c r="O167" s="117">
        <f t="shared" si="22"/>
        <v>1</v>
      </c>
      <c r="P167" s="23"/>
    </row>
    <row r="168" spans="1:16">
      <c r="A168" s="21" t="str">
        <f t="shared" si="19"/>
        <v/>
      </c>
      <c r="B168" s="136"/>
      <c r="C168" s="21"/>
      <c r="D168" s="21"/>
      <c r="E168" s="21"/>
      <c r="F168" s="114" t="str">
        <f>IF(E168="","",VLOOKUP(E168,商品信息!$B:$F,2,0))</f>
        <v/>
      </c>
      <c r="G168" s="115" t="str">
        <f>IF(E168="","",VLOOKUP(E168,商品信息!$B:$F,3,0))</f>
        <v/>
      </c>
      <c r="H168" s="21" t="str">
        <f>IF(E168="","",VLOOKUP(E168,商品信息!$B:$F,4,0))</f>
        <v/>
      </c>
      <c r="I168" s="116" t="str">
        <f>IF(E168="","",VLOOKUP(E168,商品信息!B:K,5,0)*VLOOKUP(VLOOKUP(D168,客户信息!B:D,3,0),客户信息!N:O,2,0))</f>
        <v/>
      </c>
      <c r="J168" s="21"/>
      <c r="K168" s="116" t="str">
        <f t="shared" si="20"/>
        <v/>
      </c>
      <c r="L168" s="21"/>
      <c r="M168" s="114" t="str">
        <f>IF(L168="","",VLOOKUP(L168,员工信息!C:E,3,0))</f>
        <v/>
      </c>
      <c r="N168" s="114">
        <f t="shared" si="21"/>
        <v>1900</v>
      </c>
      <c r="O168" s="114">
        <f t="shared" si="22"/>
        <v>1</v>
      </c>
      <c r="P168" s="21"/>
    </row>
    <row r="169" spans="1:16">
      <c r="A169" s="23" t="str">
        <f t="shared" si="19"/>
        <v/>
      </c>
      <c r="B169" s="137"/>
      <c r="C169" s="23"/>
      <c r="D169" s="23"/>
      <c r="E169" s="23"/>
      <c r="F169" s="117" t="str">
        <f>IF(E169="","",VLOOKUP(E169,商品信息!$B:$F,2,0))</f>
        <v/>
      </c>
      <c r="G169" s="118" t="str">
        <f>IF(E169="","",VLOOKUP(E169,商品信息!$B:$F,3,0))</f>
        <v/>
      </c>
      <c r="H169" s="23" t="str">
        <f>IF(E169="","",VLOOKUP(E169,商品信息!$B:$F,4,0))</f>
        <v/>
      </c>
      <c r="I169" s="119" t="str">
        <f>IF(E169="","",VLOOKUP(E169,商品信息!B:K,5,0)*VLOOKUP(VLOOKUP(D169,客户信息!B:D,3,0),客户信息!N:O,2,0))</f>
        <v/>
      </c>
      <c r="J169" s="23"/>
      <c r="K169" s="119" t="str">
        <f t="shared" si="20"/>
        <v/>
      </c>
      <c r="L169" s="23"/>
      <c r="M169" s="117" t="str">
        <f>IF(L169="","",VLOOKUP(L169,员工信息!C:E,3,0))</f>
        <v/>
      </c>
      <c r="N169" s="117">
        <f t="shared" si="21"/>
        <v>1900</v>
      </c>
      <c r="O169" s="117">
        <f t="shared" si="22"/>
        <v>1</v>
      </c>
      <c r="P169" s="23"/>
    </row>
    <row r="170" spans="1:16">
      <c r="A170" s="21" t="str">
        <f t="shared" si="19"/>
        <v/>
      </c>
      <c r="B170" s="136"/>
      <c r="C170" s="21"/>
      <c r="D170" s="21"/>
      <c r="E170" s="21"/>
      <c r="F170" s="114" t="str">
        <f>IF(E170="","",VLOOKUP(E170,商品信息!$B:$F,2,0))</f>
        <v/>
      </c>
      <c r="G170" s="115" t="str">
        <f>IF(E170="","",VLOOKUP(E170,商品信息!$B:$F,3,0))</f>
        <v/>
      </c>
      <c r="H170" s="21" t="str">
        <f>IF(E170="","",VLOOKUP(E170,商品信息!$B:$F,4,0))</f>
        <v/>
      </c>
      <c r="I170" s="116" t="str">
        <f>IF(E170="","",VLOOKUP(E170,商品信息!B:K,5,0)*VLOOKUP(VLOOKUP(D170,客户信息!B:D,3,0),客户信息!N:O,2,0))</f>
        <v/>
      </c>
      <c r="J170" s="21"/>
      <c r="K170" s="116" t="str">
        <f t="shared" si="20"/>
        <v/>
      </c>
      <c r="L170" s="21"/>
      <c r="M170" s="114" t="str">
        <f>IF(L170="","",VLOOKUP(L170,员工信息!C:E,3,0))</f>
        <v/>
      </c>
      <c r="N170" s="114">
        <f t="shared" si="21"/>
        <v>1900</v>
      </c>
      <c r="O170" s="114">
        <f t="shared" si="22"/>
        <v>1</v>
      </c>
      <c r="P170" s="21"/>
    </row>
    <row r="171" spans="1:16">
      <c r="A171" s="23" t="str">
        <f t="shared" si="19"/>
        <v/>
      </c>
      <c r="B171" s="137"/>
      <c r="C171" s="23"/>
      <c r="D171" s="23"/>
      <c r="E171" s="23"/>
      <c r="F171" s="117" t="str">
        <f>IF(E171="","",VLOOKUP(E171,商品信息!$B:$F,2,0))</f>
        <v/>
      </c>
      <c r="G171" s="118" t="str">
        <f>IF(E171="","",VLOOKUP(E171,商品信息!$B:$F,3,0))</f>
        <v/>
      </c>
      <c r="H171" s="23" t="str">
        <f>IF(E171="","",VLOOKUP(E171,商品信息!$B:$F,4,0))</f>
        <v/>
      </c>
      <c r="I171" s="119" t="str">
        <f>IF(E171="","",VLOOKUP(E171,商品信息!B:K,5,0)*VLOOKUP(VLOOKUP(D171,客户信息!B:D,3,0),客户信息!N:O,2,0))</f>
        <v/>
      </c>
      <c r="J171" s="23"/>
      <c r="K171" s="119" t="str">
        <f t="shared" si="20"/>
        <v/>
      </c>
      <c r="L171" s="23"/>
      <c r="M171" s="117" t="str">
        <f>IF(L171="","",VLOOKUP(L171,员工信息!C:E,3,0))</f>
        <v/>
      </c>
      <c r="N171" s="117">
        <f t="shared" si="21"/>
        <v>1900</v>
      </c>
      <c r="O171" s="117">
        <f t="shared" si="22"/>
        <v>1</v>
      </c>
      <c r="P171" s="23"/>
    </row>
    <row r="172" spans="1:16">
      <c r="A172" s="21" t="str">
        <f t="shared" si="19"/>
        <v/>
      </c>
      <c r="B172" s="136"/>
      <c r="C172" s="21"/>
      <c r="D172" s="21"/>
      <c r="E172" s="21"/>
      <c r="F172" s="114" t="str">
        <f>IF(E172="","",VLOOKUP(E172,商品信息!$B:$F,2,0))</f>
        <v/>
      </c>
      <c r="G172" s="115" t="str">
        <f>IF(E172="","",VLOOKUP(E172,商品信息!$B:$F,3,0))</f>
        <v/>
      </c>
      <c r="H172" s="21" t="str">
        <f>IF(E172="","",VLOOKUP(E172,商品信息!$B:$F,4,0))</f>
        <v/>
      </c>
      <c r="I172" s="116" t="str">
        <f>IF(E172="","",VLOOKUP(E172,商品信息!B:K,5,0)*VLOOKUP(VLOOKUP(D172,客户信息!B:D,3,0),客户信息!N:O,2,0))</f>
        <v/>
      </c>
      <c r="J172" s="21"/>
      <c r="K172" s="116" t="str">
        <f t="shared" si="20"/>
        <v/>
      </c>
      <c r="L172" s="21"/>
      <c r="M172" s="114" t="str">
        <f>IF(L172="","",VLOOKUP(L172,员工信息!C:E,3,0))</f>
        <v/>
      </c>
      <c r="N172" s="114">
        <f t="shared" si="21"/>
        <v>1900</v>
      </c>
      <c r="O172" s="114">
        <f t="shared" si="22"/>
        <v>1</v>
      </c>
      <c r="P172" s="21"/>
    </row>
    <row r="173" spans="1:16">
      <c r="A173" s="23" t="str">
        <f t="shared" si="19"/>
        <v/>
      </c>
      <c r="B173" s="137"/>
      <c r="C173" s="23"/>
      <c r="D173" s="23"/>
      <c r="E173" s="23"/>
      <c r="F173" s="117" t="str">
        <f>IF(E173="","",VLOOKUP(E173,商品信息!$B:$F,2,0))</f>
        <v/>
      </c>
      <c r="G173" s="118" t="str">
        <f>IF(E173="","",VLOOKUP(E173,商品信息!$B:$F,3,0))</f>
        <v/>
      </c>
      <c r="H173" s="23" t="str">
        <f>IF(E173="","",VLOOKUP(E173,商品信息!$B:$F,4,0))</f>
        <v/>
      </c>
      <c r="I173" s="119" t="str">
        <f>IF(E173="","",VLOOKUP(E173,商品信息!B:K,5,0)*VLOOKUP(VLOOKUP(D173,客户信息!B:D,3,0),客户信息!N:O,2,0))</f>
        <v/>
      </c>
      <c r="J173" s="23"/>
      <c r="K173" s="119" t="str">
        <f t="shared" si="20"/>
        <v/>
      </c>
      <c r="L173" s="23"/>
      <c r="M173" s="117" t="str">
        <f>IF(L173="","",VLOOKUP(L173,员工信息!C:E,3,0))</f>
        <v/>
      </c>
      <c r="N173" s="117">
        <f t="shared" si="21"/>
        <v>1900</v>
      </c>
      <c r="O173" s="117">
        <f t="shared" si="22"/>
        <v>1</v>
      </c>
      <c r="P173" s="23"/>
    </row>
    <row r="174" spans="1:16">
      <c r="A174" s="21" t="str">
        <f t="shared" si="19"/>
        <v/>
      </c>
      <c r="B174" s="136"/>
      <c r="C174" s="21"/>
      <c r="D174" s="21"/>
      <c r="E174" s="21"/>
      <c r="F174" s="114" t="str">
        <f>IF(E174="","",VLOOKUP(E174,商品信息!$B:$F,2,0))</f>
        <v/>
      </c>
      <c r="G174" s="115" t="str">
        <f>IF(E174="","",VLOOKUP(E174,商品信息!$B:$F,3,0))</f>
        <v/>
      </c>
      <c r="H174" s="21" t="str">
        <f>IF(E174="","",VLOOKUP(E174,商品信息!$B:$F,4,0))</f>
        <v/>
      </c>
      <c r="I174" s="116" t="str">
        <f>IF(E174="","",VLOOKUP(E174,商品信息!B:K,5,0)*VLOOKUP(VLOOKUP(D174,客户信息!B:D,3,0),客户信息!N:O,2,0))</f>
        <v/>
      </c>
      <c r="J174" s="21"/>
      <c r="K174" s="116" t="str">
        <f t="shared" si="20"/>
        <v/>
      </c>
      <c r="L174" s="21"/>
      <c r="M174" s="114" t="str">
        <f>IF(L174="","",VLOOKUP(L174,员工信息!C:E,3,0))</f>
        <v/>
      </c>
      <c r="N174" s="114">
        <f t="shared" si="21"/>
        <v>1900</v>
      </c>
      <c r="O174" s="114">
        <f t="shared" si="22"/>
        <v>1</v>
      </c>
      <c r="P174" s="21"/>
    </row>
    <row r="175" spans="1:16">
      <c r="A175" s="23" t="str">
        <f t="shared" ref="A175:A200" si="23">IF(B175="","",ROW()-ROW($A$3))</f>
        <v/>
      </c>
      <c r="B175" s="137"/>
      <c r="C175" s="23"/>
      <c r="D175" s="23"/>
      <c r="E175" s="23"/>
      <c r="F175" s="117" t="str">
        <f>IF(E175="","",VLOOKUP(E175,商品信息!$B:$F,2,0))</f>
        <v/>
      </c>
      <c r="G175" s="118" t="str">
        <f>IF(E175="","",VLOOKUP(E175,商品信息!$B:$F,3,0))</f>
        <v/>
      </c>
      <c r="H175" s="23" t="str">
        <f>IF(E175="","",VLOOKUP(E175,商品信息!$B:$F,4,0))</f>
        <v/>
      </c>
      <c r="I175" s="119" t="str">
        <f>IF(E175="","",VLOOKUP(E175,商品信息!B:K,5,0)*VLOOKUP(VLOOKUP(D175,客户信息!B:D,3,0),客户信息!N:O,2,0))</f>
        <v/>
      </c>
      <c r="J175" s="23"/>
      <c r="K175" s="119" t="str">
        <f t="shared" ref="K175:K200" si="24">IF(E175="","",I175*J175)</f>
        <v/>
      </c>
      <c r="L175" s="23"/>
      <c r="M175" s="117" t="str">
        <f>IF(L175="","",VLOOKUP(L175,员工信息!C:E,3,0))</f>
        <v/>
      </c>
      <c r="N175" s="117">
        <f t="shared" ref="N175:N200" si="25">YEAR(B175)</f>
        <v>1900</v>
      </c>
      <c r="O175" s="117">
        <f t="shared" ref="O175:O200" si="26">MONTH(B175)</f>
        <v>1</v>
      </c>
      <c r="P175" s="23"/>
    </row>
    <row r="176" spans="1:16">
      <c r="A176" s="21" t="str">
        <f t="shared" si="23"/>
        <v/>
      </c>
      <c r="B176" s="136"/>
      <c r="C176" s="21"/>
      <c r="D176" s="21"/>
      <c r="E176" s="21"/>
      <c r="F176" s="114" t="str">
        <f>IF(E176="","",VLOOKUP(E176,商品信息!$B:$F,2,0))</f>
        <v/>
      </c>
      <c r="G176" s="115" t="str">
        <f>IF(E176="","",VLOOKUP(E176,商品信息!$B:$F,3,0))</f>
        <v/>
      </c>
      <c r="H176" s="21" t="str">
        <f>IF(E176="","",VLOOKUP(E176,商品信息!$B:$F,4,0))</f>
        <v/>
      </c>
      <c r="I176" s="116" t="str">
        <f>IF(E176="","",VLOOKUP(E176,商品信息!B:K,5,0)*VLOOKUP(VLOOKUP(D176,客户信息!B:D,3,0),客户信息!N:O,2,0))</f>
        <v/>
      </c>
      <c r="J176" s="21"/>
      <c r="K176" s="116" t="str">
        <f t="shared" si="24"/>
        <v/>
      </c>
      <c r="L176" s="21"/>
      <c r="M176" s="114" t="str">
        <f>IF(L176="","",VLOOKUP(L176,员工信息!C:E,3,0))</f>
        <v/>
      </c>
      <c r="N176" s="114">
        <f t="shared" si="25"/>
        <v>1900</v>
      </c>
      <c r="O176" s="114">
        <f t="shared" si="26"/>
        <v>1</v>
      </c>
      <c r="P176" s="21"/>
    </row>
    <row r="177" spans="1:16">
      <c r="A177" s="23" t="str">
        <f t="shared" si="23"/>
        <v/>
      </c>
      <c r="B177" s="137"/>
      <c r="C177" s="23"/>
      <c r="D177" s="23"/>
      <c r="E177" s="23"/>
      <c r="F177" s="117" t="str">
        <f>IF(E177="","",VLOOKUP(E177,商品信息!$B:$F,2,0))</f>
        <v/>
      </c>
      <c r="G177" s="118" t="str">
        <f>IF(E177="","",VLOOKUP(E177,商品信息!$B:$F,3,0))</f>
        <v/>
      </c>
      <c r="H177" s="23" t="str">
        <f>IF(E177="","",VLOOKUP(E177,商品信息!$B:$F,4,0))</f>
        <v/>
      </c>
      <c r="I177" s="119" t="str">
        <f>IF(E177="","",VLOOKUP(E177,商品信息!B:K,5,0)*VLOOKUP(VLOOKUP(D177,客户信息!B:D,3,0),客户信息!N:O,2,0))</f>
        <v/>
      </c>
      <c r="J177" s="23"/>
      <c r="K177" s="119" t="str">
        <f t="shared" si="24"/>
        <v/>
      </c>
      <c r="L177" s="23"/>
      <c r="M177" s="117" t="str">
        <f>IF(L177="","",VLOOKUP(L177,员工信息!C:E,3,0))</f>
        <v/>
      </c>
      <c r="N177" s="117">
        <f t="shared" si="25"/>
        <v>1900</v>
      </c>
      <c r="O177" s="117">
        <f t="shared" si="26"/>
        <v>1</v>
      </c>
      <c r="P177" s="23"/>
    </row>
    <row r="178" spans="1:16">
      <c r="A178" s="21" t="str">
        <f t="shared" si="23"/>
        <v/>
      </c>
      <c r="B178" s="136"/>
      <c r="C178" s="21"/>
      <c r="D178" s="21"/>
      <c r="E178" s="21"/>
      <c r="F178" s="114" t="str">
        <f>IF(E178="","",VLOOKUP(E178,商品信息!$B:$F,2,0))</f>
        <v/>
      </c>
      <c r="G178" s="115" t="str">
        <f>IF(E178="","",VLOOKUP(E178,商品信息!$B:$F,3,0))</f>
        <v/>
      </c>
      <c r="H178" s="21" t="str">
        <f>IF(E178="","",VLOOKUP(E178,商品信息!$B:$F,4,0))</f>
        <v/>
      </c>
      <c r="I178" s="116" t="str">
        <f>IF(E178="","",VLOOKUP(E178,商品信息!B:K,5,0)*VLOOKUP(VLOOKUP(D178,客户信息!B:D,3,0),客户信息!N:O,2,0))</f>
        <v/>
      </c>
      <c r="J178" s="21"/>
      <c r="K178" s="116" t="str">
        <f t="shared" si="24"/>
        <v/>
      </c>
      <c r="L178" s="21"/>
      <c r="M178" s="114" t="str">
        <f>IF(L178="","",VLOOKUP(L178,员工信息!C:E,3,0))</f>
        <v/>
      </c>
      <c r="N178" s="114">
        <f t="shared" si="25"/>
        <v>1900</v>
      </c>
      <c r="O178" s="114">
        <f t="shared" si="26"/>
        <v>1</v>
      </c>
      <c r="P178" s="21"/>
    </row>
    <row r="179" spans="1:16">
      <c r="A179" s="23" t="str">
        <f t="shared" si="23"/>
        <v/>
      </c>
      <c r="B179" s="137"/>
      <c r="C179" s="23"/>
      <c r="D179" s="23"/>
      <c r="E179" s="23"/>
      <c r="F179" s="117" t="str">
        <f>IF(E179="","",VLOOKUP(E179,商品信息!$B:$F,2,0))</f>
        <v/>
      </c>
      <c r="G179" s="118" t="str">
        <f>IF(E179="","",VLOOKUP(E179,商品信息!$B:$F,3,0))</f>
        <v/>
      </c>
      <c r="H179" s="23" t="str">
        <f>IF(E179="","",VLOOKUP(E179,商品信息!$B:$F,4,0))</f>
        <v/>
      </c>
      <c r="I179" s="119" t="str">
        <f>IF(E179="","",VLOOKUP(E179,商品信息!B:K,5,0)*VLOOKUP(VLOOKUP(D179,客户信息!B:D,3,0),客户信息!N:O,2,0))</f>
        <v/>
      </c>
      <c r="J179" s="23"/>
      <c r="K179" s="119" t="str">
        <f t="shared" si="24"/>
        <v/>
      </c>
      <c r="L179" s="23"/>
      <c r="M179" s="117" t="str">
        <f>IF(L179="","",VLOOKUP(L179,员工信息!C:E,3,0))</f>
        <v/>
      </c>
      <c r="N179" s="117">
        <f t="shared" si="25"/>
        <v>1900</v>
      </c>
      <c r="O179" s="117">
        <f t="shared" si="26"/>
        <v>1</v>
      </c>
      <c r="P179" s="23"/>
    </row>
    <row r="180" spans="1:16">
      <c r="A180" s="21" t="str">
        <f t="shared" si="23"/>
        <v/>
      </c>
      <c r="B180" s="136"/>
      <c r="C180" s="21"/>
      <c r="D180" s="21"/>
      <c r="E180" s="21"/>
      <c r="F180" s="114" t="str">
        <f>IF(E180="","",VLOOKUP(E180,商品信息!$B:$F,2,0))</f>
        <v/>
      </c>
      <c r="G180" s="115" t="str">
        <f>IF(E180="","",VLOOKUP(E180,商品信息!$B:$F,3,0))</f>
        <v/>
      </c>
      <c r="H180" s="21" t="str">
        <f>IF(E180="","",VLOOKUP(E180,商品信息!$B:$F,4,0))</f>
        <v/>
      </c>
      <c r="I180" s="116" t="str">
        <f>IF(E180="","",VLOOKUP(E180,商品信息!B:K,5,0)*VLOOKUP(VLOOKUP(D180,客户信息!B:D,3,0),客户信息!N:O,2,0))</f>
        <v/>
      </c>
      <c r="J180" s="21"/>
      <c r="K180" s="116" t="str">
        <f t="shared" si="24"/>
        <v/>
      </c>
      <c r="L180" s="21"/>
      <c r="M180" s="114" t="str">
        <f>IF(L180="","",VLOOKUP(L180,员工信息!C:E,3,0))</f>
        <v/>
      </c>
      <c r="N180" s="114">
        <f t="shared" si="25"/>
        <v>1900</v>
      </c>
      <c r="O180" s="114">
        <f t="shared" si="26"/>
        <v>1</v>
      </c>
      <c r="P180" s="21"/>
    </row>
    <row r="181" spans="1:16">
      <c r="A181" s="23" t="str">
        <f t="shared" si="23"/>
        <v/>
      </c>
      <c r="B181" s="137"/>
      <c r="C181" s="23"/>
      <c r="D181" s="23"/>
      <c r="E181" s="23"/>
      <c r="F181" s="117" t="str">
        <f>IF(E181="","",VLOOKUP(E181,商品信息!$B:$F,2,0))</f>
        <v/>
      </c>
      <c r="G181" s="118" t="str">
        <f>IF(E181="","",VLOOKUP(E181,商品信息!$B:$F,3,0))</f>
        <v/>
      </c>
      <c r="H181" s="23" t="str">
        <f>IF(E181="","",VLOOKUP(E181,商品信息!$B:$F,4,0))</f>
        <v/>
      </c>
      <c r="I181" s="119" t="str">
        <f>IF(E181="","",VLOOKUP(E181,商品信息!B:K,5,0)*VLOOKUP(VLOOKUP(D181,客户信息!B:D,3,0),客户信息!N:O,2,0))</f>
        <v/>
      </c>
      <c r="J181" s="23"/>
      <c r="K181" s="119" t="str">
        <f t="shared" si="24"/>
        <v/>
      </c>
      <c r="L181" s="23"/>
      <c r="M181" s="117" t="str">
        <f>IF(L181="","",VLOOKUP(L181,员工信息!C:E,3,0))</f>
        <v/>
      </c>
      <c r="N181" s="117">
        <f t="shared" si="25"/>
        <v>1900</v>
      </c>
      <c r="O181" s="117">
        <f t="shared" si="26"/>
        <v>1</v>
      </c>
      <c r="P181" s="23"/>
    </row>
    <row r="182" spans="1:16">
      <c r="A182" s="21" t="str">
        <f t="shared" si="23"/>
        <v/>
      </c>
      <c r="B182" s="136"/>
      <c r="C182" s="21"/>
      <c r="D182" s="21"/>
      <c r="E182" s="21"/>
      <c r="F182" s="114" t="str">
        <f>IF(E182="","",VLOOKUP(E182,商品信息!$B:$F,2,0))</f>
        <v/>
      </c>
      <c r="G182" s="115" t="str">
        <f>IF(E182="","",VLOOKUP(E182,商品信息!$B:$F,3,0))</f>
        <v/>
      </c>
      <c r="H182" s="21" t="str">
        <f>IF(E182="","",VLOOKUP(E182,商品信息!$B:$F,4,0))</f>
        <v/>
      </c>
      <c r="I182" s="116" t="str">
        <f>IF(E182="","",VLOOKUP(E182,商品信息!B:K,5,0)*VLOOKUP(VLOOKUP(D182,客户信息!B:D,3,0),客户信息!N:O,2,0))</f>
        <v/>
      </c>
      <c r="J182" s="21"/>
      <c r="K182" s="116" t="str">
        <f t="shared" si="24"/>
        <v/>
      </c>
      <c r="L182" s="21"/>
      <c r="M182" s="114" t="str">
        <f>IF(L182="","",VLOOKUP(L182,员工信息!C:E,3,0))</f>
        <v/>
      </c>
      <c r="N182" s="114">
        <f t="shared" si="25"/>
        <v>1900</v>
      </c>
      <c r="O182" s="114">
        <f t="shared" si="26"/>
        <v>1</v>
      </c>
      <c r="P182" s="21"/>
    </row>
    <row r="183" spans="1:16">
      <c r="A183" s="23" t="str">
        <f t="shared" si="23"/>
        <v/>
      </c>
      <c r="B183" s="137"/>
      <c r="C183" s="23"/>
      <c r="D183" s="23"/>
      <c r="E183" s="23"/>
      <c r="F183" s="117" t="str">
        <f>IF(E183="","",VLOOKUP(E183,商品信息!$B:$F,2,0))</f>
        <v/>
      </c>
      <c r="G183" s="118" t="str">
        <f>IF(E183="","",VLOOKUP(E183,商品信息!$B:$F,3,0))</f>
        <v/>
      </c>
      <c r="H183" s="23" t="str">
        <f>IF(E183="","",VLOOKUP(E183,商品信息!$B:$F,4,0))</f>
        <v/>
      </c>
      <c r="I183" s="119" t="str">
        <f>IF(E183="","",VLOOKUP(E183,商品信息!B:K,5,0)*VLOOKUP(VLOOKUP(D183,客户信息!B:D,3,0),客户信息!N:O,2,0))</f>
        <v/>
      </c>
      <c r="J183" s="23"/>
      <c r="K183" s="119" t="str">
        <f t="shared" si="24"/>
        <v/>
      </c>
      <c r="L183" s="23"/>
      <c r="M183" s="117" t="str">
        <f>IF(L183="","",VLOOKUP(L183,员工信息!C:E,3,0))</f>
        <v/>
      </c>
      <c r="N183" s="117">
        <f t="shared" si="25"/>
        <v>1900</v>
      </c>
      <c r="O183" s="117">
        <f t="shared" si="26"/>
        <v>1</v>
      </c>
      <c r="P183" s="23"/>
    </row>
    <row r="184" spans="1:16">
      <c r="A184" s="21" t="str">
        <f t="shared" si="23"/>
        <v/>
      </c>
      <c r="B184" s="136"/>
      <c r="C184" s="21"/>
      <c r="D184" s="21"/>
      <c r="E184" s="21"/>
      <c r="F184" s="114" t="str">
        <f>IF(E184="","",VLOOKUP(E184,商品信息!$B:$F,2,0))</f>
        <v/>
      </c>
      <c r="G184" s="115" t="str">
        <f>IF(E184="","",VLOOKUP(E184,商品信息!$B:$F,3,0))</f>
        <v/>
      </c>
      <c r="H184" s="21" t="str">
        <f>IF(E184="","",VLOOKUP(E184,商品信息!$B:$F,4,0))</f>
        <v/>
      </c>
      <c r="I184" s="116" t="str">
        <f>IF(E184="","",VLOOKUP(E184,商品信息!B:K,5,0)*VLOOKUP(VLOOKUP(D184,客户信息!B:D,3,0),客户信息!N:O,2,0))</f>
        <v/>
      </c>
      <c r="J184" s="21"/>
      <c r="K184" s="116" t="str">
        <f t="shared" si="24"/>
        <v/>
      </c>
      <c r="L184" s="21"/>
      <c r="M184" s="114" t="str">
        <f>IF(L184="","",VLOOKUP(L184,员工信息!C:E,3,0))</f>
        <v/>
      </c>
      <c r="N184" s="114">
        <f t="shared" si="25"/>
        <v>1900</v>
      </c>
      <c r="O184" s="114">
        <f t="shared" si="26"/>
        <v>1</v>
      </c>
      <c r="P184" s="21"/>
    </row>
    <row r="185" spans="1:16">
      <c r="A185" s="23" t="str">
        <f t="shared" si="23"/>
        <v/>
      </c>
      <c r="B185" s="137"/>
      <c r="C185" s="23"/>
      <c r="D185" s="23"/>
      <c r="E185" s="23"/>
      <c r="F185" s="117" t="str">
        <f>IF(E185="","",VLOOKUP(E185,商品信息!$B:$F,2,0))</f>
        <v/>
      </c>
      <c r="G185" s="118" t="str">
        <f>IF(E185="","",VLOOKUP(E185,商品信息!$B:$F,3,0))</f>
        <v/>
      </c>
      <c r="H185" s="23" t="str">
        <f>IF(E185="","",VLOOKUP(E185,商品信息!$B:$F,4,0))</f>
        <v/>
      </c>
      <c r="I185" s="119" t="str">
        <f>IF(E185="","",VLOOKUP(E185,商品信息!B:K,5,0)*VLOOKUP(VLOOKUP(D185,客户信息!B:D,3,0),客户信息!N:O,2,0))</f>
        <v/>
      </c>
      <c r="J185" s="23"/>
      <c r="K185" s="119" t="str">
        <f t="shared" si="24"/>
        <v/>
      </c>
      <c r="L185" s="23"/>
      <c r="M185" s="117" t="str">
        <f>IF(L185="","",VLOOKUP(L185,员工信息!C:E,3,0))</f>
        <v/>
      </c>
      <c r="N185" s="117">
        <f t="shared" si="25"/>
        <v>1900</v>
      </c>
      <c r="O185" s="117">
        <f t="shared" si="26"/>
        <v>1</v>
      </c>
      <c r="P185" s="23"/>
    </row>
    <row r="186" spans="1:16">
      <c r="A186" s="21" t="str">
        <f t="shared" si="23"/>
        <v/>
      </c>
      <c r="B186" s="136"/>
      <c r="C186" s="21"/>
      <c r="D186" s="21"/>
      <c r="E186" s="21"/>
      <c r="F186" s="114" t="str">
        <f>IF(E186="","",VLOOKUP(E186,商品信息!$B:$F,2,0))</f>
        <v/>
      </c>
      <c r="G186" s="115" t="str">
        <f>IF(E186="","",VLOOKUP(E186,商品信息!$B:$F,3,0))</f>
        <v/>
      </c>
      <c r="H186" s="21" t="str">
        <f>IF(E186="","",VLOOKUP(E186,商品信息!$B:$F,4,0))</f>
        <v/>
      </c>
      <c r="I186" s="116" t="str">
        <f>IF(E186="","",VLOOKUP(E186,商品信息!B:K,5,0)*VLOOKUP(VLOOKUP(D186,客户信息!B:D,3,0),客户信息!N:O,2,0))</f>
        <v/>
      </c>
      <c r="J186" s="21"/>
      <c r="K186" s="116" t="str">
        <f t="shared" si="24"/>
        <v/>
      </c>
      <c r="L186" s="21"/>
      <c r="M186" s="114" t="str">
        <f>IF(L186="","",VLOOKUP(L186,员工信息!C:E,3,0))</f>
        <v/>
      </c>
      <c r="N186" s="114">
        <f t="shared" si="25"/>
        <v>1900</v>
      </c>
      <c r="O186" s="114">
        <f t="shared" si="26"/>
        <v>1</v>
      </c>
      <c r="P186" s="21"/>
    </row>
    <row r="187" spans="1:16">
      <c r="A187" s="23" t="str">
        <f t="shared" si="23"/>
        <v/>
      </c>
      <c r="B187" s="137"/>
      <c r="C187" s="23"/>
      <c r="D187" s="23"/>
      <c r="E187" s="23"/>
      <c r="F187" s="117" t="str">
        <f>IF(E187="","",VLOOKUP(E187,商品信息!$B:$F,2,0))</f>
        <v/>
      </c>
      <c r="G187" s="118" t="str">
        <f>IF(E187="","",VLOOKUP(E187,商品信息!$B:$F,3,0))</f>
        <v/>
      </c>
      <c r="H187" s="23" t="str">
        <f>IF(E187="","",VLOOKUP(E187,商品信息!$B:$F,4,0))</f>
        <v/>
      </c>
      <c r="I187" s="119" t="str">
        <f>IF(E187="","",VLOOKUP(E187,商品信息!B:K,5,0)*VLOOKUP(VLOOKUP(D187,客户信息!B:D,3,0),客户信息!N:O,2,0))</f>
        <v/>
      </c>
      <c r="J187" s="23"/>
      <c r="K187" s="119" t="str">
        <f t="shared" si="24"/>
        <v/>
      </c>
      <c r="L187" s="23"/>
      <c r="M187" s="117" t="str">
        <f>IF(L187="","",VLOOKUP(L187,员工信息!C:E,3,0))</f>
        <v/>
      </c>
      <c r="N187" s="117">
        <f t="shared" si="25"/>
        <v>1900</v>
      </c>
      <c r="O187" s="117">
        <f t="shared" si="26"/>
        <v>1</v>
      </c>
      <c r="P187" s="23"/>
    </row>
    <row r="188" spans="1:16">
      <c r="A188" s="21" t="str">
        <f t="shared" si="23"/>
        <v/>
      </c>
      <c r="B188" s="136"/>
      <c r="C188" s="21"/>
      <c r="D188" s="21"/>
      <c r="E188" s="21"/>
      <c r="F188" s="114" t="str">
        <f>IF(E188="","",VLOOKUP(E188,商品信息!$B:$F,2,0))</f>
        <v/>
      </c>
      <c r="G188" s="115" t="str">
        <f>IF(E188="","",VLOOKUP(E188,商品信息!$B:$F,3,0))</f>
        <v/>
      </c>
      <c r="H188" s="21" t="str">
        <f>IF(E188="","",VLOOKUP(E188,商品信息!$B:$F,4,0))</f>
        <v/>
      </c>
      <c r="I188" s="116" t="str">
        <f>IF(E188="","",VLOOKUP(E188,商品信息!B:K,5,0)*VLOOKUP(VLOOKUP(D188,客户信息!B:D,3,0),客户信息!N:O,2,0))</f>
        <v/>
      </c>
      <c r="J188" s="21"/>
      <c r="K188" s="116" t="str">
        <f t="shared" si="24"/>
        <v/>
      </c>
      <c r="L188" s="21"/>
      <c r="M188" s="114" t="str">
        <f>IF(L188="","",VLOOKUP(L188,员工信息!C:E,3,0))</f>
        <v/>
      </c>
      <c r="N188" s="114">
        <f t="shared" si="25"/>
        <v>1900</v>
      </c>
      <c r="O188" s="114">
        <f t="shared" si="26"/>
        <v>1</v>
      </c>
      <c r="P188" s="21"/>
    </row>
    <row r="189" spans="1:16">
      <c r="A189" s="23" t="str">
        <f t="shared" si="23"/>
        <v/>
      </c>
      <c r="B189" s="137"/>
      <c r="C189" s="23"/>
      <c r="D189" s="23"/>
      <c r="E189" s="23"/>
      <c r="F189" s="117" t="str">
        <f>IF(E189="","",VLOOKUP(E189,商品信息!$B:$F,2,0))</f>
        <v/>
      </c>
      <c r="G189" s="118" t="str">
        <f>IF(E189="","",VLOOKUP(E189,商品信息!$B:$F,3,0))</f>
        <v/>
      </c>
      <c r="H189" s="23" t="str">
        <f>IF(E189="","",VLOOKUP(E189,商品信息!$B:$F,4,0))</f>
        <v/>
      </c>
      <c r="I189" s="119" t="str">
        <f>IF(E189="","",VLOOKUP(E189,商品信息!B:K,5,0)*VLOOKUP(VLOOKUP(D189,客户信息!B:D,3,0),客户信息!N:O,2,0))</f>
        <v/>
      </c>
      <c r="J189" s="23"/>
      <c r="K189" s="119" t="str">
        <f t="shared" si="24"/>
        <v/>
      </c>
      <c r="L189" s="23"/>
      <c r="M189" s="117" t="str">
        <f>IF(L189="","",VLOOKUP(L189,员工信息!C:E,3,0))</f>
        <v/>
      </c>
      <c r="N189" s="117">
        <f t="shared" si="25"/>
        <v>1900</v>
      </c>
      <c r="O189" s="117">
        <f t="shared" si="26"/>
        <v>1</v>
      </c>
      <c r="P189" s="23"/>
    </row>
    <row r="190" spans="1:16">
      <c r="A190" s="21" t="str">
        <f t="shared" si="23"/>
        <v/>
      </c>
      <c r="B190" s="136"/>
      <c r="C190" s="21"/>
      <c r="D190" s="21"/>
      <c r="E190" s="21"/>
      <c r="F190" s="114" t="str">
        <f>IF(E190="","",VLOOKUP(E190,商品信息!$B:$F,2,0))</f>
        <v/>
      </c>
      <c r="G190" s="115" t="str">
        <f>IF(E190="","",VLOOKUP(E190,商品信息!$B:$F,3,0))</f>
        <v/>
      </c>
      <c r="H190" s="21" t="str">
        <f>IF(E190="","",VLOOKUP(E190,商品信息!$B:$F,4,0))</f>
        <v/>
      </c>
      <c r="I190" s="116" t="str">
        <f>IF(E190="","",VLOOKUP(E190,商品信息!B:K,5,0)*VLOOKUP(VLOOKUP(D190,客户信息!B:D,3,0),客户信息!N:O,2,0))</f>
        <v/>
      </c>
      <c r="J190" s="21"/>
      <c r="K190" s="116" t="str">
        <f t="shared" si="24"/>
        <v/>
      </c>
      <c r="L190" s="21"/>
      <c r="M190" s="114" t="str">
        <f>IF(L190="","",VLOOKUP(L190,员工信息!C:E,3,0))</f>
        <v/>
      </c>
      <c r="N190" s="114">
        <f t="shared" si="25"/>
        <v>1900</v>
      </c>
      <c r="O190" s="114">
        <f t="shared" si="26"/>
        <v>1</v>
      </c>
      <c r="P190" s="21"/>
    </row>
    <row r="191" spans="1:16">
      <c r="A191" s="23" t="str">
        <f t="shared" si="23"/>
        <v/>
      </c>
      <c r="B191" s="137"/>
      <c r="C191" s="23"/>
      <c r="D191" s="23"/>
      <c r="E191" s="23"/>
      <c r="F191" s="117" t="str">
        <f>IF(E191="","",VLOOKUP(E191,商品信息!$B:$F,2,0))</f>
        <v/>
      </c>
      <c r="G191" s="118" t="str">
        <f>IF(E191="","",VLOOKUP(E191,商品信息!$B:$F,3,0))</f>
        <v/>
      </c>
      <c r="H191" s="23" t="str">
        <f>IF(E191="","",VLOOKUP(E191,商品信息!$B:$F,4,0))</f>
        <v/>
      </c>
      <c r="I191" s="119" t="str">
        <f>IF(E191="","",VLOOKUP(E191,商品信息!B:K,5,0)*VLOOKUP(VLOOKUP(D191,客户信息!B:D,3,0),客户信息!N:O,2,0))</f>
        <v/>
      </c>
      <c r="J191" s="23"/>
      <c r="K191" s="119" t="str">
        <f t="shared" si="24"/>
        <v/>
      </c>
      <c r="L191" s="23"/>
      <c r="M191" s="117" t="str">
        <f>IF(L191="","",VLOOKUP(L191,员工信息!C:E,3,0))</f>
        <v/>
      </c>
      <c r="N191" s="117">
        <f t="shared" si="25"/>
        <v>1900</v>
      </c>
      <c r="O191" s="117">
        <f t="shared" si="26"/>
        <v>1</v>
      </c>
      <c r="P191" s="23"/>
    </row>
    <row r="192" spans="1:16">
      <c r="A192" s="21" t="str">
        <f t="shared" si="23"/>
        <v/>
      </c>
      <c r="B192" s="136"/>
      <c r="C192" s="21"/>
      <c r="D192" s="21"/>
      <c r="E192" s="21"/>
      <c r="F192" s="114" t="str">
        <f>IF(E192="","",VLOOKUP(E192,商品信息!$B:$F,2,0))</f>
        <v/>
      </c>
      <c r="G192" s="115" t="str">
        <f>IF(E192="","",VLOOKUP(E192,商品信息!$B:$F,3,0))</f>
        <v/>
      </c>
      <c r="H192" s="21" t="str">
        <f>IF(E192="","",VLOOKUP(E192,商品信息!$B:$F,4,0))</f>
        <v/>
      </c>
      <c r="I192" s="116" t="str">
        <f>IF(E192="","",VLOOKUP(E192,商品信息!B:K,5,0)*VLOOKUP(VLOOKUP(D192,客户信息!B:D,3,0),客户信息!N:O,2,0))</f>
        <v/>
      </c>
      <c r="J192" s="21"/>
      <c r="K192" s="116" t="str">
        <f t="shared" si="24"/>
        <v/>
      </c>
      <c r="L192" s="21"/>
      <c r="M192" s="114" t="str">
        <f>IF(L192="","",VLOOKUP(L192,员工信息!C:E,3,0))</f>
        <v/>
      </c>
      <c r="N192" s="114">
        <f t="shared" si="25"/>
        <v>1900</v>
      </c>
      <c r="O192" s="114">
        <f t="shared" si="26"/>
        <v>1</v>
      </c>
      <c r="P192" s="21"/>
    </row>
    <row r="193" spans="1:16">
      <c r="A193" s="23" t="str">
        <f t="shared" si="23"/>
        <v/>
      </c>
      <c r="B193" s="137"/>
      <c r="C193" s="23"/>
      <c r="D193" s="23"/>
      <c r="E193" s="23"/>
      <c r="F193" s="117" t="str">
        <f>IF(E193="","",VLOOKUP(E193,商品信息!$B:$F,2,0))</f>
        <v/>
      </c>
      <c r="G193" s="118" t="str">
        <f>IF(E193="","",VLOOKUP(E193,商品信息!$B:$F,3,0))</f>
        <v/>
      </c>
      <c r="H193" s="23" t="str">
        <f>IF(E193="","",VLOOKUP(E193,商品信息!$B:$F,4,0))</f>
        <v/>
      </c>
      <c r="I193" s="119" t="str">
        <f>IF(E193="","",VLOOKUP(E193,商品信息!B:K,5,0)*VLOOKUP(VLOOKUP(D193,客户信息!B:D,3,0),客户信息!N:O,2,0))</f>
        <v/>
      </c>
      <c r="J193" s="23"/>
      <c r="K193" s="119" t="str">
        <f t="shared" si="24"/>
        <v/>
      </c>
      <c r="L193" s="23"/>
      <c r="M193" s="117" t="str">
        <f>IF(L193="","",VLOOKUP(L193,员工信息!C:E,3,0))</f>
        <v/>
      </c>
      <c r="N193" s="117">
        <f t="shared" si="25"/>
        <v>1900</v>
      </c>
      <c r="O193" s="117">
        <f t="shared" si="26"/>
        <v>1</v>
      </c>
      <c r="P193" s="23"/>
    </row>
    <row r="194" spans="1:16">
      <c r="A194" s="21" t="str">
        <f t="shared" si="23"/>
        <v/>
      </c>
      <c r="B194" s="136"/>
      <c r="C194" s="21"/>
      <c r="D194" s="21"/>
      <c r="E194" s="21"/>
      <c r="F194" s="114" t="str">
        <f>IF(E194="","",VLOOKUP(E194,商品信息!$B:$F,2,0))</f>
        <v/>
      </c>
      <c r="G194" s="115" t="str">
        <f>IF(E194="","",VLOOKUP(E194,商品信息!$B:$F,3,0))</f>
        <v/>
      </c>
      <c r="H194" s="21" t="str">
        <f>IF(E194="","",VLOOKUP(E194,商品信息!$B:$F,4,0))</f>
        <v/>
      </c>
      <c r="I194" s="116" t="str">
        <f>IF(E194="","",VLOOKUP(E194,商品信息!B:K,5,0)*VLOOKUP(VLOOKUP(D194,客户信息!B:D,3,0),客户信息!N:O,2,0))</f>
        <v/>
      </c>
      <c r="J194" s="21"/>
      <c r="K194" s="116" t="str">
        <f t="shared" si="24"/>
        <v/>
      </c>
      <c r="L194" s="21"/>
      <c r="M194" s="114" t="str">
        <f>IF(L194="","",VLOOKUP(L194,员工信息!C:E,3,0))</f>
        <v/>
      </c>
      <c r="N194" s="114">
        <f t="shared" si="25"/>
        <v>1900</v>
      </c>
      <c r="O194" s="114">
        <f t="shared" si="26"/>
        <v>1</v>
      </c>
      <c r="P194" s="21"/>
    </row>
    <row r="195" spans="1:16">
      <c r="A195" s="23" t="str">
        <f t="shared" si="23"/>
        <v/>
      </c>
      <c r="B195" s="137"/>
      <c r="C195" s="23"/>
      <c r="D195" s="23"/>
      <c r="E195" s="23"/>
      <c r="F195" s="117" t="str">
        <f>IF(E195="","",VLOOKUP(E195,商品信息!$B:$F,2,0))</f>
        <v/>
      </c>
      <c r="G195" s="118" t="str">
        <f>IF(E195="","",VLOOKUP(E195,商品信息!$B:$F,3,0))</f>
        <v/>
      </c>
      <c r="H195" s="23" t="str">
        <f>IF(E195="","",VLOOKUP(E195,商品信息!$B:$F,4,0))</f>
        <v/>
      </c>
      <c r="I195" s="119" t="str">
        <f>IF(E195="","",VLOOKUP(E195,商品信息!B:K,5,0)*VLOOKUP(VLOOKUP(D195,客户信息!B:D,3,0),客户信息!N:O,2,0))</f>
        <v/>
      </c>
      <c r="J195" s="23"/>
      <c r="K195" s="119" t="str">
        <f t="shared" si="24"/>
        <v/>
      </c>
      <c r="L195" s="23"/>
      <c r="M195" s="117" t="str">
        <f>IF(L195="","",VLOOKUP(L195,员工信息!C:E,3,0))</f>
        <v/>
      </c>
      <c r="N195" s="117">
        <f t="shared" si="25"/>
        <v>1900</v>
      </c>
      <c r="O195" s="117">
        <f t="shared" si="26"/>
        <v>1</v>
      </c>
      <c r="P195" s="23"/>
    </row>
    <row r="196" spans="1:16">
      <c r="A196" s="21" t="str">
        <f t="shared" si="23"/>
        <v/>
      </c>
      <c r="B196" s="136"/>
      <c r="C196" s="21"/>
      <c r="D196" s="21"/>
      <c r="E196" s="21"/>
      <c r="F196" s="114" t="str">
        <f>IF(E196="","",VLOOKUP(E196,商品信息!$B:$F,2,0))</f>
        <v/>
      </c>
      <c r="G196" s="115" t="str">
        <f>IF(E196="","",VLOOKUP(E196,商品信息!$B:$F,3,0))</f>
        <v/>
      </c>
      <c r="H196" s="21" t="str">
        <f>IF(E196="","",VLOOKUP(E196,商品信息!$B:$F,4,0))</f>
        <v/>
      </c>
      <c r="I196" s="116" t="str">
        <f>IF(E196="","",VLOOKUP(E196,商品信息!B:K,5,0)*VLOOKUP(VLOOKUP(D196,客户信息!B:D,3,0),客户信息!N:O,2,0))</f>
        <v/>
      </c>
      <c r="J196" s="21"/>
      <c r="K196" s="116" t="str">
        <f t="shared" si="24"/>
        <v/>
      </c>
      <c r="L196" s="21"/>
      <c r="M196" s="114" t="str">
        <f>IF(L196="","",VLOOKUP(L196,员工信息!C:E,3,0))</f>
        <v/>
      </c>
      <c r="N196" s="114">
        <f t="shared" si="25"/>
        <v>1900</v>
      </c>
      <c r="O196" s="114">
        <f t="shared" si="26"/>
        <v>1</v>
      </c>
      <c r="P196" s="21"/>
    </row>
    <row r="197" spans="1:16">
      <c r="A197" s="23" t="str">
        <f t="shared" si="23"/>
        <v/>
      </c>
      <c r="B197" s="137"/>
      <c r="C197" s="23"/>
      <c r="D197" s="23"/>
      <c r="E197" s="23"/>
      <c r="F197" s="117" t="str">
        <f>IF(E197="","",VLOOKUP(E197,商品信息!$B:$F,2,0))</f>
        <v/>
      </c>
      <c r="G197" s="118" t="str">
        <f>IF(E197="","",VLOOKUP(E197,商品信息!$B:$F,3,0))</f>
        <v/>
      </c>
      <c r="H197" s="23" t="str">
        <f>IF(E197="","",VLOOKUP(E197,商品信息!$B:$F,4,0))</f>
        <v/>
      </c>
      <c r="I197" s="119" t="str">
        <f>IF(E197="","",VLOOKUP(E197,商品信息!B:K,5,0)*VLOOKUP(VLOOKUP(D197,客户信息!B:D,3,0),客户信息!N:O,2,0))</f>
        <v/>
      </c>
      <c r="J197" s="23"/>
      <c r="K197" s="119" t="str">
        <f t="shared" si="24"/>
        <v/>
      </c>
      <c r="L197" s="23"/>
      <c r="M197" s="117" t="str">
        <f>IF(L197="","",VLOOKUP(L197,员工信息!C:E,3,0))</f>
        <v/>
      </c>
      <c r="N197" s="117">
        <f t="shared" si="25"/>
        <v>1900</v>
      </c>
      <c r="O197" s="117">
        <f t="shared" si="26"/>
        <v>1</v>
      </c>
      <c r="P197" s="23"/>
    </row>
    <row r="198" spans="1:16">
      <c r="A198" s="21" t="str">
        <f t="shared" si="23"/>
        <v/>
      </c>
      <c r="B198" s="136"/>
      <c r="C198" s="21"/>
      <c r="D198" s="21"/>
      <c r="E198" s="21"/>
      <c r="F198" s="114" t="str">
        <f>IF(E198="","",VLOOKUP(E198,商品信息!$B:$F,2,0))</f>
        <v/>
      </c>
      <c r="G198" s="115" t="str">
        <f>IF(E198="","",VLOOKUP(E198,商品信息!$B:$F,3,0))</f>
        <v/>
      </c>
      <c r="H198" s="21" t="str">
        <f>IF(E198="","",VLOOKUP(E198,商品信息!$B:$F,4,0))</f>
        <v/>
      </c>
      <c r="I198" s="116" t="str">
        <f>IF(E198="","",VLOOKUP(E198,商品信息!B:K,5,0)*VLOOKUP(VLOOKUP(D198,客户信息!B:D,3,0),客户信息!N:O,2,0))</f>
        <v/>
      </c>
      <c r="J198" s="21"/>
      <c r="K198" s="116" t="str">
        <f t="shared" si="24"/>
        <v/>
      </c>
      <c r="L198" s="21"/>
      <c r="M198" s="114" t="str">
        <f>IF(L198="","",VLOOKUP(L198,员工信息!C:E,3,0))</f>
        <v/>
      </c>
      <c r="N198" s="114">
        <f t="shared" si="25"/>
        <v>1900</v>
      </c>
      <c r="O198" s="114">
        <f t="shared" si="26"/>
        <v>1</v>
      </c>
      <c r="P198" s="21"/>
    </row>
    <row r="199" spans="1:16">
      <c r="A199" s="23" t="str">
        <f t="shared" si="23"/>
        <v/>
      </c>
      <c r="B199" s="137"/>
      <c r="C199" s="23"/>
      <c r="D199" s="23"/>
      <c r="E199" s="23"/>
      <c r="F199" s="117" t="str">
        <f>IF(E199="","",VLOOKUP(E199,商品信息!$B:$F,2,0))</f>
        <v/>
      </c>
      <c r="G199" s="118" t="str">
        <f>IF(E199="","",VLOOKUP(E199,商品信息!$B:$F,3,0))</f>
        <v/>
      </c>
      <c r="H199" s="23" t="str">
        <f>IF(E199="","",VLOOKUP(E199,商品信息!$B:$F,4,0))</f>
        <v/>
      </c>
      <c r="I199" s="119" t="str">
        <f>IF(E199="","",VLOOKUP(E199,商品信息!B:K,5,0)*VLOOKUP(VLOOKUP(D199,客户信息!B:D,3,0),客户信息!N:O,2,0))</f>
        <v/>
      </c>
      <c r="J199" s="23"/>
      <c r="K199" s="119" t="str">
        <f t="shared" si="24"/>
        <v/>
      </c>
      <c r="L199" s="23"/>
      <c r="M199" s="117" t="str">
        <f>IF(L199="","",VLOOKUP(L199,员工信息!C:E,3,0))</f>
        <v/>
      </c>
      <c r="N199" s="117">
        <f t="shared" si="25"/>
        <v>1900</v>
      </c>
      <c r="O199" s="117">
        <f t="shared" si="26"/>
        <v>1</v>
      </c>
      <c r="P199" s="23"/>
    </row>
    <row r="200" spans="1:16">
      <c r="A200" s="21" t="str">
        <f t="shared" si="23"/>
        <v/>
      </c>
      <c r="B200" s="136"/>
      <c r="C200" s="21"/>
      <c r="D200" s="21"/>
      <c r="E200" s="21"/>
      <c r="F200" s="114" t="str">
        <f>IF(E200="","",VLOOKUP(E200,商品信息!$B:$F,2,0))</f>
        <v/>
      </c>
      <c r="G200" s="115" t="str">
        <f>IF(E200="","",VLOOKUP(E200,商品信息!$B:$F,3,0))</f>
        <v/>
      </c>
      <c r="H200" s="21" t="str">
        <f>IF(E200="","",VLOOKUP(E200,商品信息!$B:$F,4,0))</f>
        <v/>
      </c>
      <c r="I200" s="116" t="str">
        <f>IF(E200="","",VLOOKUP(E200,商品信息!B:K,5,0)*VLOOKUP(VLOOKUP(D200,客户信息!B:D,3,0),客户信息!N:O,2,0))</f>
        <v/>
      </c>
      <c r="J200" s="21"/>
      <c r="K200" s="116" t="str">
        <f t="shared" si="24"/>
        <v/>
      </c>
      <c r="L200" s="21"/>
      <c r="M200" s="114" t="str">
        <f>IF(L200="","",VLOOKUP(L200,员工信息!C:E,3,0))</f>
        <v/>
      </c>
      <c r="N200" s="114">
        <f t="shared" si="25"/>
        <v>1900</v>
      </c>
      <c r="O200" s="114">
        <f t="shared" si="26"/>
        <v>1</v>
      </c>
      <c r="P200" s="21"/>
    </row>
  </sheetData>
  <dataValidations count="4">
    <dataValidation type="list" allowBlank="1" showInputMessage="1" showErrorMessage="1" sqref="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4:D10 D201:D1048576">
      <formula1>客户</formula1>
    </dataValidation>
    <dataValidation type="list" allowBlank="1" showInputMessage="1" showErrorMessage="1" sqref="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4:E10 E201:E1048576">
      <formula1>商品编码</formula1>
    </dataValidation>
    <dataValidation type="list" allowBlank="1" showInputMessage="1" showErrorMessage="1" sqref="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4:L10 L201:L1048576">
      <formula1>员工</formula1>
    </dataValidation>
    <dataValidation allowBlank="1" showInputMessage="1" showErrorMessage="1" sqref="M11 N11 O11 M12 N12 O12 M13 N13 O13 M14 N14 O14 M15 N15 O15 M16 N16 O16 M17 N17 O17 M18 N18 O18 M19 N19 O19 M20 N20 O20 M21 N21 O21 M22 N22 O22 M23 N23 O23 M24 N24 O24 M25 N25 O25 M26 N26 O26 M27 N27 O27 M28 N28 O28 M29 N29 O29 M30 N30 O30 M31 N31 O31 M32 N32 O32 M33 N33 O33 M34 N34 O34 M35 N35 O35 M36 N36 O36 M37 N37 O37 M38 N38 O38 M39 N39 O39 M40 N40 O40 M41 N41 O41 M42 N42 O42 M43 N43 O43 M44 N44 O44 M45 N45 O45 M46 N46 O46 M47 N47 O47 M48 N48 O48 M49 N49 O49 M50 N50 O50 M51 N51 O51 M52 N52 O52 M53 N53 O53 M54 N54 O54 M55 N55 O55 M56 N56 O56 M57 N57 O57 M58 N58 O58 M59 N59 O59 M60 N60 O60 M61 N61 O61 M62 N62 O62 M63 N63 O63 M64 N64 O64 M65 N65 O65 M66 N66 O66 M67 N67 O67 M68 N68 O68 M69 N69 O69 M70 N70 O70 M71 N71 O71 M72 N72 O72 M73 N73 O73 M74 N74 O74 M75 N75 O75 M76 N76 O76 M77 N77 O77 M78 N78 O78 M79 N79 O79 M80 N80 O80 M81 N81 O81 M82 N82 O82 M83 N83 O83 M84 N84 O84 M85 N85 O85 M86 N86 O86 M87 N87 O87 M88 N88 O88 M89 N89 O89 M90 N90 O90 M91 N91 O91 M92 N92 O92 M93 N93 O93 M94 N94 O94 M95 N95 O95 M96 N96 O96 M97 N97 O97 M98 N98 O98 M99 N99 O99 M100 N100 O100 M101 N101 O101 M102 N102 O102 M103 N103 O103 M104 N104 O104 M105 N105 O105 M106 N106 O106 M107 N107 O107 M108 N108 O108 M109 N109 O109 M110 N110 O110 M111 N111 O111 M112 N112 O112 M113 N113 O113 M114 N114 O114 M115 N115 O115 M116 N116 O116 M117 N117 O117 M118 N118 O118 M119 N119 O119 M120 N120 O120 M121 N121 O121 M122 N122 O122 M123 N123 O123 M124 N124 O124 M125 N125 O125 M126 N126 O126 M127 N127 O127 M128 N128 O128 M129 N129 O129 M130 N130 O130 M131 N131 O131 M132 N132 O132 M133 N133 O133 M134 N134 O134 M135 N135 O135 M136 N136 O136 M137 N137 O137 M138 N138 O138 M139 N139 O139 M140 N140 O140 M141 N141 O141 M142 N142 O142 M143 N143 O143 M144 N144 O144 M145 N145 O145 M146 N146 O146 M147 N147 O147 M148 N148 O148 M149 N149 O149 M150 N150 O150 M151 N151 O151 M152 N152 O152 M153 N153 O153 M154 N154 O154 M155 N155 O155 M156 N156 O156 M157 N157 O157 M158 N158 O158 M159 N159 O159 M160 N160 O160 M161 N161 O161 M162 N162 O162 M163 N163 O163 M164 N164 O164 M165 N165 O165 M166 N166 O166 M167 N167 O167 M168 N168 O168 M169 N169 O169 M170 N170 O170 M171 N171 O171 M172 N172 O172 M173 N173 O173 M174 N174 O174 M175 N175 O175 M176 N176 O176 M177 N177 O177 M178 N178 O178 M179 N179 O179 M180 N180 O180 M181 N181 O181 M182 N182 O182 M183 N183 O183 M184 N184 O184 M185 N185 O185 M186 N186 O186 M187 N187 O187 M188 N188 O188 M189 N189 O189 M190 N190 O190 M191 N191 O191 M192 N192 O192 M193 N193 O193 M194 N194 O194 M195 N195 O195 M196 N196 O196 M197 N197 O197 M198 N198 O198 M199 N199 O199 M200 N200 O200 M1:M3 M4:M10 M201:M1048576 N4:N10 O4:O10 N1:O3 N201:O1048576"/>
  </dataValidation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Q200"/>
  <sheetViews>
    <sheetView workbookViewId="0">
      <selection activeCell="S18" sqref="S18"/>
    </sheetView>
  </sheetViews>
  <sheetFormatPr defaultColWidth="9" defaultRowHeight="16.8"/>
  <cols>
    <col min="1" max="1" width="13.25" style="104" customWidth="1"/>
    <col min="2" max="2" width="11.75" style="105" customWidth="1"/>
    <col min="3" max="6" width="11.75" customWidth="1"/>
    <col min="7" max="7" width="6.625" customWidth="1"/>
    <col min="8" max="8" width="14.8461538461538" style="104" customWidth="1"/>
    <col min="9" max="9" width="9.5" customWidth="1"/>
    <col min="10" max="14" width="14.8461538461538" style="104" customWidth="1"/>
    <col min="15" max="15" width="0.144230769230769" style="106" customWidth="1"/>
    <col min="16" max="16" width="7.375" customWidth="1"/>
  </cols>
  <sheetData>
    <row r="1" ht="90" customHeight="1" spans="1:17">
      <c r="A1" s="107"/>
      <c r="B1" s="72"/>
      <c r="C1" s="108"/>
      <c r="D1" s="108"/>
      <c r="E1" s="108"/>
      <c r="F1" s="108"/>
      <c r="G1" s="108"/>
      <c r="H1" s="107"/>
      <c r="I1" s="108"/>
      <c r="J1" s="107"/>
      <c r="K1" s="107"/>
      <c r="L1" s="107"/>
      <c r="M1" s="107"/>
      <c r="N1" s="107"/>
      <c r="O1" s="128"/>
      <c r="P1" s="108"/>
      <c r="Q1" s="108"/>
    </row>
    <row r="2" ht="12" customHeight="1" spans="1:17">
      <c r="A2" s="107"/>
      <c r="B2" s="72"/>
      <c r="C2" s="108"/>
      <c r="D2" s="108"/>
      <c r="E2" s="108"/>
      <c r="F2" s="108"/>
      <c r="G2" s="108"/>
      <c r="H2" s="107"/>
      <c r="I2" s="108"/>
      <c r="J2" s="107"/>
      <c r="K2" s="107"/>
      <c r="L2" s="107"/>
      <c r="M2" s="107"/>
      <c r="N2" s="107"/>
      <c r="O2" s="128"/>
      <c r="P2" s="108"/>
      <c r="Q2" s="108"/>
    </row>
    <row r="3" spans="1:17">
      <c r="A3" s="18" t="s">
        <v>127</v>
      </c>
      <c r="B3" s="19" t="s">
        <v>115</v>
      </c>
      <c r="C3" s="19" t="s">
        <v>114</v>
      </c>
      <c r="D3" s="19" t="s">
        <v>41</v>
      </c>
      <c r="E3" s="19" t="s">
        <v>42</v>
      </c>
      <c r="F3" s="19" t="s">
        <v>43</v>
      </c>
      <c r="G3" s="113" t="s">
        <v>44</v>
      </c>
      <c r="H3" s="19" t="s">
        <v>45</v>
      </c>
      <c r="I3" s="19" t="s">
        <v>107</v>
      </c>
      <c r="J3" s="19" t="s">
        <v>128</v>
      </c>
      <c r="K3" s="120" t="s">
        <v>129</v>
      </c>
      <c r="L3" s="121"/>
      <c r="M3" s="129"/>
      <c r="N3" s="19" t="s">
        <v>130</v>
      </c>
      <c r="O3" s="36" t="s">
        <v>131</v>
      </c>
      <c r="P3" s="19" t="s">
        <v>11</v>
      </c>
      <c r="Q3" s="108"/>
    </row>
    <row r="4" spans="1:17">
      <c r="A4" s="109">
        <f>IF(订单明细!B4="","",订单明细!B4)</f>
        <v>44563</v>
      </c>
      <c r="B4" s="110" t="str">
        <f>IF(订单明细!D4="","",订单明细!D4)</f>
        <v>客户1</v>
      </c>
      <c r="C4" s="21" t="str">
        <f>IF(订单明细!C4="","",订单明细!C4)</f>
        <v>DDH00001</v>
      </c>
      <c r="D4" s="21" t="str">
        <f>IF(订单明细!E4="","",订单明细!E4)</f>
        <v>NA001</v>
      </c>
      <c r="E4" s="21" t="str">
        <f>IF(订单明细!F4="","",订单明细!F4)</f>
        <v>货物1</v>
      </c>
      <c r="F4" s="114" t="str">
        <f>IF(订单明细!G4="","",订单明细!G4)</f>
        <v>SN01</v>
      </c>
      <c r="G4" s="115" t="str">
        <f>IF(订单明细!H4="","",订单明细!H4)</f>
        <v>张</v>
      </c>
      <c r="H4" s="116">
        <f>IF(订单明细!I4="","",订单明细!I4)</f>
        <v>800</v>
      </c>
      <c r="I4" s="122">
        <f>IF(订单明细!J4="","",订单明细!J4)</f>
        <v>100</v>
      </c>
      <c r="J4" s="123">
        <f>IF(订单明细!K4="","",订单明细!K4)</f>
        <v>80000</v>
      </c>
      <c r="K4" s="124">
        <v>30000</v>
      </c>
      <c r="L4" s="116">
        <v>20000</v>
      </c>
      <c r="M4" s="130"/>
      <c r="N4" s="131">
        <f t="shared" ref="N4:N14" si="0">IF(J4="","",J4-K4-L4-M4)</f>
        <v>30000</v>
      </c>
      <c r="O4" s="114">
        <f>IF(AND(B4=对账单!$C$4,AND(A4&gt;=对账单!$J$4,A4&lt;=对账单!$J$6)),ROW(),"")</f>
        <v>4</v>
      </c>
      <c r="P4" s="21"/>
      <c r="Q4" s="108"/>
    </row>
    <row r="5" spans="1:17">
      <c r="A5" s="111">
        <f>IF(订单明细!B5="","",订单明细!B5)</f>
        <v>44581</v>
      </c>
      <c r="B5" s="112" t="str">
        <f>IF(订单明细!D5="","",订单明细!D5)</f>
        <v>客户1</v>
      </c>
      <c r="C5" s="23" t="str">
        <f>IF(订单明细!C5="","",订单明细!C5)</f>
        <v>DDH00001</v>
      </c>
      <c r="D5" s="23" t="str">
        <f>IF(订单明细!E5="","",订单明细!E5)</f>
        <v>NA003</v>
      </c>
      <c r="E5" s="23" t="str">
        <f>IF(订单明细!F5="","",订单明细!F5)</f>
        <v>货物3</v>
      </c>
      <c r="F5" s="117" t="str">
        <f>IF(订单明细!G5="","",订单明细!G5)</f>
        <v>SN03</v>
      </c>
      <c r="G5" s="118" t="str">
        <f>IF(订单明细!H5="","",订单明细!H5)</f>
        <v>张</v>
      </c>
      <c r="H5" s="119">
        <f>IF(订单明细!I5="","",订单明细!I5)</f>
        <v>400</v>
      </c>
      <c r="I5" s="125">
        <f>IF(订单明细!J5="","",订单明细!J5)</f>
        <v>120</v>
      </c>
      <c r="J5" s="126">
        <f>IF(订单明细!K5="","",订单明细!K5)</f>
        <v>48000</v>
      </c>
      <c r="K5" s="127">
        <v>20000</v>
      </c>
      <c r="L5" s="119">
        <v>20000</v>
      </c>
      <c r="M5" s="132">
        <v>8000</v>
      </c>
      <c r="N5" s="133">
        <f t="shared" si="0"/>
        <v>0</v>
      </c>
      <c r="O5" s="117">
        <f>IF(AND(B5=对账单!$C$4,AND(A5&gt;=对账单!$J$4,A5&lt;=对账单!$J$6)),ROW(),"")</f>
        <v>5</v>
      </c>
      <c r="P5" s="23"/>
      <c r="Q5" s="108"/>
    </row>
    <row r="6" spans="1:17">
      <c r="A6" s="109">
        <f>IF(订单明细!B6="","",订单明细!B6)</f>
        <v>44586</v>
      </c>
      <c r="B6" s="110" t="str">
        <f>IF(订单明细!D6="","",订单明细!D6)</f>
        <v>客户3</v>
      </c>
      <c r="C6" s="21" t="str">
        <f>IF(订单明细!C6="","",订单明细!C6)</f>
        <v>DDH00003</v>
      </c>
      <c r="D6" s="21" t="str">
        <f>IF(订单明细!E6="","",订单明细!E6)</f>
        <v>NA002</v>
      </c>
      <c r="E6" s="21" t="str">
        <f>IF(订单明细!F6="","",订单明细!F6)</f>
        <v>货物2</v>
      </c>
      <c r="F6" s="114" t="str">
        <f>IF(订单明细!G6="","",订单明细!G6)</f>
        <v>SN02</v>
      </c>
      <c r="G6" s="115" t="str">
        <f>IF(订单明细!H6="","",订单明细!H6)</f>
        <v>把</v>
      </c>
      <c r="H6" s="116">
        <f>IF(订单明细!I6="","",订单明细!I6)</f>
        <v>108</v>
      </c>
      <c r="I6" s="122">
        <f>IF(订单明细!J6="","",订单明细!J6)</f>
        <v>200</v>
      </c>
      <c r="J6" s="123">
        <f>IF(订单明细!K6="","",订单明细!K6)</f>
        <v>21600</v>
      </c>
      <c r="K6" s="124">
        <v>10000</v>
      </c>
      <c r="L6" s="116"/>
      <c r="M6" s="130"/>
      <c r="N6" s="131">
        <f t="shared" si="0"/>
        <v>11600</v>
      </c>
      <c r="O6" s="114" t="str">
        <f>IF(AND(B6=对账单!$C$4,AND(A6&gt;=对账单!$J$4,A6&lt;=对账单!$J$6)),ROW(),"")</f>
        <v/>
      </c>
      <c r="P6" s="21"/>
      <c r="Q6" s="108"/>
    </row>
    <row r="7" spans="1:17">
      <c r="A7" s="111">
        <f>IF(订单明细!B7="","",订单明细!B7)</f>
        <v>44591</v>
      </c>
      <c r="B7" s="112" t="str">
        <f>IF(订单明细!D7="","",订单明细!D7)</f>
        <v>客户3</v>
      </c>
      <c r="C7" s="23" t="str">
        <f>IF(订单明细!C7="","",订单明细!C7)</f>
        <v>DDH00004</v>
      </c>
      <c r="D7" s="23" t="str">
        <f>IF(订单明细!E7="","",订单明细!E7)</f>
        <v>NA005</v>
      </c>
      <c r="E7" s="23" t="str">
        <f>IF(订单明细!F7="","",订单明细!F7)</f>
        <v>货物5</v>
      </c>
      <c r="F7" s="117" t="str">
        <f>IF(订单明细!G7="","",订单明细!G7)</f>
        <v>SN05</v>
      </c>
      <c r="G7" s="118" t="str">
        <f>IF(订单明细!H7="","",订单明细!H7)</f>
        <v>个</v>
      </c>
      <c r="H7" s="119">
        <f>IF(订单明细!I7="","",订单明细!I7)</f>
        <v>1170</v>
      </c>
      <c r="I7" s="125">
        <f>IF(订单明细!J7="","",订单明细!J7)</f>
        <v>300</v>
      </c>
      <c r="J7" s="126">
        <f>IF(订单明细!K7="","",订单明细!K7)</f>
        <v>351000</v>
      </c>
      <c r="K7" s="127">
        <v>200000</v>
      </c>
      <c r="L7" s="119"/>
      <c r="M7" s="132"/>
      <c r="N7" s="133">
        <f t="shared" si="0"/>
        <v>151000</v>
      </c>
      <c r="O7" s="117" t="str">
        <f>IF(AND(B7=对账单!$C$4,AND(A7&gt;=对账单!$J$4,A7&lt;=对账单!$J$6)),ROW(),"")</f>
        <v/>
      </c>
      <c r="P7" s="23"/>
      <c r="Q7" s="108"/>
    </row>
    <row r="8" spans="1:17">
      <c r="A8" s="109">
        <f>IF(订单明细!B8="","",订单明细!B8)</f>
        <v>44598</v>
      </c>
      <c r="B8" s="110" t="str">
        <f>IF(订单明细!D8="","",订单明细!D8)</f>
        <v>客户1</v>
      </c>
      <c r="C8" s="21" t="str">
        <f>IF(订单明细!C8="","",订单明细!C8)</f>
        <v>DDH00005</v>
      </c>
      <c r="D8" s="21" t="str">
        <f>IF(订单明细!E8="","",订单明细!E8)</f>
        <v>NA006</v>
      </c>
      <c r="E8" s="21" t="str">
        <f>IF(订单明细!F8="","",订单明细!F8)</f>
        <v>货物6</v>
      </c>
      <c r="F8" s="114" t="str">
        <f>IF(订单明细!G8="","",订单明细!G8)</f>
        <v>SN06</v>
      </c>
      <c r="G8" s="115" t="str">
        <f>IF(订单明细!H8="","",订单明细!H8)</f>
        <v>个</v>
      </c>
      <c r="H8" s="116">
        <f>IF(订单明细!I8="","",订单明细!I8)</f>
        <v>480</v>
      </c>
      <c r="I8" s="122">
        <f>IF(订单明细!J8="","",订单明细!J8)</f>
        <v>150</v>
      </c>
      <c r="J8" s="123">
        <f>IF(订单明细!K8="","",订单明细!K8)</f>
        <v>72000</v>
      </c>
      <c r="K8" s="124">
        <v>20000</v>
      </c>
      <c r="L8" s="116">
        <v>20000</v>
      </c>
      <c r="M8" s="130"/>
      <c r="N8" s="131">
        <f t="shared" si="0"/>
        <v>32000</v>
      </c>
      <c r="O8" s="114" t="str">
        <f>IF(AND(B8=对账单!$C$4,AND(A8&gt;=对账单!$J$4,A8&lt;=对账单!$J$6)),ROW(),"")</f>
        <v/>
      </c>
      <c r="P8" s="21"/>
      <c r="Q8" s="108"/>
    </row>
    <row r="9" spans="1:17">
      <c r="A9" s="111">
        <f>IF(订单明细!B9="","",订单明细!B9)</f>
        <v>44607</v>
      </c>
      <c r="B9" s="112" t="str">
        <f>IF(订单明细!D9="","",订单明细!D9)</f>
        <v>客户2</v>
      </c>
      <c r="C9" s="23" t="str">
        <f>IF(订单明细!C9="","",订单明细!C9)</f>
        <v>DDH00006</v>
      </c>
      <c r="D9" s="23" t="str">
        <f>IF(订单明细!E9="","",订单明细!E9)</f>
        <v>NA003</v>
      </c>
      <c r="E9" s="23" t="str">
        <f>IF(订单明细!F9="","",订单明细!F9)</f>
        <v>货物3</v>
      </c>
      <c r="F9" s="117" t="str">
        <f>IF(订单明细!G9="","",订单明细!G9)</f>
        <v>SN03</v>
      </c>
      <c r="G9" s="118" t="str">
        <f>IF(订单明细!H9="","",订单明细!H9)</f>
        <v>张</v>
      </c>
      <c r="H9" s="119">
        <f>IF(订单明细!I9="","",订单明细!I9)</f>
        <v>425</v>
      </c>
      <c r="I9" s="125">
        <f>IF(订单明细!J9="","",订单明细!J9)</f>
        <v>200</v>
      </c>
      <c r="J9" s="126">
        <f>IF(订单明细!K9="","",订单明细!K9)</f>
        <v>85000</v>
      </c>
      <c r="K9" s="127">
        <v>20000</v>
      </c>
      <c r="L9" s="119">
        <v>25000</v>
      </c>
      <c r="M9" s="132"/>
      <c r="N9" s="133">
        <f t="shared" si="0"/>
        <v>40000</v>
      </c>
      <c r="O9" s="117" t="str">
        <f>IF(AND(B9=对账单!$C$4,AND(A9&gt;=对账单!$J$4,A9&lt;=对账单!$J$6)),ROW(),"")</f>
        <v/>
      </c>
      <c r="P9" s="23"/>
      <c r="Q9" s="108"/>
    </row>
    <row r="10" spans="1:17">
      <c r="A10" s="109">
        <f>IF(订单明细!B10="","",订单明细!B10)</f>
        <v>44617</v>
      </c>
      <c r="B10" s="110" t="str">
        <f>IF(订单明细!D10="","",订单明细!D10)</f>
        <v>客户3</v>
      </c>
      <c r="C10" s="21" t="str">
        <f>IF(订单明细!C10="","",订单明细!C10)</f>
        <v>DDH00007</v>
      </c>
      <c r="D10" s="21" t="str">
        <f>IF(订单明细!E10="","",订单明细!E10)</f>
        <v>NA005</v>
      </c>
      <c r="E10" s="21" t="str">
        <f>IF(订单明细!F10="","",订单明细!F10)</f>
        <v>货物5</v>
      </c>
      <c r="F10" s="114" t="str">
        <f>IF(订单明细!G10="","",订单明细!G10)</f>
        <v>SN05</v>
      </c>
      <c r="G10" s="115" t="str">
        <f>IF(订单明细!H10="","",订单明细!H10)</f>
        <v>个</v>
      </c>
      <c r="H10" s="116">
        <f>IF(订单明细!I10="","",订单明细!I10)</f>
        <v>1170</v>
      </c>
      <c r="I10" s="122">
        <f>IF(订单明细!J10="","",订单明细!J10)</f>
        <v>120</v>
      </c>
      <c r="J10" s="123">
        <f>IF(订单明细!K10="","",订单明细!K10)</f>
        <v>140400</v>
      </c>
      <c r="K10" s="124">
        <v>60000</v>
      </c>
      <c r="L10" s="116">
        <v>70000</v>
      </c>
      <c r="M10" s="130">
        <v>10400</v>
      </c>
      <c r="N10" s="131">
        <f t="shared" si="0"/>
        <v>0</v>
      </c>
      <c r="O10" s="114" t="str">
        <f>IF(AND(B10=对账单!$C$4,AND(A10&gt;=对账单!$J$4,A10&lt;=对账单!$J$6)),ROW(),"")</f>
        <v/>
      </c>
      <c r="P10" s="21"/>
      <c r="Q10" s="108"/>
    </row>
    <row r="11" spans="1:16">
      <c r="A11" s="111">
        <f>IF(订单明细!B11="","",订单明细!B11)</f>
        <v>44621</v>
      </c>
      <c r="B11" s="112" t="str">
        <f>IF(订单明细!D11="","",订单明细!D11)</f>
        <v>客户4</v>
      </c>
      <c r="C11" s="23" t="str">
        <f>IF(订单明细!C11="","",订单明细!C11)</f>
        <v>DDH00008</v>
      </c>
      <c r="D11" s="23" t="str">
        <f>IF(订单明细!E11="","",订单明细!E11)</f>
        <v>NA006</v>
      </c>
      <c r="E11" s="23" t="str">
        <f>IF(订单明细!F11="","",订单明细!F11)</f>
        <v>货物6</v>
      </c>
      <c r="F11" s="117" t="str">
        <f>IF(订单明细!G11="","",订单明细!G11)</f>
        <v>SN06</v>
      </c>
      <c r="G11" s="118" t="str">
        <f>IF(订单明细!H11="","",订单明细!H11)</f>
        <v>个</v>
      </c>
      <c r="H11" s="119">
        <f>IF(订单明细!I11="","",订单明细!I11)</f>
        <v>600</v>
      </c>
      <c r="I11" s="125">
        <f>IF(订单明细!J11="","",订单明细!J11)</f>
        <v>130</v>
      </c>
      <c r="J11" s="126">
        <f>IF(订单明细!K11="","",订单明细!K11)</f>
        <v>78000</v>
      </c>
      <c r="K11" s="127">
        <v>40000</v>
      </c>
      <c r="L11" s="119">
        <v>20000</v>
      </c>
      <c r="M11" s="132"/>
      <c r="N11" s="133">
        <f t="shared" si="0"/>
        <v>18000</v>
      </c>
      <c r="O11" s="117" t="str">
        <f>IF(AND(B11=对账单!$C$4,AND(A11&gt;=对账单!$J$4,A11&lt;=对账单!$J$6)),ROW(),"")</f>
        <v/>
      </c>
      <c r="P11" s="23"/>
    </row>
    <row r="12" spans="1:16">
      <c r="A12" s="109">
        <f>IF(订单明细!B12="","",订单明细!B12)</f>
        <v>44640</v>
      </c>
      <c r="B12" s="110" t="str">
        <f>IF(订单明细!D12="","",订单明细!D12)</f>
        <v>客户2</v>
      </c>
      <c r="C12" s="21" t="str">
        <f>IF(订单明细!C12="","",订单明细!C12)</f>
        <v>DDH00009</v>
      </c>
      <c r="D12" s="21" t="str">
        <f>IF(订单明细!E12="","",订单明细!E12)</f>
        <v>NA001</v>
      </c>
      <c r="E12" s="21" t="str">
        <f>IF(订单明细!F12="","",订单明细!F12)</f>
        <v>货物1</v>
      </c>
      <c r="F12" s="114" t="str">
        <f>IF(订单明细!G12="","",订单明细!G12)</f>
        <v>SN01</v>
      </c>
      <c r="G12" s="115" t="str">
        <f>IF(订单明细!H12="","",订单明细!H12)</f>
        <v>张</v>
      </c>
      <c r="H12" s="116">
        <f>IF(订单明细!I12="","",订单明细!I12)</f>
        <v>850</v>
      </c>
      <c r="I12" s="122">
        <f>IF(订单明细!J12="","",订单明细!J12)</f>
        <v>100</v>
      </c>
      <c r="J12" s="123">
        <f>IF(订单明细!K12="","",订单明细!K12)</f>
        <v>85000</v>
      </c>
      <c r="K12" s="124">
        <v>60000</v>
      </c>
      <c r="L12" s="116">
        <v>25000</v>
      </c>
      <c r="M12" s="130"/>
      <c r="N12" s="131">
        <f t="shared" si="0"/>
        <v>0</v>
      </c>
      <c r="O12" s="114" t="str">
        <f>IF(AND(B12=对账单!$C$4,AND(A12&gt;=对账单!$J$4,A12&lt;=对账单!$J$6)),ROW(),"")</f>
        <v/>
      </c>
      <c r="P12" s="21"/>
    </row>
    <row r="13" spans="1:16">
      <c r="A13" s="111" t="str">
        <f>IF(订单明细!B13="","",订单明细!B13)</f>
        <v/>
      </c>
      <c r="B13" s="112" t="str">
        <f>IF(订单明细!D13="","",订单明细!D13)</f>
        <v/>
      </c>
      <c r="C13" s="23" t="str">
        <f>IF(订单明细!C13="","",订单明细!C13)</f>
        <v/>
      </c>
      <c r="D13" s="23" t="str">
        <f>IF(订单明细!E13="","",订单明细!E13)</f>
        <v/>
      </c>
      <c r="E13" s="23" t="str">
        <f>IF(订单明细!F13="","",订单明细!F13)</f>
        <v/>
      </c>
      <c r="F13" s="117" t="str">
        <f>IF(订单明细!G13="","",订单明细!G13)</f>
        <v/>
      </c>
      <c r="G13" s="118" t="str">
        <f>IF(订单明细!H13="","",订单明细!H13)</f>
        <v/>
      </c>
      <c r="H13" s="119" t="str">
        <f>IF(订单明细!I13="","",订单明细!I13)</f>
        <v/>
      </c>
      <c r="I13" s="125" t="str">
        <f>IF(订单明细!J13="","",订单明细!J13)</f>
        <v/>
      </c>
      <c r="J13" s="126" t="str">
        <f>IF(订单明细!K13="","",订单明细!K13)</f>
        <v/>
      </c>
      <c r="K13" s="127"/>
      <c r="L13" s="119"/>
      <c r="M13" s="132"/>
      <c r="N13" s="133" t="str">
        <f t="shared" si="0"/>
        <v/>
      </c>
      <c r="O13" s="117" t="str">
        <f>IF(AND(B13=对账单!$C$4,AND(A13&gt;=对账单!$J$4,A13&lt;=对账单!$J$6)),ROW(),"")</f>
        <v/>
      </c>
      <c r="P13" s="23"/>
    </row>
    <row r="14" spans="1:16">
      <c r="A14" s="109" t="str">
        <f>IF(订单明细!B14="","",订单明细!B14)</f>
        <v/>
      </c>
      <c r="B14" s="110" t="str">
        <f>IF(订单明细!D14="","",订单明细!D14)</f>
        <v/>
      </c>
      <c r="C14" s="21" t="str">
        <f>IF(订单明细!C14="","",订单明细!C14)</f>
        <v/>
      </c>
      <c r="D14" s="21" t="str">
        <f>IF(订单明细!E14="","",订单明细!E14)</f>
        <v/>
      </c>
      <c r="E14" s="21" t="str">
        <f>IF(订单明细!F14="","",订单明细!F14)</f>
        <v/>
      </c>
      <c r="F14" s="114" t="str">
        <f>IF(订单明细!G14="","",订单明细!G14)</f>
        <v/>
      </c>
      <c r="G14" s="115" t="str">
        <f>IF(订单明细!H14="","",订单明细!H14)</f>
        <v/>
      </c>
      <c r="H14" s="116" t="str">
        <f>IF(订单明细!I14="","",订单明细!I14)</f>
        <v/>
      </c>
      <c r="I14" s="122" t="str">
        <f>IF(订单明细!J14="","",订单明细!J14)</f>
        <v/>
      </c>
      <c r="J14" s="123" t="str">
        <f>IF(订单明细!K14="","",订单明细!K14)</f>
        <v/>
      </c>
      <c r="K14" s="124"/>
      <c r="L14" s="116"/>
      <c r="M14" s="130"/>
      <c r="N14" s="131" t="str">
        <f t="shared" si="0"/>
        <v/>
      </c>
      <c r="O14" s="114" t="str">
        <f>IF(AND(B14=对账单!$C$4,AND(A14&gt;=对账单!$J$4,A14&lt;=对账单!$J$6)),ROW(),"")</f>
        <v/>
      </c>
      <c r="P14" s="21"/>
    </row>
    <row r="15" spans="1:16">
      <c r="A15" s="111" t="str">
        <f>IF(订单明细!B15="","",订单明细!B15)</f>
        <v/>
      </c>
      <c r="B15" s="112" t="str">
        <f>IF(订单明细!D15="","",订单明细!D15)</f>
        <v/>
      </c>
      <c r="C15" s="23" t="str">
        <f>IF(订单明细!C15="","",订单明细!C15)</f>
        <v/>
      </c>
      <c r="D15" s="23" t="str">
        <f>IF(订单明细!E15="","",订单明细!E15)</f>
        <v/>
      </c>
      <c r="E15" s="23" t="str">
        <f>IF(订单明细!F15="","",订单明细!F15)</f>
        <v/>
      </c>
      <c r="F15" s="117" t="str">
        <f>IF(订单明细!G15="","",订单明细!G15)</f>
        <v/>
      </c>
      <c r="G15" s="118" t="str">
        <f>IF(订单明细!H15="","",订单明细!H15)</f>
        <v/>
      </c>
      <c r="H15" s="119" t="str">
        <f>IF(订单明细!I15="","",订单明细!I15)</f>
        <v/>
      </c>
      <c r="I15" s="125" t="str">
        <f>IF(订单明细!J15="","",订单明细!J15)</f>
        <v/>
      </c>
      <c r="J15" s="126" t="str">
        <f>IF(订单明细!K15="","",订单明细!K15)</f>
        <v/>
      </c>
      <c r="K15" s="127"/>
      <c r="L15" s="119"/>
      <c r="M15" s="132"/>
      <c r="N15" s="133" t="str">
        <f t="shared" ref="N15:N46" si="1">IF(J15="","",J15-K15-L15-M15)</f>
        <v/>
      </c>
      <c r="O15" s="117" t="str">
        <f>IF(AND(B15=对账单!$C$4,AND(A15&gt;=对账单!$J$4,A15&lt;=对账单!$J$6)),ROW(),"")</f>
        <v/>
      </c>
      <c r="P15" s="23"/>
    </row>
    <row r="16" spans="1:16">
      <c r="A16" s="109" t="str">
        <f>IF(订单明细!B16="","",订单明细!B16)</f>
        <v/>
      </c>
      <c r="B16" s="110" t="str">
        <f>IF(订单明细!D16="","",订单明细!D16)</f>
        <v/>
      </c>
      <c r="C16" s="21" t="str">
        <f>IF(订单明细!C16="","",订单明细!C16)</f>
        <v/>
      </c>
      <c r="D16" s="21" t="str">
        <f>IF(订单明细!E16="","",订单明细!E16)</f>
        <v/>
      </c>
      <c r="E16" s="21" t="str">
        <f>IF(订单明细!F16="","",订单明细!F16)</f>
        <v/>
      </c>
      <c r="F16" s="114" t="str">
        <f>IF(订单明细!G16="","",订单明细!G16)</f>
        <v/>
      </c>
      <c r="G16" s="115" t="str">
        <f>IF(订单明细!H16="","",订单明细!H16)</f>
        <v/>
      </c>
      <c r="H16" s="116" t="str">
        <f>IF(订单明细!I16="","",订单明细!I16)</f>
        <v/>
      </c>
      <c r="I16" s="122" t="str">
        <f>IF(订单明细!J16="","",订单明细!J16)</f>
        <v/>
      </c>
      <c r="J16" s="123" t="str">
        <f>IF(订单明细!K16="","",订单明细!K16)</f>
        <v/>
      </c>
      <c r="K16" s="124"/>
      <c r="L16" s="116"/>
      <c r="M16" s="130"/>
      <c r="N16" s="131" t="str">
        <f t="shared" si="1"/>
        <v/>
      </c>
      <c r="O16" s="114" t="str">
        <f>IF(AND(B16=对账单!$C$4,AND(A16&gt;=对账单!$J$4,A16&lt;=对账单!$J$6)),ROW(),"")</f>
        <v/>
      </c>
      <c r="P16" s="21"/>
    </row>
    <row r="17" spans="1:16">
      <c r="A17" s="111" t="str">
        <f>IF(订单明细!B17="","",订单明细!B17)</f>
        <v/>
      </c>
      <c r="B17" s="112" t="str">
        <f>IF(订单明细!D17="","",订单明细!D17)</f>
        <v/>
      </c>
      <c r="C17" s="23" t="str">
        <f>IF(订单明细!C17="","",订单明细!C17)</f>
        <v/>
      </c>
      <c r="D17" s="23" t="str">
        <f>IF(订单明细!E17="","",订单明细!E17)</f>
        <v/>
      </c>
      <c r="E17" s="23" t="str">
        <f>IF(订单明细!F17="","",订单明细!F17)</f>
        <v/>
      </c>
      <c r="F17" s="117" t="str">
        <f>IF(订单明细!G17="","",订单明细!G17)</f>
        <v/>
      </c>
      <c r="G17" s="118" t="str">
        <f>IF(订单明细!H17="","",订单明细!H17)</f>
        <v/>
      </c>
      <c r="H17" s="119" t="str">
        <f>IF(订单明细!I17="","",订单明细!I17)</f>
        <v/>
      </c>
      <c r="I17" s="125" t="str">
        <f>IF(订单明细!J17="","",订单明细!J17)</f>
        <v/>
      </c>
      <c r="J17" s="126" t="str">
        <f>IF(订单明细!K17="","",订单明细!K17)</f>
        <v/>
      </c>
      <c r="K17" s="127"/>
      <c r="L17" s="119"/>
      <c r="M17" s="132"/>
      <c r="N17" s="133" t="str">
        <f t="shared" si="1"/>
        <v/>
      </c>
      <c r="O17" s="117" t="str">
        <f>IF(AND(B17=对账单!$C$4,AND(A17&gt;=对账单!$J$4,A17&lt;=对账单!$J$6)),ROW(),"")</f>
        <v/>
      </c>
      <c r="P17" s="23"/>
    </row>
    <row r="18" spans="1:16">
      <c r="A18" s="109" t="str">
        <f>IF(订单明细!B18="","",订单明细!B18)</f>
        <v/>
      </c>
      <c r="B18" s="110" t="str">
        <f>IF(订单明细!D18="","",订单明细!D18)</f>
        <v/>
      </c>
      <c r="C18" s="21" t="str">
        <f>IF(订单明细!C18="","",订单明细!C18)</f>
        <v/>
      </c>
      <c r="D18" s="21" t="str">
        <f>IF(订单明细!E18="","",订单明细!E18)</f>
        <v/>
      </c>
      <c r="E18" s="21" t="str">
        <f>IF(订单明细!F18="","",订单明细!F18)</f>
        <v/>
      </c>
      <c r="F18" s="114" t="str">
        <f>IF(订单明细!G18="","",订单明细!G18)</f>
        <v/>
      </c>
      <c r="G18" s="115" t="str">
        <f>IF(订单明细!H18="","",订单明细!H18)</f>
        <v/>
      </c>
      <c r="H18" s="116" t="str">
        <f>IF(订单明细!I18="","",订单明细!I18)</f>
        <v/>
      </c>
      <c r="I18" s="122" t="str">
        <f>IF(订单明细!J18="","",订单明细!J18)</f>
        <v/>
      </c>
      <c r="J18" s="123" t="str">
        <f>IF(订单明细!K18="","",订单明细!K18)</f>
        <v/>
      </c>
      <c r="K18" s="124"/>
      <c r="L18" s="116"/>
      <c r="M18" s="130"/>
      <c r="N18" s="131" t="str">
        <f t="shared" si="1"/>
        <v/>
      </c>
      <c r="O18" s="114" t="str">
        <f>IF(AND(B18=对账单!$C$4,AND(A18&gt;=对账单!$J$4,A18&lt;=对账单!$J$6)),ROW(),"")</f>
        <v/>
      </c>
      <c r="P18" s="21"/>
    </row>
    <row r="19" spans="1:16">
      <c r="A19" s="111" t="str">
        <f>IF(订单明细!B19="","",订单明细!B19)</f>
        <v/>
      </c>
      <c r="B19" s="112" t="str">
        <f>IF(订单明细!D19="","",订单明细!D19)</f>
        <v/>
      </c>
      <c r="C19" s="23" t="str">
        <f>IF(订单明细!C19="","",订单明细!C19)</f>
        <v/>
      </c>
      <c r="D19" s="23" t="str">
        <f>IF(订单明细!E19="","",订单明细!E19)</f>
        <v/>
      </c>
      <c r="E19" s="23" t="str">
        <f>IF(订单明细!F19="","",订单明细!F19)</f>
        <v/>
      </c>
      <c r="F19" s="117" t="str">
        <f>IF(订单明细!G19="","",订单明细!G19)</f>
        <v/>
      </c>
      <c r="G19" s="118" t="str">
        <f>IF(订单明细!H19="","",订单明细!H19)</f>
        <v/>
      </c>
      <c r="H19" s="119" t="str">
        <f>IF(订单明细!I19="","",订单明细!I19)</f>
        <v/>
      </c>
      <c r="I19" s="125" t="str">
        <f>IF(订单明细!J19="","",订单明细!J19)</f>
        <v/>
      </c>
      <c r="J19" s="126" t="str">
        <f>IF(订单明细!K19="","",订单明细!K19)</f>
        <v/>
      </c>
      <c r="K19" s="127"/>
      <c r="L19" s="119"/>
      <c r="M19" s="132"/>
      <c r="N19" s="133" t="str">
        <f t="shared" si="1"/>
        <v/>
      </c>
      <c r="O19" s="117" t="str">
        <f>IF(AND(B19=对账单!$C$4,AND(A19&gt;=对账单!$J$4,A19&lt;=对账单!$J$6)),ROW(),"")</f>
        <v/>
      </c>
      <c r="P19" s="23"/>
    </row>
    <row r="20" spans="1:16">
      <c r="A20" s="109" t="str">
        <f>IF(订单明细!B20="","",订单明细!B20)</f>
        <v/>
      </c>
      <c r="B20" s="110" t="str">
        <f>IF(订单明细!D20="","",订单明细!D20)</f>
        <v/>
      </c>
      <c r="C20" s="21" t="str">
        <f>IF(订单明细!C20="","",订单明细!C20)</f>
        <v/>
      </c>
      <c r="D20" s="21" t="str">
        <f>IF(订单明细!E20="","",订单明细!E20)</f>
        <v/>
      </c>
      <c r="E20" s="21" t="str">
        <f>IF(订单明细!F20="","",订单明细!F20)</f>
        <v/>
      </c>
      <c r="F20" s="114" t="str">
        <f>IF(订单明细!G20="","",订单明细!G20)</f>
        <v/>
      </c>
      <c r="G20" s="115" t="str">
        <f>IF(订单明细!H20="","",订单明细!H20)</f>
        <v/>
      </c>
      <c r="H20" s="116" t="str">
        <f>IF(订单明细!I20="","",订单明细!I20)</f>
        <v/>
      </c>
      <c r="I20" s="122" t="str">
        <f>IF(订单明细!J20="","",订单明细!J20)</f>
        <v/>
      </c>
      <c r="J20" s="123" t="str">
        <f>IF(订单明细!K20="","",订单明细!K20)</f>
        <v/>
      </c>
      <c r="K20" s="124"/>
      <c r="L20" s="116"/>
      <c r="M20" s="130"/>
      <c r="N20" s="131" t="str">
        <f t="shared" si="1"/>
        <v/>
      </c>
      <c r="O20" s="114" t="str">
        <f>IF(AND(B20=对账单!$C$4,AND(A20&gt;=对账单!$J$4,A20&lt;=对账单!$J$6)),ROW(),"")</f>
        <v/>
      </c>
      <c r="P20" s="21"/>
    </row>
    <row r="21" spans="1:16">
      <c r="A21" s="111" t="str">
        <f>IF(订单明细!B21="","",订单明细!B21)</f>
        <v/>
      </c>
      <c r="B21" s="112" t="str">
        <f>IF(订单明细!D21="","",订单明细!D21)</f>
        <v/>
      </c>
      <c r="C21" s="23" t="str">
        <f>IF(订单明细!C21="","",订单明细!C21)</f>
        <v/>
      </c>
      <c r="D21" s="23" t="str">
        <f>IF(订单明细!E21="","",订单明细!E21)</f>
        <v/>
      </c>
      <c r="E21" s="23" t="str">
        <f>IF(订单明细!F21="","",订单明细!F21)</f>
        <v/>
      </c>
      <c r="F21" s="117" t="str">
        <f>IF(订单明细!G21="","",订单明细!G21)</f>
        <v/>
      </c>
      <c r="G21" s="118" t="str">
        <f>IF(订单明细!H21="","",订单明细!H21)</f>
        <v/>
      </c>
      <c r="H21" s="119" t="str">
        <f>IF(订单明细!I21="","",订单明细!I21)</f>
        <v/>
      </c>
      <c r="I21" s="125" t="str">
        <f>IF(订单明细!J21="","",订单明细!J21)</f>
        <v/>
      </c>
      <c r="J21" s="126" t="str">
        <f>IF(订单明细!K21="","",订单明细!K21)</f>
        <v/>
      </c>
      <c r="K21" s="127"/>
      <c r="L21" s="119"/>
      <c r="M21" s="132"/>
      <c r="N21" s="133" t="str">
        <f t="shared" si="1"/>
        <v/>
      </c>
      <c r="O21" s="117" t="str">
        <f>IF(AND(B21=对账单!$C$4,AND(A21&gt;=对账单!$J$4,A21&lt;=对账单!$J$6)),ROW(),"")</f>
        <v/>
      </c>
      <c r="P21" s="23"/>
    </row>
    <row r="22" spans="1:16">
      <c r="A22" s="109" t="str">
        <f>IF(订单明细!B22="","",订单明细!B22)</f>
        <v/>
      </c>
      <c r="B22" s="110" t="str">
        <f>IF(订单明细!D22="","",订单明细!D22)</f>
        <v/>
      </c>
      <c r="C22" s="21" t="str">
        <f>IF(订单明细!C22="","",订单明细!C22)</f>
        <v/>
      </c>
      <c r="D22" s="21" t="str">
        <f>IF(订单明细!E22="","",订单明细!E22)</f>
        <v/>
      </c>
      <c r="E22" s="21" t="str">
        <f>IF(订单明细!F22="","",订单明细!F22)</f>
        <v/>
      </c>
      <c r="F22" s="114" t="str">
        <f>IF(订单明细!G22="","",订单明细!G22)</f>
        <v/>
      </c>
      <c r="G22" s="115" t="str">
        <f>IF(订单明细!H22="","",订单明细!H22)</f>
        <v/>
      </c>
      <c r="H22" s="116" t="str">
        <f>IF(订单明细!I22="","",订单明细!I22)</f>
        <v/>
      </c>
      <c r="I22" s="122" t="str">
        <f>IF(订单明细!J22="","",订单明细!J22)</f>
        <v/>
      </c>
      <c r="J22" s="123" t="str">
        <f>IF(订单明细!K22="","",订单明细!K22)</f>
        <v/>
      </c>
      <c r="K22" s="124"/>
      <c r="L22" s="116"/>
      <c r="M22" s="130"/>
      <c r="N22" s="131" t="str">
        <f t="shared" si="1"/>
        <v/>
      </c>
      <c r="O22" s="114" t="str">
        <f>IF(AND(B22=对账单!$C$4,AND(A22&gt;=对账单!$J$4,A22&lt;=对账单!$J$6)),ROW(),"")</f>
        <v/>
      </c>
      <c r="P22" s="21"/>
    </row>
    <row r="23" spans="1:16">
      <c r="A23" s="111" t="str">
        <f>IF(订单明细!B23="","",订单明细!B23)</f>
        <v/>
      </c>
      <c r="B23" s="112" t="str">
        <f>IF(订单明细!D23="","",订单明细!D23)</f>
        <v/>
      </c>
      <c r="C23" s="23" t="str">
        <f>IF(订单明细!C23="","",订单明细!C23)</f>
        <v/>
      </c>
      <c r="D23" s="23" t="str">
        <f>IF(订单明细!E23="","",订单明细!E23)</f>
        <v/>
      </c>
      <c r="E23" s="23" t="str">
        <f>IF(订单明细!F23="","",订单明细!F23)</f>
        <v/>
      </c>
      <c r="F23" s="117" t="str">
        <f>IF(订单明细!G23="","",订单明细!G23)</f>
        <v/>
      </c>
      <c r="G23" s="118" t="str">
        <f>IF(订单明细!H23="","",订单明细!H23)</f>
        <v/>
      </c>
      <c r="H23" s="119" t="str">
        <f>IF(订单明细!I23="","",订单明细!I23)</f>
        <v/>
      </c>
      <c r="I23" s="125" t="str">
        <f>IF(订单明细!J23="","",订单明细!J23)</f>
        <v/>
      </c>
      <c r="J23" s="126" t="str">
        <f>IF(订单明细!K23="","",订单明细!K23)</f>
        <v/>
      </c>
      <c r="K23" s="127"/>
      <c r="L23" s="119"/>
      <c r="M23" s="132"/>
      <c r="N23" s="133" t="str">
        <f t="shared" si="1"/>
        <v/>
      </c>
      <c r="O23" s="117" t="str">
        <f>IF(AND(B23=对账单!$C$4,AND(A23&gt;=对账单!$J$4,A23&lt;=对账单!$J$6)),ROW(),"")</f>
        <v/>
      </c>
      <c r="P23" s="23"/>
    </row>
    <row r="24" spans="1:16">
      <c r="A24" s="109" t="str">
        <f>IF(订单明细!B24="","",订单明细!B24)</f>
        <v/>
      </c>
      <c r="B24" s="110" t="str">
        <f>IF(订单明细!D24="","",订单明细!D24)</f>
        <v/>
      </c>
      <c r="C24" s="21" t="str">
        <f>IF(订单明细!C24="","",订单明细!C24)</f>
        <v/>
      </c>
      <c r="D24" s="21" t="str">
        <f>IF(订单明细!E24="","",订单明细!E24)</f>
        <v/>
      </c>
      <c r="E24" s="21" t="str">
        <f>IF(订单明细!F24="","",订单明细!F24)</f>
        <v/>
      </c>
      <c r="F24" s="114" t="str">
        <f>IF(订单明细!G24="","",订单明细!G24)</f>
        <v/>
      </c>
      <c r="G24" s="115" t="str">
        <f>IF(订单明细!H24="","",订单明细!H24)</f>
        <v/>
      </c>
      <c r="H24" s="116" t="str">
        <f>IF(订单明细!I24="","",订单明细!I24)</f>
        <v/>
      </c>
      <c r="I24" s="122" t="str">
        <f>IF(订单明细!J24="","",订单明细!J24)</f>
        <v/>
      </c>
      <c r="J24" s="123" t="str">
        <f>IF(订单明细!K24="","",订单明细!K24)</f>
        <v/>
      </c>
      <c r="K24" s="124"/>
      <c r="L24" s="116"/>
      <c r="M24" s="130"/>
      <c r="N24" s="131" t="str">
        <f t="shared" si="1"/>
        <v/>
      </c>
      <c r="O24" s="114" t="str">
        <f>IF(AND(B24=对账单!$C$4,AND(A24&gt;=对账单!$J$4,A24&lt;=对账单!$J$6)),ROW(),"")</f>
        <v/>
      </c>
      <c r="P24" s="21"/>
    </row>
    <row r="25" spans="1:16">
      <c r="A25" s="111" t="str">
        <f>IF(订单明细!B25="","",订单明细!B25)</f>
        <v/>
      </c>
      <c r="B25" s="112" t="str">
        <f>IF(订单明细!D25="","",订单明细!D25)</f>
        <v/>
      </c>
      <c r="C25" s="23" t="str">
        <f>IF(订单明细!C25="","",订单明细!C25)</f>
        <v/>
      </c>
      <c r="D25" s="23" t="str">
        <f>IF(订单明细!E25="","",订单明细!E25)</f>
        <v/>
      </c>
      <c r="E25" s="23" t="str">
        <f>IF(订单明细!F25="","",订单明细!F25)</f>
        <v/>
      </c>
      <c r="F25" s="117" t="str">
        <f>IF(订单明细!G25="","",订单明细!G25)</f>
        <v/>
      </c>
      <c r="G25" s="118" t="str">
        <f>IF(订单明细!H25="","",订单明细!H25)</f>
        <v/>
      </c>
      <c r="H25" s="119" t="str">
        <f>IF(订单明细!I25="","",订单明细!I25)</f>
        <v/>
      </c>
      <c r="I25" s="125" t="str">
        <f>IF(订单明细!J25="","",订单明细!J25)</f>
        <v/>
      </c>
      <c r="J25" s="126" t="str">
        <f>IF(订单明细!K25="","",订单明细!K25)</f>
        <v/>
      </c>
      <c r="K25" s="127"/>
      <c r="L25" s="119"/>
      <c r="M25" s="132"/>
      <c r="N25" s="133" t="str">
        <f t="shared" si="1"/>
        <v/>
      </c>
      <c r="O25" s="117" t="str">
        <f>IF(AND(B25=对账单!$C$4,AND(A25&gt;=对账单!$J$4,A25&lt;=对账单!$J$6)),ROW(),"")</f>
        <v/>
      </c>
      <c r="P25" s="23"/>
    </row>
    <row r="26" spans="1:16">
      <c r="A26" s="109" t="str">
        <f>IF(订单明细!B26="","",订单明细!B26)</f>
        <v/>
      </c>
      <c r="B26" s="110" t="str">
        <f>IF(订单明细!D26="","",订单明细!D26)</f>
        <v/>
      </c>
      <c r="C26" s="21" t="str">
        <f>IF(订单明细!C26="","",订单明细!C26)</f>
        <v/>
      </c>
      <c r="D26" s="21" t="str">
        <f>IF(订单明细!E26="","",订单明细!E26)</f>
        <v/>
      </c>
      <c r="E26" s="21" t="str">
        <f>IF(订单明细!F26="","",订单明细!F26)</f>
        <v/>
      </c>
      <c r="F26" s="114" t="str">
        <f>IF(订单明细!G26="","",订单明细!G26)</f>
        <v/>
      </c>
      <c r="G26" s="115" t="str">
        <f>IF(订单明细!H26="","",订单明细!H26)</f>
        <v/>
      </c>
      <c r="H26" s="116" t="str">
        <f>IF(订单明细!I26="","",订单明细!I26)</f>
        <v/>
      </c>
      <c r="I26" s="122" t="str">
        <f>IF(订单明细!J26="","",订单明细!J26)</f>
        <v/>
      </c>
      <c r="J26" s="123" t="str">
        <f>IF(订单明细!K26="","",订单明细!K26)</f>
        <v/>
      </c>
      <c r="K26" s="124"/>
      <c r="L26" s="116"/>
      <c r="M26" s="130"/>
      <c r="N26" s="131" t="str">
        <f t="shared" si="1"/>
        <v/>
      </c>
      <c r="O26" s="114" t="str">
        <f>IF(AND(B26=对账单!$C$4,AND(A26&gt;=对账单!$J$4,A26&lt;=对账单!$J$6)),ROW(),"")</f>
        <v/>
      </c>
      <c r="P26" s="21"/>
    </row>
    <row r="27" spans="1:16">
      <c r="A27" s="111" t="str">
        <f>IF(订单明细!B27="","",订单明细!B27)</f>
        <v/>
      </c>
      <c r="B27" s="112" t="str">
        <f>IF(订单明细!D27="","",订单明细!D27)</f>
        <v/>
      </c>
      <c r="C27" s="23" t="str">
        <f>IF(订单明细!C27="","",订单明细!C27)</f>
        <v/>
      </c>
      <c r="D27" s="23" t="str">
        <f>IF(订单明细!E27="","",订单明细!E27)</f>
        <v/>
      </c>
      <c r="E27" s="23" t="str">
        <f>IF(订单明细!F27="","",订单明细!F27)</f>
        <v/>
      </c>
      <c r="F27" s="117" t="str">
        <f>IF(订单明细!G27="","",订单明细!G27)</f>
        <v/>
      </c>
      <c r="G27" s="118" t="str">
        <f>IF(订单明细!H27="","",订单明细!H27)</f>
        <v/>
      </c>
      <c r="H27" s="119" t="str">
        <f>IF(订单明细!I27="","",订单明细!I27)</f>
        <v/>
      </c>
      <c r="I27" s="125" t="str">
        <f>IF(订单明细!J27="","",订单明细!J27)</f>
        <v/>
      </c>
      <c r="J27" s="126" t="str">
        <f>IF(订单明细!K27="","",订单明细!K27)</f>
        <v/>
      </c>
      <c r="K27" s="127"/>
      <c r="L27" s="119"/>
      <c r="M27" s="132"/>
      <c r="N27" s="133" t="str">
        <f t="shared" si="1"/>
        <v/>
      </c>
      <c r="O27" s="117" t="str">
        <f>IF(AND(B27=对账单!$C$4,AND(A27&gt;=对账单!$J$4,A27&lt;=对账单!$J$6)),ROW(),"")</f>
        <v/>
      </c>
      <c r="P27" s="23"/>
    </row>
    <row r="28" spans="1:16">
      <c r="A28" s="109" t="str">
        <f>IF(订单明细!B28="","",订单明细!B28)</f>
        <v/>
      </c>
      <c r="B28" s="110" t="str">
        <f>IF(订单明细!D28="","",订单明细!D28)</f>
        <v/>
      </c>
      <c r="C28" s="21" t="str">
        <f>IF(订单明细!C28="","",订单明细!C28)</f>
        <v/>
      </c>
      <c r="D28" s="21" t="str">
        <f>IF(订单明细!E28="","",订单明细!E28)</f>
        <v/>
      </c>
      <c r="E28" s="21" t="str">
        <f>IF(订单明细!F28="","",订单明细!F28)</f>
        <v/>
      </c>
      <c r="F28" s="114" t="str">
        <f>IF(订单明细!G28="","",订单明细!G28)</f>
        <v/>
      </c>
      <c r="G28" s="115" t="str">
        <f>IF(订单明细!H28="","",订单明细!H28)</f>
        <v/>
      </c>
      <c r="H28" s="116" t="str">
        <f>IF(订单明细!I28="","",订单明细!I28)</f>
        <v/>
      </c>
      <c r="I28" s="122" t="str">
        <f>IF(订单明细!J28="","",订单明细!J28)</f>
        <v/>
      </c>
      <c r="J28" s="123" t="str">
        <f>IF(订单明细!K28="","",订单明细!K28)</f>
        <v/>
      </c>
      <c r="K28" s="124"/>
      <c r="L28" s="116"/>
      <c r="M28" s="130"/>
      <c r="N28" s="131" t="str">
        <f t="shared" si="1"/>
        <v/>
      </c>
      <c r="O28" s="114" t="str">
        <f>IF(AND(B28=对账单!$C$4,AND(A28&gt;=对账单!$J$4,A28&lt;=对账单!$J$6)),ROW(),"")</f>
        <v/>
      </c>
      <c r="P28" s="21"/>
    </row>
    <row r="29" spans="1:16">
      <c r="A29" s="111" t="str">
        <f>IF(订单明细!B29="","",订单明细!B29)</f>
        <v/>
      </c>
      <c r="B29" s="112" t="str">
        <f>IF(订单明细!D29="","",订单明细!D29)</f>
        <v/>
      </c>
      <c r="C29" s="23" t="str">
        <f>IF(订单明细!C29="","",订单明细!C29)</f>
        <v/>
      </c>
      <c r="D29" s="23" t="str">
        <f>IF(订单明细!E29="","",订单明细!E29)</f>
        <v/>
      </c>
      <c r="E29" s="23" t="str">
        <f>IF(订单明细!F29="","",订单明细!F29)</f>
        <v/>
      </c>
      <c r="F29" s="117" t="str">
        <f>IF(订单明细!G29="","",订单明细!G29)</f>
        <v/>
      </c>
      <c r="G29" s="118" t="str">
        <f>IF(订单明细!H29="","",订单明细!H29)</f>
        <v/>
      </c>
      <c r="H29" s="119" t="str">
        <f>IF(订单明细!I29="","",订单明细!I29)</f>
        <v/>
      </c>
      <c r="I29" s="125" t="str">
        <f>IF(订单明细!J29="","",订单明细!J29)</f>
        <v/>
      </c>
      <c r="J29" s="126" t="str">
        <f>IF(订单明细!K29="","",订单明细!K29)</f>
        <v/>
      </c>
      <c r="K29" s="127"/>
      <c r="L29" s="119"/>
      <c r="M29" s="132"/>
      <c r="N29" s="133" t="str">
        <f t="shared" si="1"/>
        <v/>
      </c>
      <c r="O29" s="117" t="str">
        <f>IF(AND(B29=对账单!$C$4,AND(A29&gt;=对账单!$J$4,A29&lt;=对账单!$J$6)),ROW(),"")</f>
        <v/>
      </c>
      <c r="P29" s="23"/>
    </row>
    <row r="30" spans="1:16">
      <c r="A30" s="109" t="str">
        <f>IF(订单明细!B30="","",订单明细!B30)</f>
        <v/>
      </c>
      <c r="B30" s="110" t="str">
        <f>IF(订单明细!D30="","",订单明细!D30)</f>
        <v/>
      </c>
      <c r="C30" s="21" t="str">
        <f>IF(订单明细!C30="","",订单明细!C30)</f>
        <v/>
      </c>
      <c r="D30" s="21" t="str">
        <f>IF(订单明细!E30="","",订单明细!E30)</f>
        <v/>
      </c>
      <c r="E30" s="21" t="str">
        <f>IF(订单明细!F30="","",订单明细!F30)</f>
        <v/>
      </c>
      <c r="F30" s="114" t="str">
        <f>IF(订单明细!G30="","",订单明细!G30)</f>
        <v/>
      </c>
      <c r="G30" s="115" t="str">
        <f>IF(订单明细!H30="","",订单明细!H30)</f>
        <v/>
      </c>
      <c r="H30" s="116" t="str">
        <f>IF(订单明细!I30="","",订单明细!I30)</f>
        <v/>
      </c>
      <c r="I30" s="122" t="str">
        <f>IF(订单明细!J30="","",订单明细!J30)</f>
        <v/>
      </c>
      <c r="J30" s="123" t="str">
        <f>IF(订单明细!K30="","",订单明细!K30)</f>
        <v/>
      </c>
      <c r="K30" s="124"/>
      <c r="L30" s="116"/>
      <c r="M30" s="130"/>
      <c r="N30" s="131" t="str">
        <f t="shared" si="1"/>
        <v/>
      </c>
      <c r="O30" s="114" t="str">
        <f>IF(AND(B30=对账单!$C$4,AND(A30&gt;=对账单!$J$4,A30&lt;=对账单!$J$6)),ROW(),"")</f>
        <v/>
      </c>
      <c r="P30" s="21"/>
    </row>
    <row r="31" spans="1:16">
      <c r="A31" s="111" t="str">
        <f>IF(订单明细!B31="","",订单明细!B31)</f>
        <v/>
      </c>
      <c r="B31" s="112" t="str">
        <f>IF(订单明细!D31="","",订单明细!D31)</f>
        <v/>
      </c>
      <c r="C31" s="23" t="str">
        <f>IF(订单明细!C31="","",订单明细!C31)</f>
        <v/>
      </c>
      <c r="D31" s="23" t="str">
        <f>IF(订单明细!E31="","",订单明细!E31)</f>
        <v/>
      </c>
      <c r="E31" s="23" t="str">
        <f>IF(订单明细!F31="","",订单明细!F31)</f>
        <v/>
      </c>
      <c r="F31" s="117" t="str">
        <f>IF(订单明细!G31="","",订单明细!G31)</f>
        <v/>
      </c>
      <c r="G31" s="118" t="str">
        <f>IF(订单明细!H31="","",订单明细!H31)</f>
        <v/>
      </c>
      <c r="H31" s="119" t="str">
        <f>IF(订单明细!I31="","",订单明细!I31)</f>
        <v/>
      </c>
      <c r="I31" s="125" t="str">
        <f>IF(订单明细!J31="","",订单明细!J31)</f>
        <v/>
      </c>
      <c r="J31" s="126" t="str">
        <f>IF(订单明细!K31="","",订单明细!K31)</f>
        <v/>
      </c>
      <c r="K31" s="127"/>
      <c r="L31" s="119"/>
      <c r="M31" s="132"/>
      <c r="N31" s="133" t="str">
        <f t="shared" si="1"/>
        <v/>
      </c>
      <c r="O31" s="117" t="str">
        <f>IF(AND(B31=对账单!$C$4,AND(A31&gt;=对账单!$J$4,A31&lt;=对账单!$J$6)),ROW(),"")</f>
        <v/>
      </c>
      <c r="P31" s="23"/>
    </row>
    <row r="32" spans="1:16">
      <c r="A32" s="109" t="str">
        <f>IF(订单明细!B32="","",订单明细!B32)</f>
        <v/>
      </c>
      <c r="B32" s="110" t="str">
        <f>IF(订单明细!D32="","",订单明细!D32)</f>
        <v/>
      </c>
      <c r="C32" s="21" t="str">
        <f>IF(订单明细!C32="","",订单明细!C32)</f>
        <v/>
      </c>
      <c r="D32" s="21" t="str">
        <f>IF(订单明细!E32="","",订单明细!E32)</f>
        <v/>
      </c>
      <c r="E32" s="21" t="str">
        <f>IF(订单明细!F32="","",订单明细!F32)</f>
        <v/>
      </c>
      <c r="F32" s="114" t="str">
        <f>IF(订单明细!G32="","",订单明细!G32)</f>
        <v/>
      </c>
      <c r="G32" s="115" t="str">
        <f>IF(订单明细!H32="","",订单明细!H32)</f>
        <v/>
      </c>
      <c r="H32" s="116" t="str">
        <f>IF(订单明细!I32="","",订单明细!I32)</f>
        <v/>
      </c>
      <c r="I32" s="122" t="str">
        <f>IF(订单明细!J32="","",订单明细!J32)</f>
        <v/>
      </c>
      <c r="J32" s="123" t="str">
        <f>IF(订单明细!K32="","",订单明细!K32)</f>
        <v/>
      </c>
      <c r="K32" s="124"/>
      <c r="L32" s="116"/>
      <c r="M32" s="130"/>
      <c r="N32" s="131" t="str">
        <f t="shared" si="1"/>
        <v/>
      </c>
      <c r="O32" s="114" t="str">
        <f>IF(AND(B32=对账单!$C$4,AND(A32&gt;=对账单!$J$4,A32&lt;=对账单!$J$6)),ROW(),"")</f>
        <v/>
      </c>
      <c r="P32" s="21"/>
    </row>
    <row r="33" spans="1:16">
      <c r="A33" s="111" t="str">
        <f>IF(订单明细!B33="","",订单明细!B33)</f>
        <v/>
      </c>
      <c r="B33" s="112" t="str">
        <f>IF(订单明细!D33="","",订单明细!D33)</f>
        <v/>
      </c>
      <c r="C33" s="23" t="str">
        <f>IF(订单明细!C33="","",订单明细!C33)</f>
        <v/>
      </c>
      <c r="D33" s="23" t="str">
        <f>IF(订单明细!E33="","",订单明细!E33)</f>
        <v/>
      </c>
      <c r="E33" s="23" t="str">
        <f>IF(订单明细!F33="","",订单明细!F33)</f>
        <v/>
      </c>
      <c r="F33" s="117" t="str">
        <f>IF(订单明细!G33="","",订单明细!G33)</f>
        <v/>
      </c>
      <c r="G33" s="118" t="str">
        <f>IF(订单明细!H33="","",订单明细!H33)</f>
        <v/>
      </c>
      <c r="H33" s="119" t="str">
        <f>IF(订单明细!I33="","",订单明细!I33)</f>
        <v/>
      </c>
      <c r="I33" s="125" t="str">
        <f>IF(订单明细!J33="","",订单明细!J33)</f>
        <v/>
      </c>
      <c r="J33" s="126" t="str">
        <f>IF(订单明细!K33="","",订单明细!K33)</f>
        <v/>
      </c>
      <c r="K33" s="127"/>
      <c r="L33" s="119"/>
      <c r="M33" s="132"/>
      <c r="N33" s="133" t="str">
        <f t="shared" si="1"/>
        <v/>
      </c>
      <c r="O33" s="117" t="str">
        <f>IF(AND(B33=对账单!$C$4,AND(A33&gt;=对账单!$J$4,A33&lt;=对账单!$J$6)),ROW(),"")</f>
        <v/>
      </c>
      <c r="P33" s="23"/>
    </row>
    <row r="34" spans="1:16">
      <c r="A34" s="109" t="str">
        <f>IF(订单明细!B34="","",订单明细!B34)</f>
        <v/>
      </c>
      <c r="B34" s="110" t="str">
        <f>IF(订单明细!D34="","",订单明细!D34)</f>
        <v/>
      </c>
      <c r="C34" s="21" t="str">
        <f>IF(订单明细!C34="","",订单明细!C34)</f>
        <v/>
      </c>
      <c r="D34" s="21" t="str">
        <f>IF(订单明细!E34="","",订单明细!E34)</f>
        <v/>
      </c>
      <c r="E34" s="21" t="str">
        <f>IF(订单明细!F34="","",订单明细!F34)</f>
        <v/>
      </c>
      <c r="F34" s="114" t="str">
        <f>IF(订单明细!G34="","",订单明细!G34)</f>
        <v/>
      </c>
      <c r="G34" s="115" t="str">
        <f>IF(订单明细!H34="","",订单明细!H34)</f>
        <v/>
      </c>
      <c r="H34" s="116" t="str">
        <f>IF(订单明细!I34="","",订单明细!I34)</f>
        <v/>
      </c>
      <c r="I34" s="122" t="str">
        <f>IF(订单明细!J34="","",订单明细!J34)</f>
        <v/>
      </c>
      <c r="J34" s="123" t="str">
        <f>IF(订单明细!K34="","",订单明细!K34)</f>
        <v/>
      </c>
      <c r="K34" s="124"/>
      <c r="L34" s="116"/>
      <c r="M34" s="130"/>
      <c r="N34" s="131" t="str">
        <f t="shared" si="1"/>
        <v/>
      </c>
      <c r="O34" s="114" t="str">
        <f>IF(AND(B34=对账单!$C$4,AND(A34&gt;=对账单!$J$4,A34&lt;=对账单!$J$6)),ROW(),"")</f>
        <v/>
      </c>
      <c r="P34" s="21"/>
    </row>
    <row r="35" spans="1:16">
      <c r="A35" s="111" t="str">
        <f>IF(订单明细!B35="","",订单明细!B35)</f>
        <v/>
      </c>
      <c r="B35" s="112" t="str">
        <f>IF(订单明细!D35="","",订单明细!D35)</f>
        <v/>
      </c>
      <c r="C35" s="23" t="str">
        <f>IF(订单明细!C35="","",订单明细!C35)</f>
        <v/>
      </c>
      <c r="D35" s="23" t="str">
        <f>IF(订单明细!E35="","",订单明细!E35)</f>
        <v/>
      </c>
      <c r="E35" s="23" t="str">
        <f>IF(订单明细!F35="","",订单明细!F35)</f>
        <v/>
      </c>
      <c r="F35" s="117" t="str">
        <f>IF(订单明细!G35="","",订单明细!G35)</f>
        <v/>
      </c>
      <c r="G35" s="118" t="str">
        <f>IF(订单明细!H35="","",订单明细!H35)</f>
        <v/>
      </c>
      <c r="H35" s="119" t="str">
        <f>IF(订单明细!I35="","",订单明细!I35)</f>
        <v/>
      </c>
      <c r="I35" s="125" t="str">
        <f>IF(订单明细!J35="","",订单明细!J35)</f>
        <v/>
      </c>
      <c r="J35" s="126" t="str">
        <f>IF(订单明细!K35="","",订单明细!K35)</f>
        <v/>
      </c>
      <c r="K35" s="127"/>
      <c r="L35" s="119"/>
      <c r="M35" s="132"/>
      <c r="N35" s="133" t="str">
        <f t="shared" si="1"/>
        <v/>
      </c>
      <c r="O35" s="117" t="str">
        <f>IF(AND(B35=对账单!$C$4,AND(A35&gt;=对账单!$J$4,A35&lt;=对账单!$J$6)),ROW(),"")</f>
        <v/>
      </c>
      <c r="P35" s="23"/>
    </row>
    <row r="36" spans="1:16">
      <c r="A36" s="109" t="str">
        <f>IF(订单明细!B36="","",订单明细!B36)</f>
        <v/>
      </c>
      <c r="B36" s="110" t="str">
        <f>IF(订单明细!D36="","",订单明细!D36)</f>
        <v/>
      </c>
      <c r="C36" s="21" t="str">
        <f>IF(订单明细!C36="","",订单明细!C36)</f>
        <v/>
      </c>
      <c r="D36" s="21" t="str">
        <f>IF(订单明细!E36="","",订单明细!E36)</f>
        <v/>
      </c>
      <c r="E36" s="21" t="str">
        <f>IF(订单明细!F36="","",订单明细!F36)</f>
        <v/>
      </c>
      <c r="F36" s="114" t="str">
        <f>IF(订单明细!G36="","",订单明细!G36)</f>
        <v/>
      </c>
      <c r="G36" s="115" t="str">
        <f>IF(订单明细!H36="","",订单明细!H36)</f>
        <v/>
      </c>
      <c r="H36" s="116" t="str">
        <f>IF(订单明细!I36="","",订单明细!I36)</f>
        <v/>
      </c>
      <c r="I36" s="122" t="str">
        <f>IF(订单明细!J36="","",订单明细!J36)</f>
        <v/>
      </c>
      <c r="J36" s="123" t="str">
        <f>IF(订单明细!K36="","",订单明细!K36)</f>
        <v/>
      </c>
      <c r="K36" s="124"/>
      <c r="L36" s="116"/>
      <c r="M36" s="130"/>
      <c r="N36" s="131" t="str">
        <f t="shared" si="1"/>
        <v/>
      </c>
      <c r="O36" s="114" t="str">
        <f>IF(AND(B36=对账单!$C$4,AND(A36&gt;=对账单!$J$4,A36&lt;=对账单!$J$6)),ROW(),"")</f>
        <v/>
      </c>
      <c r="P36" s="21"/>
    </row>
    <row r="37" spans="1:16">
      <c r="A37" s="111" t="str">
        <f>IF(订单明细!B37="","",订单明细!B37)</f>
        <v/>
      </c>
      <c r="B37" s="112" t="str">
        <f>IF(订单明细!D37="","",订单明细!D37)</f>
        <v/>
      </c>
      <c r="C37" s="23" t="str">
        <f>IF(订单明细!C37="","",订单明细!C37)</f>
        <v/>
      </c>
      <c r="D37" s="23" t="str">
        <f>IF(订单明细!E37="","",订单明细!E37)</f>
        <v/>
      </c>
      <c r="E37" s="23" t="str">
        <f>IF(订单明细!F37="","",订单明细!F37)</f>
        <v/>
      </c>
      <c r="F37" s="117" t="str">
        <f>IF(订单明细!G37="","",订单明细!G37)</f>
        <v/>
      </c>
      <c r="G37" s="118" t="str">
        <f>IF(订单明细!H37="","",订单明细!H37)</f>
        <v/>
      </c>
      <c r="H37" s="119" t="str">
        <f>IF(订单明细!I37="","",订单明细!I37)</f>
        <v/>
      </c>
      <c r="I37" s="125" t="str">
        <f>IF(订单明细!J37="","",订单明细!J37)</f>
        <v/>
      </c>
      <c r="J37" s="126" t="str">
        <f>IF(订单明细!K37="","",订单明细!K37)</f>
        <v/>
      </c>
      <c r="K37" s="127"/>
      <c r="L37" s="119"/>
      <c r="M37" s="132"/>
      <c r="N37" s="133" t="str">
        <f t="shared" si="1"/>
        <v/>
      </c>
      <c r="O37" s="117" t="str">
        <f>IF(AND(B37=对账单!$C$4,AND(A37&gt;=对账单!$J$4,A37&lt;=对账单!$J$6)),ROW(),"")</f>
        <v/>
      </c>
      <c r="P37" s="23"/>
    </row>
    <row r="38" spans="1:16">
      <c r="A38" s="109" t="str">
        <f>IF(订单明细!B38="","",订单明细!B38)</f>
        <v/>
      </c>
      <c r="B38" s="110" t="str">
        <f>IF(订单明细!D38="","",订单明细!D38)</f>
        <v/>
      </c>
      <c r="C38" s="21" t="str">
        <f>IF(订单明细!C38="","",订单明细!C38)</f>
        <v/>
      </c>
      <c r="D38" s="21" t="str">
        <f>IF(订单明细!E38="","",订单明细!E38)</f>
        <v/>
      </c>
      <c r="E38" s="21" t="str">
        <f>IF(订单明细!F38="","",订单明细!F38)</f>
        <v/>
      </c>
      <c r="F38" s="114" t="str">
        <f>IF(订单明细!G38="","",订单明细!G38)</f>
        <v/>
      </c>
      <c r="G38" s="115" t="str">
        <f>IF(订单明细!H38="","",订单明细!H38)</f>
        <v/>
      </c>
      <c r="H38" s="116" t="str">
        <f>IF(订单明细!I38="","",订单明细!I38)</f>
        <v/>
      </c>
      <c r="I38" s="122" t="str">
        <f>IF(订单明细!J38="","",订单明细!J38)</f>
        <v/>
      </c>
      <c r="J38" s="123" t="str">
        <f>IF(订单明细!K38="","",订单明细!K38)</f>
        <v/>
      </c>
      <c r="K38" s="124"/>
      <c r="L38" s="116"/>
      <c r="M38" s="130"/>
      <c r="N38" s="131" t="str">
        <f t="shared" si="1"/>
        <v/>
      </c>
      <c r="O38" s="114" t="str">
        <f>IF(AND(B38=对账单!$C$4,AND(A38&gt;=对账单!$J$4,A38&lt;=对账单!$J$6)),ROW(),"")</f>
        <v/>
      </c>
      <c r="P38" s="21"/>
    </row>
    <row r="39" spans="1:16">
      <c r="A39" s="111" t="str">
        <f>IF(订单明细!B39="","",订单明细!B39)</f>
        <v/>
      </c>
      <c r="B39" s="112" t="str">
        <f>IF(订单明细!D39="","",订单明细!D39)</f>
        <v/>
      </c>
      <c r="C39" s="23" t="str">
        <f>IF(订单明细!C39="","",订单明细!C39)</f>
        <v/>
      </c>
      <c r="D39" s="23" t="str">
        <f>IF(订单明细!E39="","",订单明细!E39)</f>
        <v/>
      </c>
      <c r="E39" s="23" t="str">
        <f>IF(订单明细!F39="","",订单明细!F39)</f>
        <v/>
      </c>
      <c r="F39" s="117" t="str">
        <f>IF(订单明细!G39="","",订单明细!G39)</f>
        <v/>
      </c>
      <c r="G39" s="118" t="str">
        <f>IF(订单明细!H39="","",订单明细!H39)</f>
        <v/>
      </c>
      <c r="H39" s="119" t="str">
        <f>IF(订单明细!I39="","",订单明细!I39)</f>
        <v/>
      </c>
      <c r="I39" s="125" t="str">
        <f>IF(订单明细!J39="","",订单明细!J39)</f>
        <v/>
      </c>
      <c r="J39" s="126" t="str">
        <f>IF(订单明细!K39="","",订单明细!K39)</f>
        <v/>
      </c>
      <c r="K39" s="127"/>
      <c r="L39" s="119"/>
      <c r="M39" s="132"/>
      <c r="N39" s="133" t="str">
        <f t="shared" si="1"/>
        <v/>
      </c>
      <c r="O39" s="117" t="str">
        <f>IF(AND(B39=对账单!$C$4,AND(A39&gt;=对账单!$J$4,A39&lt;=对账单!$J$6)),ROW(),"")</f>
        <v/>
      </c>
      <c r="P39" s="23"/>
    </row>
    <row r="40" spans="1:16">
      <c r="A40" s="109" t="str">
        <f>IF(订单明细!B40="","",订单明细!B40)</f>
        <v/>
      </c>
      <c r="B40" s="110" t="str">
        <f>IF(订单明细!D40="","",订单明细!D40)</f>
        <v/>
      </c>
      <c r="C40" s="21" t="str">
        <f>IF(订单明细!C40="","",订单明细!C40)</f>
        <v/>
      </c>
      <c r="D40" s="21" t="str">
        <f>IF(订单明细!E40="","",订单明细!E40)</f>
        <v/>
      </c>
      <c r="E40" s="21" t="str">
        <f>IF(订单明细!F40="","",订单明细!F40)</f>
        <v/>
      </c>
      <c r="F40" s="114" t="str">
        <f>IF(订单明细!G40="","",订单明细!G40)</f>
        <v/>
      </c>
      <c r="G40" s="115" t="str">
        <f>IF(订单明细!H40="","",订单明细!H40)</f>
        <v/>
      </c>
      <c r="H40" s="116" t="str">
        <f>IF(订单明细!I40="","",订单明细!I40)</f>
        <v/>
      </c>
      <c r="I40" s="122" t="str">
        <f>IF(订单明细!J40="","",订单明细!J40)</f>
        <v/>
      </c>
      <c r="J40" s="123" t="str">
        <f>IF(订单明细!K40="","",订单明细!K40)</f>
        <v/>
      </c>
      <c r="K40" s="124"/>
      <c r="L40" s="116"/>
      <c r="M40" s="130"/>
      <c r="N40" s="131" t="str">
        <f t="shared" si="1"/>
        <v/>
      </c>
      <c r="O40" s="114" t="str">
        <f>IF(AND(B40=对账单!$C$4,AND(A40&gt;=对账单!$J$4,A40&lt;=对账单!$J$6)),ROW(),"")</f>
        <v/>
      </c>
      <c r="P40" s="21"/>
    </row>
    <row r="41" spans="1:16">
      <c r="A41" s="111" t="str">
        <f>IF(订单明细!B41="","",订单明细!B41)</f>
        <v/>
      </c>
      <c r="B41" s="112" t="str">
        <f>IF(订单明细!D41="","",订单明细!D41)</f>
        <v/>
      </c>
      <c r="C41" s="23" t="str">
        <f>IF(订单明细!C41="","",订单明细!C41)</f>
        <v/>
      </c>
      <c r="D41" s="23" t="str">
        <f>IF(订单明细!E41="","",订单明细!E41)</f>
        <v/>
      </c>
      <c r="E41" s="23" t="str">
        <f>IF(订单明细!F41="","",订单明细!F41)</f>
        <v/>
      </c>
      <c r="F41" s="117" t="str">
        <f>IF(订单明细!G41="","",订单明细!G41)</f>
        <v/>
      </c>
      <c r="G41" s="118" t="str">
        <f>IF(订单明细!H41="","",订单明细!H41)</f>
        <v/>
      </c>
      <c r="H41" s="119" t="str">
        <f>IF(订单明细!I41="","",订单明细!I41)</f>
        <v/>
      </c>
      <c r="I41" s="125" t="str">
        <f>IF(订单明细!J41="","",订单明细!J41)</f>
        <v/>
      </c>
      <c r="J41" s="126" t="str">
        <f>IF(订单明细!K41="","",订单明细!K41)</f>
        <v/>
      </c>
      <c r="K41" s="127"/>
      <c r="L41" s="119"/>
      <c r="M41" s="132"/>
      <c r="N41" s="133" t="str">
        <f t="shared" si="1"/>
        <v/>
      </c>
      <c r="O41" s="117" t="str">
        <f>IF(AND(B41=对账单!$C$4,AND(A41&gt;=对账单!$J$4,A41&lt;=对账单!$J$6)),ROW(),"")</f>
        <v/>
      </c>
      <c r="P41" s="23"/>
    </row>
    <row r="42" spans="1:16">
      <c r="A42" s="109" t="str">
        <f>IF(订单明细!B42="","",订单明细!B42)</f>
        <v/>
      </c>
      <c r="B42" s="110" t="str">
        <f>IF(订单明细!D42="","",订单明细!D42)</f>
        <v/>
      </c>
      <c r="C42" s="21" t="str">
        <f>IF(订单明细!C42="","",订单明细!C42)</f>
        <v/>
      </c>
      <c r="D42" s="21" t="str">
        <f>IF(订单明细!E42="","",订单明细!E42)</f>
        <v/>
      </c>
      <c r="E42" s="21" t="str">
        <f>IF(订单明细!F42="","",订单明细!F42)</f>
        <v/>
      </c>
      <c r="F42" s="114" t="str">
        <f>IF(订单明细!G42="","",订单明细!G42)</f>
        <v/>
      </c>
      <c r="G42" s="115" t="str">
        <f>IF(订单明细!H42="","",订单明细!H42)</f>
        <v/>
      </c>
      <c r="H42" s="116" t="str">
        <f>IF(订单明细!I42="","",订单明细!I42)</f>
        <v/>
      </c>
      <c r="I42" s="122" t="str">
        <f>IF(订单明细!J42="","",订单明细!J42)</f>
        <v/>
      </c>
      <c r="J42" s="123" t="str">
        <f>IF(订单明细!K42="","",订单明细!K42)</f>
        <v/>
      </c>
      <c r="K42" s="124"/>
      <c r="L42" s="116"/>
      <c r="M42" s="130"/>
      <c r="N42" s="131" t="str">
        <f t="shared" si="1"/>
        <v/>
      </c>
      <c r="O42" s="114" t="str">
        <f>IF(AND(B42=对账单!$C$4,AND(A42&gt;=对账单!$J$4,A42&lt;=对账单!$J$6)),ROW(),"")</f>
        <v/>
      </c>
      <c r="P42" s="21"/>
    </row>
    <row r="43" spans="1:16">
      <c r="A43" s="111" t="str">
        <f>IF(订单明细!B43="","",订单明细!B43)</f>
        <v/>
      </c>
      <c r="B43" s="112" t="str">
        <f>IF(订单明细!D43="","",订单明细!D43)</f>
        <v/>
      </c>
      <c r="C43" s="23" t="str">
        <f>IF(订单明细!C43="","",订单明细!C43)</f>
        <v/>
      </c>
      <c r="D43" s="23" t="str">
        <f>IF(订单明细!E43="","",订单明细!E43)</f>
        <v/>
      </c>
      <c r="E43" s="23" t="str">
        <f>IF(订单明细!F43="","",订单明细!F43)</f>
        <v/>
      </c>
      <c r="F43" s="117" t="str">
        <f>IF(订单明细!G43="","",订单明细!G43)</f>
        <v/>
      </c>
      <c r="G43" s="118" t="str">
        <f>IF(订单明细!H43="","",订单明细!H43)</f>
        <v/>
      </c>
      <c r="H43" s="119" t="str">
        <f>IF(订单明细!I43="","",订单明细!I43)</f>
        <v/>
      </c>
      <c r="I43" s="125" t="str">
        <f>IF(订单明细!J43="","",订单明细!J43)</f>
        <v/>
      </c>
      <c r="J43" s="126" t="str">
        <f>IF(订单明细!K43="","",订单明细!K43)</f>
        <v/>
      </c>
      <c r="K43" s="127"/>
      <c r="L43" s="119"/>
      <c r="M43" s="132"/>
      <c r="N43" s="133" t="str">
        <f t="shared" si="1"/>
        <v/>
      </c>
      <c r="O43" s="117" t="str">
        <f>IF(AND(B43=对账单!$C$4,AND(A43&gt;=对账单!$J$4,A43&lt;=对账单!$J$6)),ROW(),"")</f>
        <v/>
      </c>
      <c r="P43" s="23"/>
    </row>
    <row r="44" spans="1:16">
      <c r="A44" s="109" t="str">
        <f>IF(订单明细!B44="","",订单明细!B44)</f>
        <v/>
      </c>
      <c r="B44" s="110" t="str">
        <f>IF(订单明细!D44="","",订单明细!D44)</f>
        <v/>
      </c>
      <c r="C44" s="21" t="str">
        <f>IF(订单明细!C44="","",订单明细!C44)</f>
        <v/>
      </c>
      <c r="D44" s="21" t="str">
        <f>IF(订单明细!E44="","",订单明细!E44)</f>
        <v/>
      </c>
      <c r="E44" s="21" t="str">
        <f>IF(订单明细!F44="","",订单明细!F44)</f>
        <v/>
      </c>
      <c r="F44" s="114" t="str">
        <f>IF(订单明细!G44="","",订单明细!G44)</f>
        <v/>
      </c>
      <c r="G44" s="115" t="str">
        <f>IF(订单明细!H44="","",订单明细!H44)</f>
        <v/>
      </c>
      <c r="H44" s="116" t="str">
        <f>IF(订单明细!I44="","",订单明细!I44)</f>
        <v/>
      </c>
      <c r="I44" s="122" t="str">
        <f>IF(订单明细!J44="","",订单明细!J44)</f>
        <v/>
      </c>
      <c r="J44" s="123" t="str">
        <f>IF(订单明细!K44="","",订单明细!K44)</f>
        <v/>
      </c>
      <c r="K44" s="124"/>
      <c r="L44" s="116"/>
      <c r="M44" s="130"/>
      <c r="N44" s="131" t="str">
        <f t="shared" si="1"/>
        <v/>
      </c>
      <c r="O44" s="114" t="str">
        <f>IF(AND(B44=对账单!$C$4,AND(A44&gt;=对账单!$J$4,A44&lt;=对账单!$J$6)),ROW(),"")</f>
        <v/>
      </c>
      <c r="P44" s="21"/>
    </row>
    <row r="45" spans="1:16">
      <c r="A45" s="111" t="str">
        <f>IF(订单明细!B45="","",订单明细!B45)</f>
        <v/>
      </c>
      <c r="B45" s="112" t="str">
        <f>IF(订单明细!D45="","",订单明细!D45)</f>
        <v/>
      </c>
      <c r="C45" s="23" t="str">
        <f>IF(订单明细!C45="","",订单明细!C45)</f>
        <v/>
      </c>
      <c r="D45" s="23" t="str">
        <f>IF(订单明细!E45="","",订单明细!E45)</f>
        <v/>
      </c>
      <c r="E45" s="23" t="str">
        <f>IF(订单明细!F45="","",订单明细!F45)</f>
        <v/>
      </c>
      <c r="F45" s="117" t="str">
        <f>IF(订单明细!G45="","",订单明细!G45)</f>
        <v/>
      </c>
      <c r="G45" s="118" t="str">
        <f>IF(订单明细!H45="","",订单明细!H45)</f>
        <v/>
      </c>
      <c r="H45" s="119" t="str">
        <f>IF(订单明细!I45="","",订单明细!I45)</f>
        <v/>
      </c>
      <c r="I45" s="125" t="str">
        <f>IF(订单明细!J45="","",订单明细!J45)</f>
        <v/>
      </c>
      <c r="J45" s="126" t="str">
        <f>IF(订单明细!K45="","",订单明细!K45)</f>
        <v/>
      </c>
      <c r="K45" s="127"/>
      <c r="L45" s="119"/>
      <c r="M45" s="132"/>
      <c r="N45" s="133" t="str">
        <f t="shared" si="1"/>
        <v/>
      </c>
      <c r="O45" s="117" t="str">
        <f>IF(AND(B45=对账单!$C$4,AND(A45&gt;=对账单!$J$4,A45&lt;=对账单!$J$6)),ROW(),"")</f>
        <v/>
      </c>
      <c r="P45" s="23"/>
    </row>
    <row r="46" spans="1:16">
      <c r="A46" s="109" t="str">
        <f>IF(订单明细!B46="","",订单明细!B46)</f>
        <v/>
      </c>
      <c r="B46" s="110" t="str">
        <f>IF(订单明细!D46="","",订单明细!D46)</f>
        <v/>
      </c>
      <c r="C46" s="21" t="str">
        <f>IF(订单明细!C46="","",订单明细!C46)</f>
        <v/>
      </c>
      <c r="D46" s="21" t="str">
        <f>IF(订单明细!E46="","",订单明细!E46)</f>
        <v/>
      </c>
      <c r="E46" s="21" t="str">
        <f>IF(订单明细!F46="","",订单明细!F46)</f>
        <v/>
      </c>
      <c r="F46" s="114" t="str">
        <f>IF(订单明细!G46="","",订单明细!G46)</f>
        <v/>
      </c>
      <c r="G46" s="115" t="str">
        <f>IF(订单明细!H46="","",订单明细!H46)</f>
        <v/>
      </c>
      <c r="H46" s="116" t="str">
        <f>IF(订单明细!I46="","",订单明细!I46)</f>
        <v/>
      </c>
      <c r="I46" s="122" t="str">
        <f>IF(订单明细!J46="","",订单明细!J46)</f>
        <v/>
      </c>
      <c r="J46" s="123" t="str">
        <f>IF(订单明细!K46="","",订单明细!K46)</f>
        <v/>
      </c>
      <c r="K46" s="124"/>
      <c r="L46" s="116"/>
      <c r="M46" s="130"/>
      <c r="N46" s="131" t="str">
        <f t="shared" si="1"/>
        <v/>
      </c>
      <c r="O46" s="114" t="str">
        <f>IF(AND(B46=对账单!$C$4,AND(A46&gt;=对账单!$J$4,A46&lt;=对账单!$J$6)),ROW(),"")</f>
        <v/>
      </c>
      <c r="P46" s="21"/>
    </row>
    <row r="47" spans="1:16">
      <c r="A47" s="111" t="str">
        <f>IF(订单明细!B47="","",订单明细!B47)</f>
        <v/>
      </c>
      <c r="B47" s="112" t="str">
        <f>IF(订单明细!D47="","",订单明细!D47)</f>
        <v/>
      </c>
      <c r="C47" s="23" t="str">
        <f>IF(订单明细!C47="","",订单明细!C47)</f>
        <v/>
      </c>
      <c r="D47" s="23" t="str">
        <f>IF(订单明细!E47="","",订单明细!E47)</f>
        <v/>
      </c>
      <c r="E47" s="23" t="str">
        <f>IF(订单明细!F47="","",订单明细!F47)</f>
        <v/>
      </c>
      <c r="F47" s="117" t="str">
        <f>IF(订单明细!G47="","",订单明细!G47)</f>
        <v/>
      </c>
      <c r="G47" s="118" t="str">
        <f>IF(订单明细!H47="","",订单明细!H47)</f>
        <v/>
      </c>
      <c r="H47" s="119" t="str">
        <f>IF(订单明细!I47="","",订单明细!I47)</f>
        <v/>
      </c>
      <c r="I47" s="125" t="str">
        <f>IF(订单明细!J47="","",订单明细!J47)</f>
        <v/>
      </c>
      <c r="J47" s="126" t="str">
        <f>IF(订单明细!K47="","",订单明细!K47)</f>
        <v/>
      </c>
      <c r="K47" s="127"/>
      <c r="L47" s="119"/>
      <c r="M47" s="132"/>
      <c r="N47" s="133" t="str">
        <f t="shared" ref="N47:N78" si="2">IF(J47="","",J47-K47-L47-M47)</f>
        <v/>
      </c>
      <c r="O47" s="117" t="str">
        <f>IF(AND(B47=对账单!$C$4,AND(A47&gt;=对账单!$J$4,A47&lt;=对账单!$J$6)),ROW(),"")</f>
        <v/>
      </c>
      <c r="P47" s="23"/>
    </row>
    <row r="48" spans="1:16">
      <c r="A48" s="109" t="str">
        <f>IF(订单明细!B48="","",订单明细!B48)</f>
        <v/>
      </c>
      <c r="B48" s="110" t="str">
        <f>IF(订单明细!D48="","",订单明细!D48)</f>
        <v/>
      </c>
      <c r="C48" s="21" t="str">
        <f>IF(订单明细!C48="","",订单明细!C48)</f>
        <v/>
      </c>
      <c r="D48" s="21" t="str">
        <f>IF(订单明细!E48="","",订单明细!E48)</f>
        <v/>
      </c>
      <c r="E48" s="21" t="str">
        <f>IF(订单明细!F48="","",订单明细!F48)</f>
        <v/>
      </c>
      <c r="F48" s="114" t="str">
        <f>IF(订单明细!G48="","",订单明细!G48)</f>
        <v/>
      </c>
      <c r="G48" s="115" t="str">
        <f>IF(订单明细!H48="","",订单明细!H48)</f>
        <v/>
      </c>
      <c r="H48" s="116" t="str">
        <f>IF(订单明细!I48="","",订单明细!I48)</f>
        <v/>
      </c>
      <c r="I48" s="122" t="str">
        <f>IF(订单明细!J48="","",订单明细!J48)</f>
        <v/>
      </c>
      <c r="J48" s="123" t="str">
        <f>IF(订单明细!K48="","",订单明细!K48)</f>
        <v/>
      </c>
      <c r="K48" s="124"/>
      <c r="L48" s="116"/>
      <c r="M48" s="130"/>
      <c r="N48" s="131" t="str">
        <f t="shared" si="2"/>
        <v/>
      </c>
      <c r="O48" s="114" t="str">
        <f>IF(AND(B48=对账单!$C$4,AND(A48&gt;=对账单!$J$4,A48&lt;=对账单!$J$6)),ROW(),"")</f>
        <v/>
      </c>
      <c r="P48" s="21"/>
    </row>
    <row r="49" spans="1:16">
      <c r="A49" s="111" t="str">
        <f>IF(订单明细!B49="","",订单明细!B49)</f>
        <v/>
      </c>
      <c r="B49" s="112" t="str">
        <f>IF(订单明细!D49="","",订单明细!D49)</f>
        <v/>
      </c>
      <c r="C49" s="23" t="str">
        <f>IF(订单明细!C49="","",订单明细!C49)</f>
        <v/>
      </c>
      <c r="D49" s="23" t="str">
        <f>IF(订单明细!E49="","",订单明细!E49)</f>
        <v/>
      </c>
      <c r="E49" s="23" t="str">
        <f>IF(订单明细!F49="","",订单明细!F49)</f>
        <v/>
      </c>
      <c r="F49" s="117" t="str">
        <f>IF(订单明细!G49="","",订单明细!G49)</f>
        <v/>
      </c>
      <c r="G49" s="118" t="str">
        <f>IF(订单明细!H49="","",订单明细!H49)</f>
        <v/>
      </c>
      <c r="H49" s="119" t="str">
        <f>IF(订单明细!I49="","",订单明细!I49)</f>
        <v/>
      </c>
      <c r="I49" s="125" t="str">
        <f>IF(订单明细!J49="","",订单明细!J49)</f>
        <v/>
      </c>
      <c r="J49" s="126" t="str">
        <f>IF(订单明细!K49="","",订单明细!K49)</f>
        <v/>
      </c>
      <c r="K49" s="127"/>
      <c r="L49" s="119"/>
      <c r="M49" s="132"/>
      <c r="N49" s="133" t="str">
        <f t="shared" si="2"/>
        <v/>
      </c>
      <c r="O49" s="117" t="str">
        <f>IF(AND(B49=对账单!$C$4,AND(A49&gt;=对账单!$J$4,A49&lt;=对账单!$J$6)),ROW(),"")</f>
        <v/>
      </c>
      <c r="P49" s="23"/>
    </row>
    <row r="50" spans="1:16">
      <c r="A50" s="109" t="str">
        <f>IF(订单明细!B50="","",订单明细!B50)</f>
        <v/>
      </c>
      <c r="B50" s="110" t="str">
        <f>IF(订单明细!D50="","",订单明细!D50)</f>
        <v/>
      </c>
      <c r="C50" s="21" t="str">
        <f>IF(订单明细!C50="","",订单明细!C50)</f>
        <v/>
      </c>
      <c r="D50" s="21" t="str">
        <f>IF(订单明细!E50="","",订单明细!E50)</f>
        <v/>
      </c>
      <c r="E50" s="21" t="str">
        <f>IF(订单明细!F50="","",订单明细!F50)</f>
        <v/>
      </c>
      <c r="F50" s="114" t="str">
        <f>IF(订单明细!G50="","",订单明细!G50)</f>
        <v/>
      </c>
      <c r="G50" s="115" t="str">
        <f>IF(订单明细!H50="","",订单明细!H50)</f>
        <v/>
      </c>
      <c r="H50" s="116" t="str">
        <f>IF(订单明细!I50="","",订单明细!I50)</f>
        <v/>
      </c>
      <c r="I50" s="122" t="str">
        <f>IF(订单明细!J50="","",订单明细!J50)</f>
        <v/>
      </c>
      <c r="J50" s="123" t="str">
        <f>IF(订单明细!K50="","",订单明细!K50)</f>
        <v/>
      </c>
      <c r="K50" s="124"/>
      <c r="L50" s="116"/>
      <c r="M50" s="130"/>
      <c r="N50" s="131" t="str">
        <f t="shared" si="2"/>
        <v/>
      </c>
      <c r="O50" s="114" t="str">
        <f>IF(AND(B50=对账单!$C$4,AND(A50&gt;=对账单!$J$4,A50&lt;=对账单!$J$6)),ROW(),"")</f>
        <v/>
      </c>
      <c r="P50" s="21"/>
    </row>
    <row r="51" spans="1:16">
      <c r="A51" s="111" t="str">
        <f>IF(订单明细!B51="","",订单明细!B51)</f>
        <v/>
      </c>
      <c r="B51" s="112" t="str">
        <f>IF(订单明细!D51="","",订单明细!D51)</f>
        <v/>
      </c>
      <c r="C51" s="23" t="str">
        <f>IF(订单明细!C51="","",订单明细!C51)</f>
        <v/>
      </c>
      <c r="D51" s="23" t="str">
        <f>IF(订单明细!E51="","",订单明细!E51)</f>
        <v/>
      </c>
      <c r="E51" s="23" t="str">
        <f>IF(订单明细!F51="","",订单明细!F51)</f>
        <v/>
      </c>
      <c r="F51" s="117" t="str">
        <f>IF(订单明细!G51="","",订单明细!G51)</f>
        <v/>
      </c>
      <c r="G51" s="118" t="str">
        <f>IF(订单明细!H51="","",订单明细!H51)</f>
        <v/>
      </c>
      <c r="H51" s="119" t="str">
        <f>IF(订单明细!I51="","",订单明细!I51)</f>
        <v/>
      </c>
      <c r="I51" s="125" t="str">
        <f>IF(订单明细!J51="","",订单明细!J51)</f>
        <v/>
      </c>
      <c r="J51" s="126" t="str">
        <f>IF(订单明细!K51="","",订单明细!K51)</f>
        <v/>
      </c>
      <c r="K51" s="127"/>
      <c r="L51" s="119"/>
      <c r="M51" s="132"/>
      <c r="N51" s="133" t="str">
        <f t="shared" si="2"/>
        <v/>
      </c>
      <c r="O51" s="117" t="str">
        <f>IF(AND(B51=对账单!$C$4,AND(A51&gt;=对账单!$J$4,A51&lt;=对账单!$J$6)),ROW(),"")</f>
        <v/>
      </c>
      <c r="P51" s="23"/>
    </row>
    <row r="52" spans="1:16">
      <c r="A52" s="109" t="str">
        <f>IF(订单明细!B52="","",订单明细!B52)</f>
        <v/>
      </c>
      <c r="B52" s="110" t="str">
        <f>IF(订单明细!D52="","",订单明细!D52)</f>
        <v/>
      </c>
      <c r="C52" s="21" t="str">
        <f>IF(订单明细!C52="","",订单明细!C52)</f>
        <v/>
      </c>
      <c r="D52" s="21" t="str">
        <f>IF(订单明细!E52="","",订单明细!E52)</f>
        <v/>
      </c>
      <c r="E52" s="21" t="str">
        <f>IF(订单明细!F52="","",订单明细!F52)</f>
        <v/>
      </c>
      <c r="F52" s="114" t="str">
        <f>IF(订单明细!G52="","",订单明细!G52)</f>
        <v/>
      </c>
      <c r="G52" s="115" t="str">
        <f>IF(订单明细!H52="","",订单明细!H52)</f>
        <v/>
      </c>
      <c r="H52" s="116" t="str">
        <f>IF(订单明细!I52="","",订单明细!I52)</f>
        <v/>
      </c>
      <c r="I52" s="122" t="str">
        <f>IF(订单明细!J52="","",订单明细!J52)</f>
        <v/>
      </c>
      <c r="J52" s="123" t="str">
        <f>IF(订单明细!K52="","",订单明细!K52)</f>
        <v/>
      </c>
      <c r="K52" s="124"/>
      <c r="L52" s="116"/>
      <c r="M52" s="130"/>
      <c r="N52" s="131" t="str">
        <f t="shared" si="2"/>
        <v/>
      </c>
      <c r="O52" s="114" t="str">
        <f>IF(AND(B52=对账单!$C$4,AND(A52&gt;=对账单!$J$4,A52&lt;=对账单!$J$6)),ROW(),"")</f>
        <v/>
      </c>
      <c r="P52" s="21"/>
    </row>
    <row r="53" spans="1:16">
      <c r="A53" s="111" t="str">
        <f>IF(订单明细!B53="","",订单明细!B53)</f>
        <v/>
      </c>
      <c r="B53" s="112" t="str">
        <f>IF(订单明细!D53="","",订单明细!D53)</f>
        <v/>
      </c>
      <c r="C53" s="23" t="str">
        <f>IF(订单明细!C53="","",订单明细!C53)</f>
        <v/>
      </c>
      <c r="D53" s="23" t="str">
        <f>IF(订单明细!E53="","",订单明细!E53)</f>
        <v/>
      </c>
      <c r="E53" s="23" t="str">
        <f>IF(订单明细!F53="","",订单明细!F53)</f>
        <v/>
      </c>
      <c r="F53" s="117" t="str">
        <f>IF(订单明细!G53="","",订单明细!G53)</f>
        <v/>
      </c>
      <c r="G53" s="118" t="str">
        <f>IF(订单明细!H53="","",订单明细!H53)</f>
        <v/>
      </c>
      <c r="H53" s="119" t="str">
        <f>IF(订单明细!I53="","",订单明细!I53)</f>
        <v/>
      </c>
      <c r="I53" s="125" t="str">
        <f>IF(订单明细!J53="","",订单明细!J53)</f>
        <v/>
      </c>
      <c r="J53" s="126" t="str">
        <f>IF(订单明细!K53="","",订单明细!K53)</f>
        <v/>
      </c>
      <c r="K53" s="127"/>
      <c r="L53" s="119"/>
      <c r="M53" s="132"/>
      <c r="N53" s="133" t="str">
        <f t="shared" si="2"/>
        <v/>
      </c>
      <c r="O53" s="117" t="str">
        <f>IF(AND(B53=对账单!$C$4,AND(A53&gt;=对账单!$J$4,A53&lt;=对账单!$J$6)),ROW(),"")</f>
        <v/>
      </c>
      <c r="P53" s="23"/>
    </row>
    <row r="54" spans="1:16">
      <c r="A54" s="109" t="str">
        <f>IF(订单明细!B54="","",订单明细!B54)</f>
        <v/>
      </c>
      <c r="B54" s="110" t="str">
        <f>IF(订单明细!D54="","",订单明细!D54)</f>
        <v/>
      </c>
      <c r="C54" s="21" t="str">
        <f>IF(订单明细!C54="","",订单明细!C54)</f>
        <v/>
      </c>
      <c r="D54" s="21" t="str">
        <f>IF(订单明细!E54="","",订单明细!E54)</f>
        <v/>
      </c>
      <c r="E54" s="21" t="str">
        <f>IF(订单明细!F54="","",订单明细!F54)</f>
        <v/>
      </c>
      <c r="F54" s="114" t="str">
        <f>IF(订单明细!G54="","",订单明细!G54)</f>
        <v/>
      </c>
      <c r="G54" s="115" t="str">
        <f>IF(订单明细!H54="","",订单明细!H54)</f>
        <v/>
      </c>
      <c r="H54" s="116" t="str">
        <f>IF(订单明细!I54="","",订单明细!I54)</f>
        <v/>
      </c>
      <c r="I54" s="122" t="str">
        <f>IF(订单明细!J54="","",订单明细!J54)</f>
        <v/>
      </c>
      <c r="J54" s="123" t="str">
        <f>IF(订单明细!K54="","",订单明细!K54)</f>
        <v/>
      </c>
      <c r="K54" s="124"/>
      <c r="L54" s="116"/>
      <c r="M54" s="130"/>
      <c r="N54" s="131" t="str">
        <f t="shared" si="2"/>
        <v/>
      </c>
      <c r="O54" s="114" t="str">
        <f>IF(AND(B54=对账单!$C$4,AND(A54&gt;=对账单!$J$4,A54&lt;=对账单!$J$6)),ROW(),"")</f>
        <v/>
      </c>
      <c r="P54" s="21"/>
    </row>
    <row r="55" spans="1:16">
      <c r="A55" s="111" t="str">
        <f>IF(订单明细!B55="","",订单明细!B55)</f>
        <v/>
      </c>
      <c r="B55" s="112" t="str">
        <f>IF(订单明细!D55="","",订单明细!D55)</f>
        <v/>
      </c>
      <c r="C55" s="23" t="str">
        <f>IF(订单明细!C55="","",订单明细!C55)</f>
        <v/>
      </c>
      <c r="D55" s="23" t="str">
        <f>IF(订单明细!E55="","",订单明细!E55)</f>
        <v/>
      </c>
      <c r="E55" s="23" t="str">
        <f>IF(订单明细!F55="","",订单明细!F55)</f>
        <v/>
      </c>
      <c r="F55" s="117" t="str">
        <f>IF(订单明细!G55="","",订单明细!G55)</f>
        <v/>
      </c>
      <c r="G55" s="118" t="str">
        <f>IF(订单明细!H55="","",订单明细!H55)</f>
        <v/>
      </c>
      <c r="H55" s="119" t="str">
        <f>IF(订单明细!I55="","",订单明细!I55)</f>
        <v/>
      </c>
      <c r="I55" s="125" t="str">
        <f>IF(订单明细!J55="","",订单明细!J55)</f>
        <v/>
      </c>
      <c r="J55" s="126" t="str">
        <f>IF(订单明细!K55="","",订单明细!K55)</f>
        <v/>
      </c>
      <c r="K55" s="127"/>
      <c r="L55" s="119"/>
      <c r="M55" s="132"/>
      <c r="N55" s="133" t="str">
        <f t="shared" si="2"/>
        <v/>
      </c>
      <c r="O55" s="117" t="str">
        <f>IF(AND(B55=对账单!$C$4,AND(A55&gt;=对账单!$J$4,A55&lt;=对账单!$J$6)),ROW(),"")</f>
        <v/>
      </c>
      <c r="P55" s="23"/>
    </row>
    <row r="56" spans="1:16">
      <c r="A56" s="109" t="str">
        <f>IF(订单明细!B56="","",订单明细!B56)</f>
        <v/>
      </c>
      <c r="B56" s="110" t="str">
        <f>IF(订单明细!D56="","",订单明细!D56)</f>
        <v/>
      </c>
      <c r="C56" s="21" t="str">
        <f>IF(订单明细!C56="","",订单明细!C56)</f>
        <v/>
      </c>
      <c r="D56" s="21" t="str">
        <f>IF(订单明细!E56="","",订单明细!E56)</f>
        <v/>
      </c>
      <c r="E56" s="21" t="str">
        <f>IF(订单明细!F56="","",订单明细!F56)</f>
        <v/>
      </c>
      <c r="F56" s="114" t="str">
        <f>IF(订单明细!G56="","",订单明细!G56)</f>
        <v/>
      </c>
      <c r="G56" s="115" t="str">
        <f>IF(订单明细!H56="","",订单明细!H56)</f>
        <v/>
      </c>
      <c r="H56" s="116" t="str">
        <f>IF(订单明细!I56="","",订单明细!I56)</f>
        <v/>
      </c>
      <c r="I56" s="122" t="str">
        <f>IF(订单明细!J56="","",订单明细!J56)</f>
        <v/>
      </c>
      <c r="J56" s="123" t="str">
        <f>IF(订单明细!K56="","",订单明细!K56)</f>
        <v/>
      </c>
      <c r="K56" s="124"/>
      <c r="L56" s="116"/>
      <c r="M56" s="130"/>
      <c r="N56" s="131" t="str">
        <f t="shared" si="2"/>
        <v/>
      </c>
      <c r="O56" s="114" t="str">
        <f>IF(AND(B56=对账单!$C$4,AND(A56&gt;=对账单!$J$4,A56&lt;=对账单!$J$6)),ROW(),"")</f>
        <v/>
      </c>
      <c r="P56" s="21"/>
    </row>
    <row r="57" spans="1:16">
      <c r="A57" s="111" t="str">
        <f>IF(订单明细!B57="","",订单明细!B57)</f>
        <v/>
      </c>
      <c r="B57" s="112" t="str">
        <f>IF(订单明细!D57="","",订单明细!D57)</f>
        <v/>
      </c>
      <c r="C57" s="23" t="str">
        <f>IF(订单明细!C57="","",订单明细!C57)</f>
        <v/>
      </c>
      <c r="D57" s="23" t="str">
        <f>IF(订单明细!E57="","",订单明细!E57)</f>
        <v/>
      </c>
      <c r="E57" s="23" t="str">
        <f>IF(订单明细!F57="","",订单明细!F57)</f>
        <v/>
      </c>
      <c r="F57" s="117" t="str">
        <f>IF(订单明细!G57="","",订单明细!G57)</f>
        <v/>
      </c>
      <c r="G57" s="118" t="str">
        <f>IF(订单明细!H57="","",订单明细!H57)</f>
        <v/>
      </c>
      <c r="H57" s="119" t="str">
        <f>IF(订单明细!I57="","",订单明细!I57)</f>
        <v/>
      </c>
      <c r="I57" s="125" t="str">
        <f>IF(订单明细!J57="","",订单明细!J57)</f>
        <v/>
      </c>
      <c r="J57" s="126" t="str">
        <f>IF(订单明细!K57="","",订单明细!K57)</f>
        <v/>
      </c>
      <c r="K57" s="127"/>
      <c r="L57" s="119"/>
      <c r="M57" s="132"/>
      <c r="N57" s="133" t="str">
        <f t="shared" si="2"/>
        <v/>
      </c>
      <c r="O57" s="117" t="str">
        <f>IF(AND(B57=对账单!$C$4,AND(A57&gt;=对账单!$J$4,A57&lt;=对账单!$J$6)),ROW(),"")</f>
        <v/>
      </c>
      <c r="P57" s="23"/>
    </row>
    <row r="58" spans="1:16">
      <c r="A58" s="109" t="str">
        <f>IF(订单明细!B58="","",订单明细!B58)</f>
        <v/>
      </c>
      <c r="B58" s="110" t="str">
        <f>IF(订单明细!D58="","",订单明细!D58)</f>
        <v/>
      </c>
      <c r="C58" s="21" t="str">
        <f>IF(订单明细!C58="","",订单明细!C58)</f>
        <v/>
      </c>
      <c r="D58" s="21" t="str">
        <f>IF(订单明细!E58="","",订单明细!E58)</f>
        <v/>
      </c>
      <c r="E58" s="21" t="str">
        <f>IF(订单明细!F58="","",订单明细!F58)</f>
        <v/>
      </c>
      <c r="F58" s="114" t="str">
        <f>IF(订单明细!G58="","",订单明细!G58)</f>
        <v/>
      </c>
      <c r="G58" s="115" t="str">
        <f>IF(订单明细!H58="","",订单明细!H58)</f>
        <v/>
      </c>
      <c r="H58" s="116" t="str">
        <f>IF(订单明细!I58="","",订单明细!I58)</f>
        <v/>
      </c>
      <c r="I58" s="122" t="str">
        <f>IF(订单明细!J58="","",订单明细!J58)</f>
        <v/>
      </c>
      <c r="J58" s="123" t="str">
        <f>IF(订单明细!K58="","",订单明细!K58)</f>
        <v/>
      </c>
      <c r="K58" s="124"/>
      <c r="L58" s="116"/>
      <c r="M58" s="130"/>
      <c r="N58" s="131" t="str">
        <f t="shared" si="2"/>
        <v/>
      </c>
      <c r="O58" s="114" t="str">
        <f>IF(AND(B58=对账单!$C$4,AND(A58&gt;=对账单!$J$4,A58&lt;=对账单!$J$6)),ROW(),"")</f>
        <v/>
      </c>
      <c r="P58" s="21"/>
    </row>
    <row r="59" spans="1:16">
      <c r="A59" s="111" t="str">
        <f>IF(订单明细!B59="","",订单明细!B59)</f>
        <v/>
      </c>
      <c r="B59" s="112" t="str">
        <f>IF(订单明细!D59="","",订单明细!D59)</f>
        <v/>
      </c>
      <c r="C59" s="23" t="str">
        <f>IF(订单明细!C59="","",订单明细!C59)</f>
        <v/>
      </c>
      <c r="D59" s="23" t="str">
        <f>IF(订单明细!E59="","",订单明细!E59)</f>
        <v/>
      </c>
      <c r="E59" s="23" t="str">
        <f>IF(订单明细!F59="","",订单明细!F59)</f>
        <v/>
      </c>
      <c r="F59" s="117" t="str">
        <f>IF(订单明细!G59="","",订单明细!G59)</f>
        <v/>
      </c>
      <c r="G59" s="118" t="str">
        <f>IF(订单明细!H59="","",订单明细!H59)</f>
        <v/>
      </c>
      <c r="H59" s="119" t="str">
        <f>IF(订单明细!I59="","",订单明细!I59)</f>
        <v/>
      </c>
      <c r="I59" s="125" t="str">
        <f>IF(订单明细!J59="","",订单明细!J59)</f>
        <v/>
      </c>
      <c r="J59" s="126" t="str">
        <f>IF(订单明细!K59="","",订单明细!K59)</f>
        <v/>
      </c>
      <c r="K59" s="127"/>
      <c r="L59" s="119"/>
      <c r="M59" s="132"/>
      <c r="N59" s="133" t="str">
        <f t="shared" si="2"/>
        <v/>
      </c>
      <c r="O59" s="117" t="str">
        <f>IF(AND(B59=对账单!$C$4,AND(A59&gt;=对账单!$J$4,A59&lt;=对账单!$J$6)),ROW(),"")</f>
        <v/>
      </c>
      <c r="P59" s="23"/>
    </row>
    <row r="60" spans="1:16">
      <c r="A60" s="109" t="str">
        <f>IF(订单明细!B60="","",订单明细!B60)</f>
        <v/>
      </c>
      <c r="B60" s="110" t="str">
        <f>IF(订单明细!D60="","",订单明细!D60)</f>
        <v/>
      </c>
      <c r="C60" s="21" t="str">
        <f>IF(订单明细!C60="","",订单明细!C60)</f>
        <v/>
      </c>
      <c r="D60" s="21" t="str">
        <f>IF(订单明细!E60="","",订单明细!E60)</f>
        <v/>
      </c>
      <c r="E60" s="21" t="str">
        <f>IF(订单明细!F60="","",订单明细!F60)</f>
        <v/>
      </c>
      <c r="F60" s="114" t="str">
        <f>IF(订单明细!G60="","",订单明细!G60)</f>
        <v/>
      </c>
      <c r="G60" s="115" t="str">
        <f>IF(订单明细!H60="","",订单明细!H60)</f>
        <v/>
      </c>
      <c r="H60" s="116" t="str">
        <f>IF(订单明细!I60="","",订单明细!I60)</f>
        <v/>
      </c>
      <c r="I60" s="122" t="str">
        <f>IF(订单明细!J60="","",订单明细!J60)</f>
        <v/>
      </c>
      <c r="J60" s="123" t="str">
        <f>IF(订单明细!K60="","",订单明细!K60)</f>
        <v/>
      </c>
      <c r="K60" s="124"/>
      <c r="L60" s="116"/>
      <c r="M60" s="130"/>
      <c r="N60" s="131" t="str">
        <f t="shared" si="2"/>
        <v/>
      </c>
      <c r="O60" s="114" t="str">
        <f>IF(AND(B60=对账单!$C$4,AND(A60&gt;=对账单!$J$4,A60&lt;=对账单!$J$6)),ROW(),"")</f>
        <v/>
      </c>
      <c r="P60" s="21"/>
    </row>
    <row r="61" spans="1:16">
      <c r="A61" s="111" t="str">
        <f>IF(订单明细!B61="","",订单明细!B61)</f>
        <v/>
      </c>
      <c r="B61" s="112" t="str">
        <f>IF(订单明细!D61="","",订单明细!D61)</f>
        <v/>
      </c>
      <c r="C61" s="23" t="str">
        <f>IF(订单明细!C61="","",订单明细!C61)</f>
        <v/>
      </c>
      <c r="D61" s="23" t="str">
        <f>IF(订单明细!E61="","",订单明细!E61)</f>
        <v/>
      </c>
      <c r="E61" s="23" t="str">
        <f>IF(订单明细!F61="","",订单明细!F61)</f>
        <v/>
      </c>
      <c r="F61" s="117" t="str">
        <f>IF(订单明细!G61="","",订单明细!G61)</f>
        <v/>
      </c>
      <c r="G61" s="118" t="str">
        <f>IF(订单明细!H61="","",订单明细!H61)</f>
        <v/>
      </c>
      <c r="H61" s="119" t="str">
        <f>IF(订单明细!I61="","",订单明细!I61)</f>
        <v/>
      </c>
      <c r="I61" s="125" t="str">
        <f>IF(订单明细!J61="","",订单明细!J61)</f>
        <v/>
      </c>
      <c r="J61" s="126" t="str">
        <f>IF(订单明细!K61="","",订单明细!K61)</f>
        <v/>
      </c>
      <c r="K61" s="127"/>
      <c r="L61" s="119"/>
      <c r="M61" s="132"/>
      <c r="N61" s="133" t="str">
        <f t="shared" si="2"/>
        <v/>
      </c>
      <c r="O61" s="117" t="str">
        <f>IF(AND(B61=对账单!$C$4,AND(A61&gt;=对账单!$J$4,A61&lt;=对账单!$J$6)),ROW(),"")</f>
        <v/>
      </c>
      <c r="P61" s="23"/>
    </row>
    <row r="62" spans="1:16">
      <c r="A62" s="109" t="str">
        <f>IF(订单明细!B62="","",订单明细!B62)</f>
        <v/>
      </c>
      <c r="B62" s="110" t="str">
        <f>IF(订单明细!D62="","",订单明细!D62)</f>
        <v/>
      </c>
      <c r="C62" s="21" t="str">
        <f>IF(订单明细!C62="","",订单明细!C62)</f>
        <v/>
      </c>
      <c r="D62" s="21" t="str">
        <f>IF(订单明细!E62="","",订单明细!E62)</f>
        <v/>
      </c>
      <c r="E62" s="21" t="str">
        <f>IF(订单明细!F62="","",订单明细!F62)</f>
        <v/>
      </c>
      <c r="F62" s="114" t="str">
        <f>IF(订单明细!G62="","",订单明细!G62)</f>
        <v/>
      </c>
      <c r="G62" s="115" t="str">
        <f>IF(订单明细!H62="","",订单明细!H62)</f>
        <v/>
      </c>
      <c r="H62" s="116" t="str">
        <f>IF(订单明细!I62="","",订单明细!I62)</f>
        <v/>
      </c>
      <c r="I62" s="122" t="str">
        <f>IF(订单明细!J62="","",订单明细!J62)</f>
        <v/>
      </c>
      <c r="J62" s="123" t="str">
        <f>IF(订单明细!K62="","",订单明细!K62)</f>
        <v/>
      </c>
      <c r="K62" s="124"/>
      <c r="L62" s="116"/>
      <c r="M62" s="130"/>
      <c r="N62" s="131" t="str">
        <f t="shared" si="2"/>
        <v/>
      </c>
      <c r="O62" s="114" t="str">
        <f>IF(AND(B62=对账单!$C$4,AND(A62&gt;=对账单!$J$4,A62&lt;=对账单!$J$6)),ROW(),"")</f>
        <v/>
      </c>
      <c r="P62" s="21"/>
    </row>
    <row r="63" spans="1:16">
      <c r="A63" s="111" t="str">
        <f>IF(订单明细!B63="","",订单明细!B63)</f>
        <v/>
      </c>
      <c r="B63" s="112" t="str">
        <f>IF(订单明细!D63="","",订单明细!D63)</f>
        <v/>
      </c>
      <c r="C63" s="23" t="str">
        <f>IF(订单明细!C63="","",订单明细!C63)</f>
        <v/>
      </c>
      <c r="D63" s="23" t="str">
        <f>IF(订单明细!E63="","",订单明细!E63)</f>
        <v/>
      </c>
      <c r="E63" s="23" t="str">
        <f>IF(订单明细!F63="","",订单明细!F63)</f>
        <v/>
      </c>
      <c r="F63" s="117" t="str">
        <f>IF(订单明细!G63="","",订单明细!G63)</f>
        <v/>
      </c>
      <c r="G63" s="118" t="str">
        <f>IF(订单明细!H63="","",订单明细!H63)</f>
        <v/>
      </c>
      <c r="H63" s="119" t="str">
        <f>IF(订单明细!I63="","",订单明细!I63)</f>
        <v/>
      </c>
      <c r="I63" s="125" t="str">
        <f>IF(订单明细!J63="","",订单明细!J63)</f>
        <v/>
      </c>
      <c r="J63" s="126" t="str">
        <f>IF(订单明细!K63="","",订单明细!K63)</f>
        <v/>
      </c>
      <c r="K63" s="127"/>
      <c r="L63" s="119"/>
      <c r="M63" s="132"/>
      <c r="N63" s="133" t="str">
        <f t="shared" si="2"/>
        <v/>
      </c>
      <c r="O63" s="117" t="str">
        <f>IF(AND(B63=对账单!$C$4,AND(A63&gt;=对账单!$J$4,A63&lt;=对账单!$J$6)),ROW(),"")</f>
        <v/>
      </c>
      <c r="P63" s="23"/>
    </row>
    <row r="64" spans="1:16">
      <c r="A64" s="109" t="str">
        <f>IF(订单明细!B64="","",订单明细!B64)</f>
        <v/>
      </c>
      <c r="B64" s="110" t="str">
        <f>IF(订单明细!D64="","",订单明细!D64)</f>
        <v/>
      </c>
      <c r="C64" s="21" t="str">
        <f>IF(订单明细!C64="","",订单明细!C64)</f>
        <v/>
      </c>
      <c r="D64" s="21" t="str">
        <f>IF(订单明细!E64="","",订单明细!E64)</f>
        <v/>
      </c>
      <c r="E64" s="21" t="str">
        <f>IF(订单明细!F64="","",订单明细!F64)</f>
        <v/>
      </c>
      <c r="F64" s="114" t="str">
        <f>IF(订单明细!G64="","",订单明细!G64)</f>
        <v/>
      </c>
      <c r="G64" s="115" t="str">
        <f>IF(订单明细!H64="","",订单明细!H64)</f>
        <v/>
      </c>
      <c r="H64" s="116" t="str">
        <f>IF(订单明细!I64="","",订单明细!I64)</f>
        <v/>
      </c>
      <c r="I64" s="122" t="str">
        <f>IF(订单明细!J64="","",订单明细!J64)</f>
        <v/>
      </c>
      <c r="J64" s="123" t="str">
        <f>IF(订单明细!K64="","",订单明细!K64)</f>
        <v/>
      </c>
      <c r="K64" s="124"/>
      <c r="L64" s="116"/>
      <c r="M64" s="130"/>
      <c r="N64" s="131" t="str">
        <f t="shared" si="2"/>
        <v/>
      </c>
      <c r="O64" s="114" t="str">
        <f>IF(AND(B64=对账单!$C$4,AND(A64&gt;=对账单!$J$4,A64&lt;=对账单!$J$6)),ROW(),"")</f>
        <v/>
      </c>
      <c r="P64" s="21"/>
    </row>
    <row r="65" spans="1:16">
      <c r="A65" s="111" t="str">
        <f>IF(订单明细!B65="","",订单明细!B65)</f>
        <v/>
      </c>
      <c r="B65" s="112" t="str">
        <f>IF(订单明细!D65="","",订单明细!D65)</f>
        <v/>
      </c>
      <c r="C65" s="23" t="str">
        <f>IF(订单明细!C65="","",订单明细!C65)</f>
        <v/>
      </c>
      <c r="D65" s="23" t="str">
        <f>IF(订单明细!E65="","",订单明细!E65)</f>
        <v/>
      </c>
      <c r="E65" s="23" t="str">
        <f>IF(订单明细!F65="","",订单明细!F65)</f>
        <v/>
      </c>
      <c r="F65" s="117" t="str">
        <f>IF(订单明细!G65="","",订单明细!G65)</f>
        <v/>
      </c>
      <c r="G65" s="118" t="str">
        <f>IF(订单明细!H65="","",订单明细!H65)</f>
        <v/>
      </c>
      <c r="H65" s="119" t="str">
        <f>IF(订单明细!I65="","",订单明细!I65)</f>
        <v/>
      </c>
      <c r="I65" s="125" t="str">
        <f>IF(订单明细!J65="","",订单明细!J65)</f>
        <v/>
      </c>
      <c r="J65" s="126" t="str">
        <f>IF(订单明细!K65="","",订单明细!K65)</f>
        <v/>
      </c>
      <c r="K65" s="127"/>
      <c r="L65" s="119"/>
      <c r="M65" s="132"/>
      <c r="N65" s="133" t="str">
        <f t="shared" si="2"/>
        <v/>
      </c>
      <c r="O65" s="117" t="str">
        <f>IF(AND(B65=对账单!$C$4,AND(A65&gt;=对账单!$J$4,A65&lt;=对账单!$J$6)),ROW(),"")</f>
        <v/>
      </c>
      <c r="P65" s="23"/>
    </row>
    <row r="66" spans="1:16">
      <c r="A66" s="109" t="str">
        <f>IF(订单明细!B66="","",订单明细!B66)</f>
        <v/>
      </c>
      <c r="B66" s="110" t="str">
        <f>IF(订单明细!D66="","",订单明细!D66)</f>
        <v/>
      </c>
      <c r="C66" s="21" t="str">
        <f>IF(订单明细!C66="","",订单明细!C66)</f>
        <v/>
      </c>
      <c r="D66" s="21" t="str">
        <f>IF(订单明细!E66="","",订单明细!E66)</f>
        <v/>
      </c>
      <c r="E66" s="21" t="str">
        <f>IF(订单明细!F66="","",订单明细!F66)</f>
        <v/>
      </c>
      <c r="F66" s="114" t="str">
        <f>IF(订单明细!G66="","",订单明细!G66)</f>
        <v/>
      </c>
      <c r="G66" s="115" t="str">
        <f>IF(订单明细!H66="","",订单明细!H66)</f>
        <v/>
      </c>
      <c r="H66" s="116" t="str">
        <f>IF(订单明细!I66="","",订单明细!I66)</f>
        <v/>
      </c>
      <c r="I66" s="122" t="str">
        <f>IF(订单明细!J66="","",订单明细!J66)</f>
        <v/>
      </c>
      <c r="J66" s="123" t="str">
        <f>IF(订单明细!K66="","",订单明细!K66)</f>
        <v/>
      </c>
      <c r="K66" s="124"/>
      <c r="L66" s="116"/>
      <c r="M66" s="130"/>
      <c r="N66" s="131" t="str">
        <f t="shared" si="2"/>
        <v/>
      </c>
      <c r="O66" s="114" t="str">
        <f>IF(AND(B66=对账单!$C$4,AND(A66&gt;=对账单!$J$4,A66&lt;=对账单!$J$6)),ROW(),"")</f>
        <v/>
      </c>
      <c r="P66" s="21"/>
    </row>
    <row r="67" spans="1:16">
      <c r="A67" s="111" t="str">
        <f>IF(订单明细!B67="","",订单明细!B67)</f>
        <v/>
      </c>
      <c r="B67" s="112" t="str">
        <f>IF(订单明细!D67="","",订单明细!D67)</f>
        <v/>
      </c>
      <c r="C67" s="23" t="str">
        <f>IF(订单明细!C67="","",订单明细!C67)</f>
        <v/>
      </c>
      <c r="D67" s="23" t="str">
        <f>IF(订单明细!E67="","",订单明细!E67)</f>
        <v/>
      </c>
      <c r="E67" s="23" t="str">
        <f>IF(订单明细!F67="","",订单明细!F67)</f>
        <v/>
      </c>
      <c r="F67" s="117" t="str">
        <f>IF(订单明细!G67="","",订单明细!G67)</f>
        <v/>
      </c>
      <c r="G67" s="118" t="str">
        <f>IF(订单明细!H67="","",订单明细!H67)</f>
        <v/>
      </c>
      <c r="H67" s="119" t="str">
        <f>IF(订单明细!I67="","",订单明细!I67)</f>
        <v/>
      </c>
      <c r="I67" s="125" t="str">
        <f>IF(订单明细!J67="","",订单明细!J67)</f>
        <v/>
      </c>
      <c r="J67" s="126" t="str">
        <f>IF(订单明细!K67="","",订单明细!K67)</f>
        <v/>
      </c>
      <c r="K67" s="127"/>
      <c r="L67" s="119"/>
      <c r="M67" s="132"/>
      <c r="N67" s="133" t="str">
        <f t="shared" si="2"/>
        <v/>
      </c>
      <c r="O67" s="117" t="str">
        <f>IF(AND(B67=对账单!$C$4,AND(A67&gt;=对账单!$J$4,A67&lt;=对账单!$J$6)),ROW(),"")</f>
        <v/>
      </c>
      <c r="P67" s="23"/>
    </row>
    <row r="68" spans="1:16">
      <c r="A68" s="109" t="str">
        <f>IF(订单明细!B68="","",订单明细!B68)</f>
        <v/>
      </c>
      <c r="B68" s="110" t="str">
        <f>IF(订单明细!D68="","",订单明细!D68)</f>
        <v/>
      </c>
      <c r="C68" s="21" t="str">
        <f>IF(订单明细!C68="","",订单明细!C68)</f>
        <v/>
      </c>
      <c r="D68" s="21" t="str">
        <f>IF(订单明细!E68="","",订单明细!E68)</f>
        <v/>
      </c>
      <c r="E68" s="21" t="str">
        <f>IF(订单明细!F68="","",订单明细!F68)</f>
        <v/>
      </c>
      <c r="F68" s="114" t="str">
        <f>IF(订单明细!G68="","",订单明细!G68)</f>
        <v/>
      </c>
      <c r="G68" s="115" t="str">
        <f>IF(订单明细!H68="","",订单明细!H68)</f>
        <v/>
      </c>
      <c r="H68" s="116" t="str">
        <f>IF(订单明细!I68="","",订单明细!I68)</f>
        <v/>
      </c>
      <c r="I68" s="122" t="str">
        <f>IF(订单明细!J68="","",订单明细!J68)</f>
        <v/>
      </c>
      <c r="J68" s="123" t="str">
        <f>IF(订单明细!K68="","",订单明细!K68)</f>
        <v/>
      </c>
      <c r="K68" s="124"/>
      <c r="L68" s="116"/>
      <c r="M68" s="130"/>
      <c r="N68" s="131" t="str">
        <f t="shared" si="2"/>
        <v/>
      </c>
      <c r="O68" s="114" t="str">
        <f>IF(AND(B68=对账单!$C$4,AND(A68&gt;=对账单!$J$4,A68&lt;=对账单!$J$6)),ROW(),"")</f>
        <v/>
      </c>
      <c r="P68" s="21"/>
    </row>
    <row r="69" spans="1:16">
      <c r="A69" s="111" t="str">
        <f>IF(订单明细!B69="","",订单明细!B69)</f>
        <v/>
      </c>
      <c r="B69" s="112" t="str">
        <f>IF(订单明细!D69="","",订单明细!D69)</f>
        <v/>
      </c>
      <c r="C69" s="23" t="str">
        <f>IF(订单明细!C69="","",订单明细!C69)</f>
        <v/>
      </c>
      <c r="D69" s="23" t="str">
        <f>IF(订单明细!E69="","",订单明细!E69)</f>
        <v/>
      </c>
      <c r="E69" s="23" t="str">
        <f>IF(订单明细!F69="","",订单明细!F69)</f>
        <v/>
      </c>
      <c r="F69" s="117" t="str">
        <f>IF(订单明细!G69="","",订单明细!G69)</f>
        <v/>
      </c>
      <c r="G69" s="118" t="str">
        <f>IF(订单明细!H69="","",订单明细!H69)</f>
        <v/>
      </c>
      <c r="H69" s="119" t="str">
        <f>IF(订单明细!I69="","",订单明细!I69)</f>
        <v/>
      </c>
      <c r="I69" s="125" t="str">
        <f>IF(订单明细!J69="","",订单明细!J69)</f>
        <v/>
      </c>
      <c r="J69" s="126" t="str">
        <f>IF(订单明细!K69="","",订单明细!K69)</f>
        <v/>
      </c>
      <c r="K69" s="127"/>
      <c r="L69" s="119"/>
      <c r="M69" s="132"/>
      <c r="N69" s="133" t="str">
        <f t="shared" si="2"/>
        <v/>
      </c>
      <c r="O69" s="117" t="str">
        <f>IF(AND(B69=对账单!$C$4,AND(A69&gt;=对账单!$J$4,A69&lt;=对账单!$J$6)),ROW(),"")</f>
        <v/>
      </c>
      <c r="P69" s="23"/>
    </row>
    <row r="70" spans="1:16">
      <c r="A70" s="109" t="str">
        <f>IF(订单明细!B70="","",订单明细!B70)</f>
        <v/>
      </c>
      <c r="B70" s="110" t="str">
        <f>IF(订单明细!D70="","",订单明细!D70)</f>
        <v/>
      </c>
      <c r="C70" s="21" t="str">
        <f>IF(订单明细!C70="","",订单明细!C70)</f>
        <v/>
      </c>
      <c r="D70" s="21" t="str">
        <f>IF(订单明细!E70="","",订单明细!E70)</f>
        <v/>
      </c>
      <c r="E70" s="21" t="str">
        <f>IF(订单明细!F70="","",订单明细!F70)</f>
        <v/>
      </c>
      <c r="F70" s="114" t="str">
        <f>IF(订单明细!G70="","",订单明细!G70)</f>
        <v/>
      </c>
      <c r="G70" s="115" t="str">
        <f>IF(订单明细!H70="","",订单明细!H70)</f>
        <v/>
      </c>
      <c r="H70" s="116" t="str">
        <f>IF(订单明细!I70="","",订单明细!I70)</f>
        <v/>
      </c>
      <c r="I70" s="122" t="str">
        <f>IF(订单明细!J70="","",订单明细!J70)</f>
        <v/>
      </c>
      <c r="J70" s="123" t="str">
        <f>IF(订单明细!K70="","",订单明细!K70)</f>
        <v/>
      </c>
      <c r="K70" s="124"/>
      <c r="L70" s="116"/>
      <c r="M70" s="130"/>
      <c r="N70" s="131" t="str">
        <f t="shared" si="2"/>
        <v/>
      </c>
      <c r="O70" s="114" t="str">
        <f>IF(AND(B70=对账单!$C$4,AND(A70&gt;=对账单!$J$4,A70&lt;=对账单!$J$6)),ROW(),"")</f>
        <v/>
      </c>
      <c r="P70" s="21"/>
    </row>
    <row r="71" spans="1:16">
      <c r="A71" s="111" t="str">
        <f>IF(订单明细!B71="","",订单明细!B71)</f>
        <v/>
      </c>
      <c r="B71" s="112" t="str">
        <f>IF(订单明细!D71="","",订单明细!D71)</f>
        <v/>
      </c>
      <c r="C71" s="23" t="str">
        <f>IF(订单明细!C71="","",订单明细!C71)</f>
        <v/>
      </c>
      <c r="D71" s="23" t="str">
        <f>IF(订单明细!E71="","",订单明细!E71)</f>
        <v/>
      </c>
      <c r="E71" s="23" t="str">
        <f>IF(订单明细!F71="","",订单明细!F71)</f>
        <v/>
      </c>
      <c r="F71" s="117" t="str">
        <f>IF(订单明细!G71="","",订单明细!G71)</f>
        <v/>
      </c>
      <c r="G71" s="118" t="str">
        <f>IF(订单明细!H71="","",订单明细!H71)</f>
        <v/>
      </c>
      <c r="H71" s="119" t="str">
        <f>IF(订单明细!I71="","",订单明细!I71)</f>
        <v/>
      </c>
      <c r="I71" s="125" t="str">
        <f>IF(订单明细!J71="","",订单明细!J71)</f>
        <v/>
      </c>
      <c r="J71" s="126" t="str">
        <f>IF(订单明细!K71="","",订单明细!K71)</f>
        <v/>
      </c>
      <c r="K71" s="127"/>
      <c r="L71" s="119"/>
      <c r="M71" s="132"/>
      <c r="N71" s="133" t="str">
        <f t="shared" si="2"/>
        <v/>
      </c>
      <c r="O71" s="117" t="str">
        <f>IF(AND(B71=对账单!$C$4,AND(A71&gt;=对账单!$J$4,A71&lt;=对账单!$J$6)),ROW(),"")</f>
        <v/>
      </c>
      <c r="P71" s="23"/>
    </row>
    <row r="72" spans="1:16">
      <c r="A72" s="109" t="str">
        <f>IF(订单明细!B72="","",订单明细!B72)</f>
        <v/>
      </c>
      <c r="B72" s="110" t="str">
        <f>IF(订单明细!D72="","",订单明细!D72)</f>
        <v/>
      </c>
      <c r="C72" s="21" t="str">
        <f>IF(订单明细!C72="","",订单明细!C72)</f>
        <v/>
      </c>
      <c r="D72" s="21" t="str">
        <f>IF(订单明细!E72="","",订单明细!E72)</f>
        <v/>
      </c>
      <c r="E72" s="21" t="str">
        <f>IF(订单明细!F72="","",订单明细!F72)</f>
        <v/>
      </c>
      <c r="F72" s="114" t="str">
        <f>IF(订单明细!G72="","",订单明细!G72)</f>
        <v/>
      </c>
      <c r="G72" s="115" t="str">
        <f>IF(订单明细!H72="","",订单明细!H72)</f>
        <v/>
      </c>
      <c r="H72" s="116" t="str">
        <f>IF(订单明细!I72="","",订单明细!I72)</f>
        <v/>
      </c>
      <c r="I72" s="122" t="str">
        <f>IF(订单明细!J72="","",订单明细!J72)</f>
        <v/>
      </c>
      <c r="J72" s="123" t="str">
        <f>IF(订单明细!K72="","",订单明细!K72)</f>
        <v/>
      </c>
      <c r="K72" s="124"/>
      <c r="L72" s="116"/>
      <c r="M72" s="130"/>
      <c r="N72" s="131" t="str">
        <f t="shared" si="2"/>
        <v/>
      </c>
      <c r="O72" s="114" t="str">
        <f>IF(AND(B72=对账单!$C$4,AND(A72&gt;=对账单!$J$4,A72&lt;=对账单!$J$6)),ROW(),"")</f>
        <v/>
      </c>
      <c r="P72" s="21"/>
    </row>
    <row r="73" spans="1:16">
      <c r="A73" s="111" t="str">
        <f>IF(订单明细!B73="","",订单明细!B73)</f>
        <v/>
      </c>
      <c r="B73" s="112" t="str">
        <f>IF(订单明细!D73="","",订单明细!D73)</f>
        <v/>
      </c>
      <c r="C73" s="23" t="str">
        <f>IF(订单明细!C73="","",订单明细!C73)</f>
        <v/>
      </c>
      <c r="D73" s="23" t="str">
        <f>IF(订单明细!E73="","",订单明细!E73)</f>
        <v/>
      </c>
      <c r="E73" s="23" t="str">
        <f>IF(订单明细!F73="","",订单明细!F73)</f>
        <v/>
      </c>
      <c r="F73" s="117" t="str">
        <f>IF(订单明细!G73="","",订单明细!G73)</f>
        <v/>
      </c>
      <c r="G73" s="118" t="str">
        <f>IF(订单明细!H73="","",订单明细!H73)</f>
        <v/>
      </c>
      <c r="H73" s="119" t="str">
        <f>IF(订单明细!I73="","",订单明细!I73)</f>
        <v/>
      </c>
      <c r="I73" s="125" t="str">
        <f>IF(订单明细!J73="","",订单明细!J73)</f>
        <v/>
      </c>
      <c r="J73" s="126" t="str">
        <f>IF(订单明细!K73="","",订单明细!K73)</f>
        <v/>
      </c>
      <c r="K73" s="127"/>
      <c r="L73" s="119"/>
      <c r="M73" s="132"/>
      <c r="N73" s="133" t="str">
        <f t="shared" si="2"/>
        <v/>
      </c>
      <c r="O73" s="117" t="str">
        <f>IF(AND(B73=对账单!$C$4,AND(A73&gt;=对账单!$J$4,A73&lt;=对账单!$J$6)),ROW(),"")</f>
        <v/>
      </c>
      <c r="P73" s="23"/>
    </row>
    <row r="74" spans="1:16">
      <c r="A74" s="109" t="str">
        <f>IF(订单明细!B74="","",订单明细!B74)</f>
        <v/>
      </c>
      <c r="B74" s="110" t="str">
        <f>IF(订单明细!D74="","",订单明细!D74)</f>
        <v/>
      </c>
      <c r="C74" s="21" t="str">
        <f>IF(订单明细!C74="","",订单明细!C74)</f>
        <v/>
      </c>
      <c r="D74" s="21" t="str">
        <f>IF(订单明细!E74="","",订单明细!E74)</f>
        <v/>
      </c>
      <c r="E74" s="21" t="str">
        <f>IF(订单明细!F74="","",订单明细!F74)</f>
        <v/>
      </c>
      <c r="F74" s="114" t="str">
        <f>IF(订单明细!G74="","",订单明细!G74)</f>
        <v/>
      </c>
      <c r="G74" s="115" t="str">
        <f>IF(订单明细!H74="","",订单明细!H74)</f>
        <v/>
      </c>
      <c r="H74" s="116" t="str">
        <f>IF(订单明细!I74="","",订单明细!I74)</f>
        <v/>
      </c>
      <c r="I74" s="122" t="str">
        <f>IF(订单明细!J74="","",订单明细!J74)</f>
        <v/>
      </c>
      <c r="J74" s="123" t="str">
        <f>IF(订单明细!K74="","",订单明细!K74)</f>
        <v/>
      </c>
      <c r="K74" s="124"/>
      <c r="L74" s="116"/>
      <c r="M74" s="130"/>
      <c r="N74" s="131" t="str">
        <f t="shared" si="2"/>
        <v/>
      </c>
      <c r="O74" s="114" t="str">
        <f>IF(AND(B74=对账单!$C$4,AND(A74&gt;=对账单!$J$4,A74&lt;=对账单!$J$6)),ROW(),"")</f>
        <v/>
      </c>
      <c r="P74" s="21"/>
    </row>
    <row r="75" spans="1:16">
      <c r="A75" s="111" t="str">
        <f>IF(订单明细!B75="","",订单明细!B75)</f>
        <v/>
      </c>
      <c r="B75" s="112" t="str">
        <f>IF(订单明细!D75="","",订单明细!D75)</f>
        <v/>
      </c>
      <c r="C75" s="23" t="str">
        <f>IF(订单明细!C75="","",订单明细!C75)</f>
        <v/>
      </c>
      <c r="D75" s="23" t="str">
        <f>IF(订单明细!E75="","",订单明细!E75)</f>
        <v/>
      </c>
      <c r="E75" s="23" t="str">
        <f>IF(订单明细!F75="","",订单明细!F75)</f>
        <v/>
      </c>
      <c r="F75" s="117" t="str">
        <f>IF(订单明细!G75="","",订单明细!G75)</f>
        <v/>
      </c>
      <c r="G75" s="118" t="str">
        <f>IF(订单明细!H75="","",订单明细!H75)</f>
        <v/>
      </c>
      <c r="H75" s="119" t="str">
        <f>IF(订单明细!I75="","",订单明细!I75)</f>
        <v/>
      </c>
      <c r="I75" s="125" t="str">
        <f>IF(订单明细!J75="","",订单明细!J75)</f>
        <v/>
      </c>
      <c r="J75" s="126" t="str">
        <f>IF(订单明细!K75="","",订单明细!K75)</f>
        <v/>
      </c>
      <c r="K75" s="127"/>
      <c r="L75" s="119"/>
      <c r="M75" s="132"/>
      <c r="N75" s="133" t="str">
        <f t="shared" si="2"/>
        <v/>
      </c>
      <c r="O75" s="117" t="str">
        <f>IF(AND(B75=对账单!$C$4,AND(A75&gt;=对账单!$J$4,A75&lt;=对账单!$J$6)),ROW(),"")</f>
        <v/>
      </c>
      <c r="P75" s="23"/>
    </row>
    <row r="76" spans="1:16">
      <c r="A76" s="109" t="str">
        <f>IF(订单明细!B76="","",订单明细!B76)</f>
        <v/>
      </c>
      <c r="B76" s="110" t="str">
        <f>IF(订单明细!D76="","",订单明细!D76)</f>
        <v/>
      </c>
      <c r="C76" s="21" t="str">
        <f>IF(订单明细!C76="","",订单明细!C76)</f>
        <v/>
      </c>
      <c r="D76" s="21" t="str">
        <f>IF(订单明细!E76="","",订单明细!E76)</f>
        <v/>
      </c>
      <c r="E76" s="21" t="str">
        <f>IF(订单明细!F76="","",订单明细!F76)</f>
        <v/>
      </c>
      <c r="F76" s="114" t="str">
        <f>IF(订单明细!G76="","",订单明细!G76)</f>
        <v/>
      </c>
      <c r="G76" s="115" t="str">
        <f>IF(订单明细!H76="","",订单明细!H76)</f>
        <v/>
      </c>
      <c r="H76" s="116" t="str">
        <f>IF(订单明细!I76="","",订单明细!I76)</f>
        <v/>
      </c>
      <c r="I76" s="122" t="str">
        <f>IF(订单明细!J76="","",订单明细!J76)</f>
        <v/>
      </c>
      <c r="J76" s="123" t="str">
        <f>IF(订单明细!K76="","",订单明细!K76)</f>
        <v/>
      </c>
      <c r="K76" s="124"/>
      <c r="L76" s="116"/>
      <c r="M76" s="130"/>
      <c r="N76" s="131" t="str">
        <f t="shared" si="2"/>
        <v/>
      </c>
      <c r="O76" s="114" t="str">
        <f>IF(AND(B76=对账单!$C$4,AND(A76&gt;=对账单!$J$4,A76&lt;=对账单!$J$6)),ROW(),"")</f>
        <v/>
      </c>
      <c r="P76" s="21"/>
    </row>
    <row r="77" spans="1:16">
      <c r="A77" s="111" t="str">
        <f>IF(订单明细!B77="","",订单明细!B77)</f>
        <v/>
      </c>
      <c r="B77" s="112" t="str">
        <f>IF(订单明细!D77="","",订单明细!D77)</f>
        <v/>
      </c>
      <c r="C77" s="23" t="str">
        <f>IF(订单明细!C77="","",订单明细!C77)</f>
        <v/>
      </c>
      <c r="D77" s="23" t="str">
        <f>IF(订单明细!E77="","",订单明细!E77)</f>
        <v/>
      </c>
      <c r="E77" s="23" t="str">
        <f>IF(订单明细!F77="","",订单明细!F77)</f>
        <v/>
      </c>
      <c r="F77" s="117" t="str">
        <f>IF(订单明细!G77="","",订单明细!G77)</f>
        <v/>
      </c>
      <c r="G77" s="118" t="str">
        <f>IF(订单明细!H77="","",订单明细!H77)</f>
        <v/>
      </c>
      <c r="H77" s="119" t="str">
        <f>IF(订单明细!I77="","",订单明细!I77)</f>
        <v/>
      </c>
      <c r="I77" s="125" t="str">
        <f>IF(订单明细!J77="","",订单明细!J77)</f>
        <v/>
      </c>
      <c r="J77" s="126" t="str">
        <f>IF(订单明细!K77="","",订单明细!K77)</f>
        <v/>
      </c>
      <c r="K77" s="127"/>
      <c r="L77" s="119"/>
      <c r="M77" s="132"/>
      <c r="N77" s="133" t="str">
        <f t="shared" si="2"/>
        <v/>
      </c>
      <c r="O77" s="117" t="str">
        <f>IF(AND(B77=对账单!$C$4,AND(A77&gt;=对账单!$J$4,A77&lt;=对账单!$J$6)),ROW(),"")</f>
        <v/>
      </c>
      <c r="P77" s="23"/>
    </row>
    <row r="78" spans="1:16">
      <c r="A78" s="109" t="str">
        <f>IF(订单明细!B78="","",订单明细!B78)</f>
        <v/>
      </c>
      <c r="B78" s="110" t="str">
        <f>IF(订单明细!D78="","",订单明细!D78)</f>
        <v/>
      </c>
      <c r="C78" s="21" t="str">
        <f>IF(订单明细!C78="","",订单明细!C78)</f>
        <v/>
      </c>
      <c r="D78" s="21" t="str">
        <f>IF(订单明细!E78="","",订单明细!E78)</f>
        <v/>
      </c>
      <c r="E78" s="21" t="str">
        <f>IF(订单明细!F78="","",订单明细!F78)</f>
        <v/>
      </c>
      <c r="F78" s="114" t="str">
        <f>IF(订单明细!G78="","",订单明细!G78)</f>
        <v/>
      </c>
      <c r="G78" s="115" t="str">
        <f>IF(订单明细!H78="","",订单明细!H78)</f>
        <v/>
      </c>
      <c r="H78" s="116" t="str">
        <f>IF(订单明细!I78="","",订单明细!I78)</f>
        <v/>
      </c>
      <c r="I78" s="122" t="str">
        <f>IF(订单明细!J78="","",订单明细!J78)</f>
        <v/>
      </c>
      <c r="J78" s="123" t="str">
        <f>IF(订单明细!K78="","",订单明细!K78)</f>
        <v/>
      </c>
      <c r="K78" s="124"/>
      <c r="L78" s="116"/>
      <c r="M78" s="130"/>
      <c r="N78" s="131" t="str">
        <f t="shared" si="2"/>
        <v/>
      </c>
      <c r="O78" s="114" t="str">
        <f>IF(AND(B78=对账单!$C$4,AND(A78&gt;=对账单!$J$4,A78&lt;=对账单!$J$6)),ROW(),"")</f>
        <v/>
      </c>
      <c r="P78" s="21"/>
    </row>
    <row r="79" spans="1:16">
      <c r="A79" s="111" t="str">
        <f>IF(订单明细!B79="","",订单明细!B79)</f>
        <v/>
      </c>
      <c r="B79" s="112" t="str">
        <f>IF(订单明细!D79="","",订单明细!D79)</f>
        <v/>
      </c>
      <c r="C79" s="23" t="str">
        <f>IF(订单明细!C79="","",订单明细!C79)</f>
        <v/>
      </c>
      <c r="D79" s="23" t="str">
        <f>IF(订单明细!E79="","",订单明细!E79)</f>
        <v/>
      </c>
      <c r="E79" s="23" t="str">
        <f>IF(订单明细!F79="","",订单明细!F79)</f>
        <v/>
      </c>
      <c r="F79" s="117" t="str">
        <f>IF(订单明细!G79="","",订单明细!G79)</f>
        <v/>
      </c>
      <c r="G79" s="118" t="str">
        <f>IF(订单明细!H79="","",订单明细!H79)</f>
        <v/>
      </c>
      <c r="H79" s="119" t="str">
        <f>IF(订单明细!I79="","",订单明细!I79)</f>
        <v/>
      </c>
      <c r="I79" s="125" t="str">
        <f>IF(订单明细!J79="","",订单明细!J79)</f>
        <v/>
      </c>
      <c r="J79" s="126" t="str">
        <f>IF(订单明细!K79="","",订单明细!K79)</f>
        <v/>
      </c>
      <c r="K79" s="127"/>
      <c r="L79" s="119"/>
      <c r="M79" s="132"/>
      <c r="N79" s="133" t="str">
        <f t="shared" ref="N79:N110" si="3">IF(J79="","",J79-K79-L79-M79)</f>
        <v/>
      </c>
      <c r="O79" s="117" t="str">
        <f>IF(AND(B79=对账单!$C$4,AND(A79&gt;=对账单!$J$4,A79&lt;=对账单!$J$6)),ROW(),"")</f>
        <v/>
      </c>
      <c r="P79" s="23"/>
    </row>
    <row r="80" spans="1:16">
      <c r="A80" s="109" t="str">
        <f>IF(订单明细!B80="","",订单明细!B80)</f>
        <v/>
      </c>
      <c r="B80" s="110" t="str">
        <f>IF(订单明细!D80="","",订单明细!D80)</f>
        <v/>
      </c>
      <c r="C80" s="21" t="str">
        <f>IF(订单明细!C80="","",订单明细!C80)</f>
        <v/>
      </c>
      <c r="D80" s="21" t="str">
        <f>IF(订单明细!E80="","",订单明细!E80)</f>
        <v/>
      </c>
      <c r="E80" s="21" t="str">
        <f>IF(订单明细!F80="","",订单明细!F80)</f>
        <v/>
      </c>
      <c r="F80" s="114" t="str">
        <f>IF(订单明细!G80="","",订单明细!G80)</f>
        <v/>
      </c>
      <c r="G80" s="115" t="str">
        <f>IF(订单明细!H80="","",订单明细!H80)</f>
        <v/>
      </c>
      <c r="H80" s="116" t="str">
        <f>IF(订单明细!I80="","",订单明细!I80)</f>
        <v/>
      </c>
      <c r="I80" s="122" t="str">
        <f>IF(订单明细!J80="","",订单明细!J80)</f>
        <v/>
      </c>
      <c r="J80" s="123" t="str">
        <f>IF(订单明细!K80="","",订单明细!K80)</f>
        <v/>
      </c>
      <c r="K80" s="124"/>
      <c r="L80" s="116"/>
      <c r="M80" s="130"/>
      <c r="N80" s="131" t="str">
        <f t="shared" si="3"/>
        <v/>
      </c>
      <c r="O80" s="114" t="str">
        <f>IF(AND(B80=对账单!$C$4,AND(A80&gt;=对账单!$J$4,A80&lt;=对账单!$J$6)),ROW(),"")</f>
        <v/>
      </c>
      <c r="P80" s="21"/>
    </row>
    <row r="81" spans="1:16">
      <c r="A81" s="111" t="str">
        <f>IF(订单明细!B81="","",订单明细!B81)</f>
        <v/>
      </c>
      <c r="B81" s="112" t="str">
        <f>IF(订单明细!D81="","",订单明细!D81)</f>
        <v/>
      </c>
      <c r="C81" s="23" t="str">
        <f>IF(订单明细!C81="","",订单明细!C81)</f>
        <v/>
      </c>
      <c r="D81" s="23" t="str">
        <f>IF(订单明细!E81="","",订单明细!E81)</f>
        <v/>
      </c>
      <c r="E81" s="23" t="str">
        <f>IF(订单明细!F81="","",订单明细!F81)</f>
        <v/>
      </c>
      <c r="F81" s="117" t="str">
        <f>IF(订单明细!G81="","",订单明细!G81)</f>
        <v/>
      </c>
      <c r="G81" s="118" t="str">
        <f>IF(订单明细!H81="","",订单明细!H81)</f>
        <v/>
      </c>
      <c r="H81" s="119" t="str">
        <f>IF(订单明细!I81="","",订单明细!I81)</f>
        <v/>
      </c>
      <c r="I81" s="125" t="str">
        <f>IF(订单明细!J81="","",订单明细!J81)</f>
        <v/>
      </c>
      <c r="J81" s="126" t="str">
        <f>IF(订单明细!K81="","",订单明细!K81)</f>
        <v/>
      </c>
      <c r="K81" s="127"/>
      <c r="L81" s="119"/>
      <c r="M81" s="132"/>
      <c r="N81" s="133" t="str">
        <f t="shared" si="3"/>
        <v/>
      </c>
      <c r="O81" s="117" t="str">
        <f>IF(AND(B81=对账单!$C$4,AND(A81&gt;=对账单!$J$4,A81&lt;=对账单!$J$6)),ROW(),"")</f>
        <v/>
      </c>
      <c r="P81" s="23"/>
    </row>
    <row r="82" spans="1:16">
      <c r="A82" s="109" t="str">
        <f>IF(订单明细!B82="","",订单明细!B82)</f>
        <v/>
      </c>
      <c r="B82" s="110" t="str">
        <f>IF(订单明细!D82="","",订单明细!D82)</f>
        <v/>
      </c>
      <c r="C82" s="21" t="str">
        <f>IF(订单明细!C82="","",订单明细!C82)</f>
        <v/>
      </c>
      <c r="D82" s="21" t="str">
        <f>IF(订单明细!E82="","",订单明细!E82)</f>
        <v/>
      </c>
      <c r="E82" s="21" t="str">
        <f>IF(订单明细!F82="","",订单明细!F82)</f>
        <v/>
      </c>
      <c r="F82" s="114" t="str">
        <f>IF(订单明细!G82="","",订单明细!G82)</f>
        <v/>
      </c>
      <c r="G82" s="115" t="str">
        <f>IF(订单明细!H82="","",订单明细!H82)</f>
        <v/>
      </c>
      <c r="H82" s="116" t="str">
        <f>IF(订单明细!I82="","",订单明细!I82)</f>
        <v/>
      </c>
      <c r="I82" s="122" t="str">
        <f>IF(订单明细!J82="","",订单明细!J82)</f>
        <v/>
      </c>
      <c r="J82" s="123" t="str">
        <f>IF(订单明细!K82="","",订单明细!K82)</f>
        <v/>
      </c>
      <c r="K82" s="124"/>
      <c r="L82" s="116"/>
      <c r="M82" s="130"/>
      <c r="N82" s="131" t="str">
        <f t="shared" si="3"/>
        <v/>
      </c>
      <c r="O82" s="114" t="str">
        <f>IF(AND(B82=对账单!$C$4,AND(A82&gt;=对账单!$J$4,A82&lt;=对账单!$J$6)),ROW(),"")</f>
        <v/>
      </c>
      <c r="P82" s="21"/>
    </row>
    <row r="83" spans="1:16">
      <c r="A83" s="111" t="str">
        <f>IF(订单明细!B83="","",订单明细!B83)</f>
        <v/>
      </c>
      <c r="B83" s="112" t="str">
        <f>IF(订单明细!D83="","",订单明细!D83)</f>
        <v/>
      </c>
      <c r="C83" s="23" t="str">
        <f>IF(订单明细!C83="","",订单明细!C83)</f>
        <v/>
      </c>
      <c r="D83" s="23" t="str">
        <f>IF(订单明细!E83="","",订单明细!E83)</f>
        <v/>
      </c>
      <c r="E83" s="23" t="str">
        <f>IF(订单明细!F83="","",订单明细!F83)</f>
        <v/>
      </c>
      <c r="F83" s="117" t="str">
        <f>IF(订单明细!G83="","",订单明细!G83)</f>
        <v/>
      </c>
      <c r="G83" s="118" t="str">
        <f>IF(订单明细!H83="","",订单明细!H83)</f>
        <v/>
      </c>
      <c r="H83" s="119" t="str">
        <f>IF(订单明细!I83="","",订单明细!I83)</f>
        <v/>
      </c>
      <c r="I83" s="125" t="str">
        <f>IF(订单明细!J83="","",订单明细!J83)</f>
        <v/>
      </c>
      <c r="J83" s="126" t="str">
        <f>IF(订单明细!K83="","",订单明细!K83)</f>
        <v/>
      </c>
      <c r="K83" s="127"/>
      <c r="L83" s="119"/>
      <c r="M83" s="132"/>
      <c r="N83" s="133" t="str">
        <f t="shared" si="3"/>
        <v/>
      </c>
      <c r="O83" s="117" t="str">
        <f>IF(AND(B83=对账单!$C$4,AND(A83&gt;=对账单!$J$4,A83&lt;=对账单!$J$6)),ROW(),"")</f>
        <v/>
      </c>
      <c r="P83" s="23"/>
    </row>
    <row r="84" spans="1:16">
      <c r="A84" s="109" t="str">
        <f>IF(订单明细!B84="","",订单明细!B84)</f>
        <v/>
      </c>
      <c r="B84" s="110" t="str">
        <f>IF(订单明细!D84="","",订单明细!D84)</f>
        <v/>
      </c>
      <c r="C84" s="21" t="str">
        <f>IF(订单明细!C84="","",订单明细!C84)</f>
        <v/>
      </c>
      <c r="D84" s="21" t="str">
        <f>IF(订单明细!E84="","",订单明细!E84)</f>
        <v/>
      </c>
      <c r="E84" s="21" t="str">
        <f>IF(订单明细!F84="","",订单明细!F84)</f>
        <v/>
      </c>
      <c r="F84" s="114" t="str">
        <f>IF(订单明细!G84="","",订单明细!G84)</f>
        <v/>
      </c>
      <c r="G84" s="115" t="str">
        <f>IF(订单明细!H84="","",订单明细!H84)</f>
        <v/>
      </c>
      <c r="H84" s="116" t="str">
        <f>IF(订单明细!I84="","",订单明细!I84)</f>
        <v/>
      </c>
      <c r="I84" s="122" t="str">
        <f>IF(订单明细!J84="","",订单明细!J84)</f>
        <v/>
      </c>
      <c r="J84" s="123" t="str">
        <f>IF(订单明细!K84="","",订单明细!K84)</f>
        <v/>
      </c>
      <c r="K84" s="124"/>
      <c r="L84" s="116"/>
      <c r="M84" s="130"/>
      <c r="N84" s="131" t="str">
        <f t="shared" si="3"/>
        <v/>
      </c>
      <c r="O84" s="114" t="str">
        <f>IF(AND(B84=对账单!$C$4,AND(A84&gt;=对账单!$J$4,A84&lt;=对账单!$J$6)),ROW(),"")</f>
        <v/>
      </c>
      <c r="P84" s="21"/>
    </row>
    <row r="85" spans="1:16">
      <c r="A85" s="111" t="str">
        <f>IF(订单明细!B85="","",订单明细!B85)</f>
        <v/>
      </c>
      <c r="B85" s="112" t="str">
        <f>IF(订单明细!D85="","",订单明细!D85)</f>
        <v/>
      </c>
      <c r="C85" s="23" t="str">
        <f>IF(订单明细!C85="","",订单明细!C85)</f>
        <v/>
      </c>
      <c r="D85" s="23" t="str">
        <f>IF(订单明细!E85="","",订单明细!E85)</f>
        <v/>
      </c>
      <c r="E85" s="23" t="str">
        <f>IF(订单明细!F85="","",订单明细!F85)</f>
        <v/>
      </c>
      <c r="F85" s="117" t="str">
        <f>IF(订单明细!G85="","",订单明细!G85)</f>
        <v/>
      </c>
      <c r="G85" s="118" t="str">
        <f>IF(订单明细!H85="","",订单明细!H85)</f>
        <v/>
      </c>
      <c r="H85" s="119" t="str">
        <f>IF(订单明细!I85="","",订单明细!I85)</f>
        <v/>
      </c>
      <c r="I85" s="125" t="str">
        <f>IF(订单明细!J85="","",订单明细!J85)</f>
        <v/>
      </c>
      <c r="J85" s="126" t="str">
        <f>IF(订单明细!K85="","",订单明细!K85)</f>
        <v/>
      </c>
      <c r="K85" s="127"/>
      <c r="L85" s="119"/>
      <c r="M85" s="132"/>
      <c r="N85" s="133" t="str">
        <f t="shared" si="3"/>
        <v/>
      </c>
      <c r="O85" s="117" t="str">
        <f>IF(AND(B85=对账单!$C$4,AND(A85&gt;=对账单!$J$4,A85&lt;=对账单!$J$6)),ROW(),"")</f>
        <v/>
      </c>
      <c r="P85" s="23"/>
    </row>
    <row r="86" spans="1:16">
      <c r="A86" s="109" t="str">
        <f>IF(订单明细!B86="","",订单明细!B86)</f>
        <v/>
      </c>
      <c r="B86" s="110" t="str">
        <f>IF(订单明细!D86="","",订单明细!D86)</f>
        <v/>
      </c>
      <c r="C86" s="21" t="str">
        <f>IF(订单明细!C86="","",订单明细!C86)</f>
        <v/>
      </c>
      <c r="D86" s="21" t="str">
        <f>IF(订单明细!E86="","",订单明细!E86)</f>
        <v/>
      </c>
      <c r="E86" s="21" t="str">
        <f>IF(订单明细!F86="","",订单明细!F86)</f>
        <v/>
      </c>
      <c r="F86" s="114" t="str">
        <f>IF(订单明细!G86="","",订单明细!G86)</f>
        <v/>
      </c>
      <c r="G86" s="115" t="str">
        <f>IF(订单明细!H86="","",订单明细!H86)</f>
        <v/>
      </c>
      <c r="H86" s="116" t="str">
        <f>IF(订单明细!I86="","",订单明细!I86)</f>
        <v/>
      </c>
      <c r="I86" s="122" t="str">
        <f>IF(订单明细!J86="","",订单明细!J86)</f>
        <v/>
      </c>
      <c r="J86" s="123" t="str">
        <f>IF(订单明细!K86="","",订单明细!K86)</f>
        <v/>
      </c>
      <c r="K86" s="124"/>
      <c r="L86" s="116"/>
      <c r="M86" s="130"/>
      <c r="N86" s="131" t="str">
        <f t="shared" si="3"/>
        <v/>
      </c>
      <c r="O86" s="114" t="str">
        <f>IF(AND(B86=对账单!$C$4,AND(A86&gt;=对账单!$J$4,A86&lt;=对账单!$J$6)),ROW(),"")</f>
        <v/>
      </c>
      <c r="P86" s="21"/>
    </row>
    <row r="87" spans="1:16">
      <c r="A87" s="111" t="str">
        <f>IF(订单明细!B87="","",订单明细!B87)</f>
        <v/>
      </c>
      <c r="B87" s="112" t="str">
        <f>IF(订单明细!D87="","",订单明细!D87)</f>
        <v/>
      </c>
      <c r="C87" s="23" t="str">
        <f>IF(订单明细!C87="","",订单明细!C87)</f>
        <v/>
      </c>
      <c r="D87" s="23" t="str">
        <f>IF(订单明细!E87="","",订单明细!E87)</f>
        <v/>
      </c>
      <c r="E87" s="23" t="str">
        <f>IF(订单明细!F87="","",订单明细!F87)</f>
        <v/>
      </c>
      <c r="F87" s="117" t="str">
        <f>IF(订单明细!G87="","",订单明细!G87)</f>
        <v/>
      </c>
      <c r="G87" s="118" t="str">
        <f>IF(订单明细!H87="","",订单明细!H87)</f>
        <v/>
      </c>
      <c r="H87" s="119" t="str">
        <f>IF(订单明细!I87="","",订单明细!I87)</f>
        <v/>
      </c>
      <c r="I87" s="125" t="str">
        <f>IF(订单明细!J87="","",订单明细!J87)</f>
        <v/>
      </c>
      <c r="J87" s="126" t="str">
        <f>IF(订单明细!K87="","",订单明细!K87)</f>
        <v/>
      </c>
      <c r="K87" s="127"/>
      <c r="L87" s="119"/>
      <c r="M87" s="132"/>
      <c r="N87" s="133" t="str">
        <f t="shared" si="3"/>
        <v/>
      </c>
      <c r="O87" s="117" t="str">
        <f>IF(AND(B87=对账单!$C$4,AND(A87&gt;=对账单!$J$4,A87&lt;=对账单!$J$6)),ROW(),"")</f>
        <v/>
      </c>
      <c r="P87" s="23"/>
    </row>
    <row r="88" spans="1:16">
      <c r="A88" s="109" t="str">
        <f>IF(订单明细!B88="","",订单明细!B88)</f>
        <v/>
      </c>
      <c r="B88" s="110" t="str">
        <f>IF(订单明细!D88="","",订单明细!D88)</f>
        <v/>
      </c>
      <c r="C88" s="21" t="str">
        <f>IF(订单明细!C88="","",订单明细!C88)</f>
        <v/>
      </c>
      <c r="D88" s="21" t="str">
        <f>IF(订单明细!E88="","",订单明细!E88)</f>
        <v/>
      </c>
      <c r="E88" s="21" t="str">
        <f>IF(订单明细!F88="","",订单明细!F88)</f>
        <v/>
      </c>
      <c r="F88" s="114" t="str">
        <f>IF(订单明细!G88="","",订单明细!G88)</f>
        <v/>
      </c>
      <c r="G88" s="115" t="str">
        <f>IF(订单明细!H88="","",订单明细!H88)</f>
        <v/>
      </c>
      <c r="H88" s="116" t="str">
        <f>IF(订单明细!I88="","",订单明细!I88)</f>
        <v/>
      </c>
      <c r="I88" s="122" t="str">
        <f>IF(订单明细!J88="","",订单明细!J88)</f>
        <v/>
      </c>
      <c r="J88" s="123" t="str">
        <f>IF(订单明细!K88="","",订单明细!K88)</f>
        <v/>
      </c>
      <c r="K88" s="124"/>
      <c r="L88" s="116"/>
      <c r="M88" s="130"/>
      <c r="N88" s="131" t="str">
        <f t="shared" si="3"/>
        <v/>
      </c>
      <c r="O88" s="114" t="str">
        <f>IF(AND(B88=对账单!$C$4,AND(A88&gt;=对账单!$J$4,A88&lt;=对账单!$J$6)),ROW(),"")</f>
        <v/>
      </c>
      <c r="P88" s="21"/>
    </row>
    <row r="89" spans="1:16">
      <c r="A89" s="111" t="str">
        <f>IF(订单明细!B89="","",订单明细!B89)</f>
        <v/>
      </c>
      <c r="B89" s="112" t="str">
        <f>IF(订单明细!D89="","",订单明细!D89)</f>
        <v/>
      </c>
      <c r="C89" s="23" t="str">
        <f>IF(订单明细!C89="","",订单明细!C89)</f>
        <v/>
      </c>
      <c r="D89" s="23" t="str">
        <f>IF(订单明细!E89="","",订单明细!E89)</f>
        <v/>
      </c>
      <c r="E89" s="23" t="str">
        <f>IF(订单明细!F89="","",订单明细!F89)</f>
        <v/>
      </c>
      <c r="F89" s="117" t="str">
        <f>IF(订单明细!G89="","",订单明细!G89)</f>
        <v/>
      </c>
      <c r="G89" s="118" t="str">
        <f>IF(订单明细!H89="","",订单明细!H89)</f>
        <v/>
      </c>
      <c r="H89" s="119" t="str">
        <f>IF(订单明细!I89="","",订单明细!I89)</f>
        <v/>
      </c>
      <c r="I89" s="125" t="str">
        <f>IF(订单明细!J89="","",订单明细!J89)</f>
        <v/>
      </c>
      <c r="J89" s="126" t="str">
        <f>IF(订单明细!K89="","",订单明细!K89)</f>
        <v/>
      </c>
      <c r="K89" s="127"/>
      <c r="L89" s="119"/>
      <c r="M89" s="132"/>
      <c r="N89" s="133" t="str">
        <f t="shared" si="3"/>
        <v/>
      </c>
      <c r="O89" s="117" t="str">
        <f>IF(AND(B89=对账单!$C$4,AND(A89&gt;=对账单!$J$4,A89&lt;=对账单!$J$6)),ROW(),"")</f>
        <v/>
      </c>
      <c r="P89" s="23"/>
    </row>
    <row r="90" spans="1:16">
      <c r="A90" s="109" t="str">
        <f>IF(订单明细!B90="","",订单明细!B90)</f>
        <v/>
      </c>
      <c r="B90" s="110" t="str">
        <f>IF(订单明细!D90="","",订单明细!D90)</f>
        <v/>
      </c>
      <c r="C90" s="21" t="str">
        <f>IF(订单明细!C90="","",订单明细!C90)</f>
        <v/>
      </c>
      <c r="D90" s="21" t="str">
        <f>IF(订单明细!E90="","",订单明细!E90)</f>
        <v/>
      </c>
      <c r="E90" s="21" t="str">
        <f>IF(订单明细!F90="","",订单明细!F90)</f>
        <v/>
      </c>
      <c r="F90" s="114" t="str">
        <f>IF(订单明细!G90="","",订单明细!G90)</f>
        <v/>
      </c>
      <c r="G90" s="115" t="str">
        <f>IF(订单明细!H90="","",订单明细!H90)</f>
        <v/>
      </c>
      <c r="H90" s="116" t="str">
        <f>IF(订单明细!I90="","",订单明细!I90)</f>
        <v/>
      </c>
      <c r="I90" s="122" t="str">
        <f>IF(订单明细!J90="","",订单明细!J90)</f>
        <v/>
      </c>
      <c r="J90" s="123" t="str">
        <f>IF(订单明细!K90="","",订单明细!K90)</f>
        <v/>
      </c>
      <c r="K90" s="124"/>
      <c r="L90" s="116"/>
      <c r="M90" s="130"/>
      <c r="N90" s="131" t="str">
        <f t="shared" si="3"/>
        <v/>
      </c>
      <c r="O90" s="114" t="str">
        <f>IF(AND(B90=对账单!$C$4,AND(A90&gt;=对账单!$J$4,A90&lt;=对账单!$J$6)),ROW(),"")</f>
        <v/>
      </c>
      <c r="P90" s="21"/>
    </row>
    <row r="91" spans="1:16">
      <c r="A91" s="111" t="str">
        <f>IF(订单明细!B91="","",订单明细!B91)</f>
        <v/>
      </c>
      <c r="B91" s="112" t="str">
        <f>IF(订单明细!D91="","",订单明细!D91)</f>
        <v/>
      </c>
      <c r="C91" s="23" t="str">
        <f>IF(订单明细!C91="","",订单明细!C91)</f>
        <v/>
      </c>
      <c r="D91" s="23" t="str">
        <f>IF(订单明细!E91="","",订单明细!E91)</f>
        <v/>
      </c>
      <c r="E91" s="23" t="str">
        <f>IF(订单明细!F91="","",订单明细!F91)</f>
        <v/>
      </c>
      <c r="F91" s="117" t="str">
        <f>IF(订单明细!G91="","",订单明细!G91)</f>
        <v/>
      </c>
      <c r="G91" s="118" t="str">
        <f>IF(订单明细!H91="","",订单明细!H91)</f>
        <v/>
      </c>
      <c r="H91" s="119" t="str">
        <f>IF(订单明细!I91="","",订单明细!I91)</f>
        <v/>
      </c>
      <c r="I91" s="125" t="str">
        <f>IF(订单明细!J91="","",订单明细!J91)</f>
        <v/>
      </c>
      <c r="J91" s="126" t="str">
        <f>IF(订单明细!K91="","",订单明细!K91)</f>
        <v/>
      </c>
      <c r="K91" s="127"/>
      <c r="L91" s="119"/>
      <c r="M91" s="132"/>
      <c r="N91" s="133" t="str">
        <f t="shared" si="3"/>
        <v/>
      </c>
      <c r="O91" s="117" t="str">
        <f>IF(AND(B91=对账单!$C$4,AND(A91&gt;=对账单!$J$4,A91&lt;=对账单!$J$6)),ROW(),"")</f>
        <v/>
      </c>
      <c r="P91" s="23"/>
    </row>
    <row r="92" spans="1:16">
      <c r="A92" s="109" t="str">
        <f>IF(订单明细!B92="","",订单明细!B92)</f>
        <v/>
      </c>
      <c r="B92" s="110" t="str">
        <f>IF(订单明细!D92="","",订单明细!D92)</f>
        <v/>
      </c>
      <c r="C92" s="21" t="str">
        <f>IF(订单明细!C92="","",订单明细!C92)</f>
        <v/>
      </c>
      <c r="D92" s="21" t="str">
        <f>IF(订单明细!E92="","",订单明细!E92)</f>
        <v/>
      </c>
      <c r="E92" s="21" t="str">
        <f>IF(订单明细!F92="","",订单明细!F92)</f>
        <v/>
      </c>
      <c r="F92" s="114" t="str">
        <f>IF(订单明细!G92="","",订单明细!G92)</f>
        <v/>
      </c>
      <c r="G92" s="115" t="str">
        <f>IF(订单明细!H92="","",订单明细!H92)</f>
        <v/>
      </c>
      <c r="H92" s="116" t="str">
        <f>IF(订单明细!I92="","",订单明细!I92)</f>
        <v/>
      </c>
      <c r="I92" s="122" t="str">
        <f>IF(订单明细!J92="","",订单明细!J92)</f>
        <v/>
      </c>
      <c r="J92" s="123" t="str">
        <f>IF(订单明细!K92="","",订单明细!K92)</f>
        <v/>
      </c>
      <c r="K92" s="124"/>
      <c r="L92" s="116"/>
      <c r="M92" s="130"/>
      <c r="N92" s="131" t="str">
        <f t="shared" si="3"/>
        <v/>
      </c>
      <c r="O92" s="114" t="str">
        <f>IF(AND(B92=对账单!$C$4,AND(A92&gt;=对账单!$J$4,A92&lt;=对账单!$J$6)),ROW(),"")</f>
        <v/>
      </c>
      <c r="P92" s="21"/>
    </row>
    <row r="93" spans="1:16">
      <c r="A93" s="111" t="str">
        <f>IF(订单明细!B93="","",订单明细!B93)</f>
        <v/>
      </c>
      <c r="B93" s="112" t="str">
        <f>IF(订单明细!D93="","",订单明细!D93)</f>
        <v/>
      </c>
      <c r="C93" s="23" t="str">
        <f>IF(订单明细!C93="","",订单明细!C93)</f>
        <v/>
      </c>
      <c r="D93" s="23" t="str">
        <f>IF(订单明细!E93="","",订单明细!E93)</f>
        <v/>
      </c>
      <c r="E93" s="23" t="str">
        <f>IF(订单明细!F93="","",订单明细!F93)</f>
        <v/>
      </c>
      <c r="F93" s="117" t="str">
        <f>IF(订单明细!G93="","",订单明细!G93)</f>
        <v/>
      </c>
      <c r="G93" s="118" t="str">
        <f>IF(订单明细!H93="","",订单明细!H93)</f>
        <v/>
      </c>
      <c r="H93" s="119" t="str">
        <f>IF(订单明细!I93="","",订单明细!I93)</f>
        <v/>
      </c>
      <c r="I93" s="125" t="str">
        <f>IF(订单明细!J93="","",订单明细!J93)</f>
        <v/>
      </c>
      <c r="J93" s="126" t="str">
        <f>IF(订单明细!K93="","",订单明细!K93)</f>
        <v/>
      </c>
      <c r="K93" s="127"/>
      <c r="L93" s="119"/>
      <c r="M93" s="132"/>
      <c r="N93" s="133" t="str">
        <f t="shared" si="3"/>
        <v/>
      </c>
      <c r="O93" s="117" t="str">
        <f>IF(AND(B93=对账单!$C$4,AND(A93&gt;=对账单!$J$4,A93&lt;=对账单!$J$6)),ROW(),"")</f>
        <v/>
      </c>
      <c r="P93" s="23"/>
    </row>
    <row r="94" spans="1:16">
      <c r="A94" s="109" t="str">
        <f>IF(订单明细!B94="","",订单明细!B94)</f>
        <v/>
      </c>
      <c r="B94" s="110" t="str">
        <f>IF(订单明细!D94="","",订单明细!D94)</f>
        <v/>
      </c>
      <c r="C94" s="21" t="str">
        <f>IF(订单明细!C94="","",订单明细!C94)</f>
        <v/>
      </c>
      <c r="D94" s="21" t="str">
        <f>IF(订单明细!E94="","",订单明细!E94)</f>
        <v/>
      </c>
      <c r="E94" s="21" t="str">
        <f>IF(订单明细!F94="","",订单明细!F94)</f>
        <v/>
      </c>
      <c r="F94" s="114" t="str">
        <f>IF(订单明细!G94="","",订单明细!G94)</f>
        <v/>
      </c>
      <c r="G94" s="115" t="str">
        <f>IF(订单明细!H94="","",订单明细!H94)</f>
        <v/>
      </c>
      <c r="H94" s="116" t="str">
        <f>IF(订单明细!I94="","",订单明细!I94)</f>
        <v/>
      </c>
      <c r="I94" s="122" t="str">
        <f>IF(订单明细!J94="","",订单明细!J94)</f>
        <v/>
      </c>
      <c r="J94" s="123" t="str">
        <f>IF(订单明细!K94="","",订单明细!K94)</f>
        <v/>
      </c>
      <c r="K94" s="124"/>
      <c r="L94" s="116"/>
      <c r="M94" s="130"/>
      <c r="N94" s="131" t="str">
        <f t="shared" si="3"/>
        <v/>
      </c>
      <c r="O94" s="114" t="str">
        <f>IF(AND(B94=对账单!$C$4,AND(A94&gt;=对账单!$J$4,A94&lt;=对账单!$J$6)),ROW(),"")</f>
        <v/>
      </c>
      <c r="P94" s="21"/>
    </row>
    <row r="95" spans="1:16">
      <c r="A95" s="111" t="str">
        <f>IF(订单明细!B95="","",订单明细!B95)</f>
        <v/>
      </c>
      <c r="B95" s="112" t="str">
        <f>IF(订单明细!D95="","",订单明细!D95)</f>
        <v/>
      </c>
      <c r="C95" s="23" t="str">
        <f>IF(订单明细!C95="","",订单明细!C95)</f>
        <v/>
      </c>
      <c r="D95" s="23" t="str">
        <f>IF(订单明细!E95="","",订单明细!E95)</f>
        <v/>
      </c>
      <c r="E95" s="23" t="str">
        <f>IF(订单明细!F95="","",订单明细!F95)</f>
        <v/>
      </c>
      <c r="F95" s="117" t="str">
        <f>IF(订单明细!G95="","",订单明细!G95)</f>
        <v/>
      </c>
      <c r="G95" s="118" t="str">
        <f>IF(订单明细!H95="","",订单明细!H95)</f>
        <v/>
      </c>
      <c r="H95" s="119" t="str">
        <f>IF(订单明细!I95="","",订单明细!I95)</f>
        <v/>
      </c>
      <c r="I95" s="125" t="str">
        <f>IF(订单明细!J95="","",订单明细!J95)</f>
        <v/>
      </c>
      <c r="J95" s="126" t="str">
        <f>IF(订单明细!K95="","",订单明细!K95)</f>
        <v/>
      </c>
      <c r="K95" s="127"/>
      <c r="L95" s="119"/>
      <c r="M95" s="132"/>
      <c r="N95" s="133" t="str">
        <f t="shared" si="3"/>
        <v/>
      </c>
      <c r="O95" s="117" t="str">
        <f>IF(AND(B95=对账单!$C$4,AND(A95&gt;=对账单!$J$4,A95&lt;=对账单!$J$6)),ROW(),"")</f>
        <v/>
      </c>
      <c r="P95" s="23"/>
    </row>
    <row r="96" spans="1:16">
      <c r="A96" s="109" t="str">
        <f>IF(订单明细!B96="","",订单明细!B96)</f>
        <v/>
      </c>
      <c r="B96" s="110" t="str">
        <f>IF(订单明细!D96="","",订单明细!D96)</f>
        <v/>
      </c>
      <c r="C96" s="21" t="str">
        <f>IF(订单明细!C96="","",订单明细!C96)</f>
        <v/>
      </c>
      <c r="D96" s="21" t="str">
        <f>IF(订单明细!E96="","",订单明细!E96)</f>
        <v/>
      </c>
      <c r="E96" s="21" t="str">
        <f>IF(订单明细!F96="","",订单明细!F96)</f>
        <v/>
      </c>
      <c r="F96" s="114" t="str">
        <f>IF(订单明细!G96="","",订单明细!G96)</f>
        <v/>
      </c>
      <c r="G96" s="115" t="str">
        <f>IF(订单明细!H96="","",订单明细!H96)</f>
        <v/>
      </c>
      <c r="H96" s="116" t="str">
        <f>IF(订单明细!I96="","",订单明细!I96)</f>
        <v/>
      </c>
      <c r="I96" s="122" t="str">
        <f>IF(订单明细!J96="","",订单明细!J96)</f>
        <v/>
      </c>
      <c r="J96" s="123" t="str">
        <f>IF(订单明细!K96="","",订单明细!K96)</f>
        <v/>
      </c>
      <c r="K96" s="124"/>
      <c r="L96" s="116"/>
      <c r="M96" s="130"/>
      <c r="N96" s="131" t="str">
        <f t="shared" si="3"/>
        <v/>
      </c>
      <c r="O96" s="114" t="str">
        <f>IF(AND(B96=对账单!$C$4,AND(A96&gt;=对账单!$J$4,A96&lt;=对账单!$J$6)),ROW(),"")</f>
        <v/>
      </c>
      <c r="P96" s="21"/>
    </row>
    <row r="97" spans="1:16">
      <c r="A97" s="111" t="str">
        <f>IF(订单明细!B97="","",订单明细!B97)</f>
        <v/>
      </c>
      <c r="B97" s="112" t="str">
        <f>IF(订单明细!D97="","",订单明细!D97)</f>
        <v/>
      </c>
      <c r="C97" s="23" t="str">
        <f>IF(订单明细!C97="","",订单明细!C97)</f>
        <v/>
      </c>
      <c r="D97" s="23" t="str">
        <f>IF(订单明细!E97="","",订单明细!E97)</f>
        <v/>
      </c>
      <c r="E97" s="23" t="str">
        <f>IF(订单明细!F97="","",订单明细!F97)</f>
        <v/>
      </c>
      <c r="F97" s="117" t="str">
        <f>IF(订单明细!G97="","",订单明细!G97)</f>
        <v/>
      </c>
      <c r="G97" s="118" t="str">
        <f>IF(订单明细!H97="","",订单明细!H97)</f>
        <v/>
      </c>
      <c r="H97" s="119" t="str">
        <f>IF(订单明细!I97="","",订单明细!I97)</f>
        <v/>
      </c>
      <c r="I97" s="125" t="str">
        <f>IF(订单明细!J97="","",订单明细!J97)</f>
        <v/>
      </c>
      <c r="J97" s="126" t="str">
        <f>IF(订单明细!K97="","",订单明细!K97)</f>
        <v/>
      </c>
      <c r="K97" s="127"/>
      <c r="L97" s="119"/>
      <c r="M97" s="132"/>
      <c r="N97" s="133" t="str">
        <f t="shared" si="3"/>
        <v/>
      </c>
      <c r="O97" s="117" t="str">
        <f>IF(AND(B97=对账单!$C$4,AND(A97&gt;=对账单!$J$4,A97&lt;=对账单!$J$6)),ROW(),"")</f>
        <v/>
      </c>
      <c r="P97" s="23"/>
    </row>
    <row r="98" spans="1:16">
      <c r="A98" s="109" t="str">
        <f>IF(订单明细!B98="","",订单明细!B98)</f>
        <v/>
      </c>
      <c r="B98" s="110" t="str">
        <f>IF(订单明细!D98="","",订单明细!D98)</f>
        <v/>
      </c>
      <c r="C98" s="21" t="str">
        <f>IF(订单明细!C98="","",订单明细!C98)</f>
        <v/>
      </c>
      <c r="D98" s="21" t="str">
        <f>IF(订单明细!E98="","",订单明细!E98)</f>
        <v/>
      </c>
      <c r="E98" s="21" t="str">
        <f>IF(订单明细!F98="","",订单明细!F98)</f>
        <v/>
      </c>
      <c r="F98" s="114" t="str">
        <f>IF(订单明细!G98="","",订单明细!G98)</f>
        <v/>
      </c>
      <c r="G98" s="115" t="str">
        <f>IF(订单明细!H98="","",订单明细!H98)</f>
        <v/>
      </c>
      <c r="H98" s="116" t="str">
        <f>IF(订单明细!I98="","",订单明细!I98)</f>
        <v/>
      </c>
      <c r="I98" s="122" t="str">
        <f>IF(订单明细!J98="","",订单明细!J98)</f>
        <v/>
      </c>
      <c r="J98" s="123" t="str">
        <f>IF(订单明细!K98="","",订单明细!K98)</f>
        <v/>
      </c>
      <c r="K98" s="124"/>
      <c r="L98" s="116"/>
      <c r="M98" s="130"/>
      <c r="N98" s="131" t="str">
        <f t="shared" si="3"/>
        <v/>
      </c>
      <c r="O98" s="114" t="str">
        <f>IF(AND(B98=对账单!$C$4,AND(A98&gt;=对账单!$J$4,A98&lt;=对账单!$J$6)),ROW(),"")</f>
        <v/>
      </c>
      <c r="P98" s="21"/>
    </row>
    <row r="99" spans="1:16">
      <c r="A99" s="111" t="str">
        <f>IF(订单明细!B99="","",订单明细!B99)</f>
        <v/>
      </c>
      <c r="B99" s="112" t="str">
        <f>IF(订单明细!D99="","",订单明细!D99)</f>
        <v/>
      </c>
      <c r="C99" s="23" t="str">
        <f>IF(订单明细!C99="","",订单明细!C99)</f>
        <v/>
      </c>
      <c r="D99" s="23" t="str">
        <f>IF(订单明细!E99="","",订单明细!E99)</f>
        <v/>
      </c>
      <c r="E99" s="23" t="str">
        <f>IF(订单明细!F99="","",订单明细!F99)</f>
        <v/>
      </c>
      <c r="F99" s="117" t="str">
        <f>IF(订单明细!G99="","",订单明细!G99)</f>
        <v/>
      </c>
      <c r="G99" s="118" t="str">
        <f>IF(订单明细!H99="","",订单明细!H99)</f>
        <v/>
      </c>
      <c r="H99" s="119" t="str">
        <f>IF(订单明细!I99="","",订单明细!I99)</f>
        <v/>
      </c>
      <c r="I99" s="125" t="str">
        <f>IF(订单明细!J99="","",订单明细!J99)</f>
        <v/>
      </c>
      <c r="J99" s="126" t="str">
        <f>IF(订单明细!K99="","",订单明细!K99)</f>
        <v/>
      </c>
      <c r="K99" s="127"/>
      <c r="L99" s="119"/>
      <c r="M99" s="132"/>
      <c r="N99" s="133" t="str">
        <f t="shared" si="3"/>
        <v/>
      </c>
      <c r="O99" s="117" t="str">
        <f>IF(AND(B99=对账单!$C$4,AND(A99&gt;=对账单!$J$4,A99&lt;=对账单!$J$6)),ROW(),"")</f>
        <v/>
      </c>
      <c r="P99" s="23"/>
    </row>
    <row r="100" spans="1:16">
      <c r="A100" s="109" t="str">
        <f>IF(订单明细!B100="","",订单明细!B100)</f>
        <v/>
      </c>
      <c r="B100" s="110" t="str">
        <f>IF(订单明细!D100="","",订单明细!D100)</f>
        <v/>
      </c>
      <c r="C100" s="21" t="str">
        <f>IF(订单明细!C100="","",订单明细!C100)</f>
        <v/>
      </c>
      <c r="D100" s="21" t="str">
        <f>IF(订单明细!E100="","",订单明细!E100)</f>
        <v/>
      </c>
      <c r="E100" s="21" t="str">
        <f>IF(订单明细!F100="","",订单明细!F100)</f>
        <v/>
      </c>
      <c r="F100" s="114" t="str">
        <f>IF(订单明细!G100="","",订单明细!G100)</f>
        <v/>
      </c>
      <c r="G100" s="115" t="str">
        <f>IF(订单明细!H100="","",订单明细!H100)</f>
        <v/>
      </c>
      <c r="H100" s="116" t="str">
        <f>IF(订单明细!I100="","",订单明细!I100)</f>
        <v/>
      </c>
      <c r="I100" s="122" t="str">
        <f>IF(订单明细!J100="","",订单明细!J100)</f>
        <v/>
      </c>
      <c r="J100" s="123" t="str">
        <f>IF(订单明细!K100="","",订单明细!K100)</f>
        <v/>
      </c>
      <c r="K100" s="124"/>
      <c r="L100" s="116"/>
      <c r="M100" s="130"/>
      <c r="N100" s="131" t="str">
        <f t="shared" si="3"/>
        <v/>
      </c>
      <c r="O100" s="114" t="str">
        <f>IF(AND(B100=对账单!$C$4,AND(A100&gt;=对账单!$J$4,A100&lt;=对账单!$J$6)),ROW(),"")</f>
        <v/>
      </c>
      <c r="P100" s="21"/>
    </row>
    <row r="101" spans="1:16">
      <c r="A101" s="111" t="str">
        <f>IF(订单明细!B101="","",订单明细!B101)</f>
        <v/>
      </c>
      <c r="B101" s="112" t="str">
        <f>IF(订单明细!D101="","",订单明细!D101)</f>
        <v/>
      </c>
      <c r="C101" s="23" t="str">
        <f>IF(订单明细!C101="","",订单明细!C101)</f>
        <v/>
      </c>
      <c r="D101" s="23" t="str">
        <f>IF(订单明细!E101="","",订单明细!E101)</f>
        <v/>
      </c>
      <c r="E101" s="23" t="str">
        <f>IF(订单明细!F101="","",订单明细!F101)</f>
        <v/>
      </c>
      <c r="F101" s="117" t="str">
        <f>IF(订单明细!G101="","",订单明细!G101)</f>
        <v/>
      </c>
      <c r="G101" s="118" t="str">
        <f>IF(订单明细!H101="","",订单明细!H101)</f>
        <v/>
      </c>
      <c r="H101" s="119" t="str">
        <f>IF(订单明细!I101="","",订单明细!I101)</f>
        <v/>
      </c>
      <c r="I101" s="125" t="str">
        <f>IF(订单明细!J101="","",订单明细!J101)</f>
        <v/>
      </c>
      <c r="J101" s="126" t="str">
        <f>IF(订单明细!K101="","",订单明细!K101)</f>
        <v/>
      </c>
      <c r="K101" s="127"/>
      <c r="L101" s="119"/>
      <c r="M101" s="132"/>
      <c r="N101" s="133" t="str">
        <f t="shared" si="3"/>
        <v/>
      </c>
      <c r="O101" s="117" t="str">
        <f>IF(AND(B101=对账单!$C$4,AND(A101&gt;=对账单!$J$4,A101&lt;=对账单!$J$6)),ROW(),"")</f>
        <v/>
      </c>
      <c r="P101" s="23"/>
    </row>
    <row r="102" spans="1:16">
      <c r="A102" s="109" t="str">
        <f>IF(订单明细!B102="","",订单明细!B102)</f>
        <v/>
      </c>
      <c r="B102" s="110" t="str">
        <f>IF(订单明细!D102="","",订单明细!D102)</f>
        <v/>
      </c>
      <c r="C102" s="21" t="str">
        <f>IF(订单明细!C102="","",订单明细!C102)</f>
        <v/>
      </c>
      <c r="D102" s="21" t="str">
        <f>IF(订单明细!E102="","",订单明细!E102)</f>
        <v/>
      </c>
      <c r="E102" s="21" t="str">
        <f>IF(订单明细!F102="","",订单明细!F102)</f>
        <v/>
      </c>
      <c r="F102" s="114" t="str">
        <f>IF(订单明细!G102="","",订单明细!G102)</f>
        <v/>
      </c>
      <c r="G102" s="115" t="str">
        <f>IF(订单明细!H102="","",订单明细!H102)</f>
        <v/>
      </c>
      <c r="H102" s="116" t="str">
        <f>IF(订单明细!I102="","",订单明细!I102)</f>
        <v/>
      </c>
      <c r="I102" s="122" t="str">
        <f>IF(订单明细!J102="","",订单明细!J102)</f>
        <v/>
      </c>
      <c r="J102" s="123" t="str">
        <f>IF(订单明细!K102="","",订单明细!K102)</f>
        <v/>
      </c>
      <c r="K102" s="124"/>
      <c r="L102" s="116"/>
      <c r="M102" s="130"/>
      <c r="N102" s="131" t="str">
        <f t="shared" si="3"/>
        <v/>
      </c>
      <c r="O102" s="114" t="str">
        <f>IF(AND(B102=对账单!$C$4,AND(A102&gt;=对账单!$J$4,A102&lt;=对账单!$J$6)),ROW(),"")</f>
        <v/>
      </c>
      <c r="P102" s="21"/>
    </row>
    <row r="103" spans="1:16">
      <c r="A103" s="111" t="str">
        <f>IF(订单明细!B103="","",订单明细!B103)</f>
        <v/>
      </c>
      <c r="B103" s="112" t="str">
        <f>IF(订单明细!D103="","",订单明细!D103)</f>
        <v/>
      </c>
      <c r="C103" s="23" t="str">
        <f>IF(订单明细!C103="","",订单明细!C103)</f>
        <v/>
      </c>
      <c r="D103" s="23" t="str">
        <f>IF(订单明细!E103="","",订单明细!E103)</f>
        <v/>
      </c>
      <c r="E103" s="23" t="str">
        <f>IF(订单明细!F103="","",订单明细!F103)</f>
        <v/>
      </c>
      <c r="F103" s="117" t="str">
        <f>IF(订单明细!G103="","",订单明细!G103)</f>
        <v/>
      </c>
      <c r="G103" s="118" t="str">
        <f>IF(订单明细!H103="","",订单明细!H103)</f>
        <v/>
      </c>
      <c r="H103" s="119" t="str">
        <f>IF(订单明细!I103="","",订单明细!I103)</f>
        <v/>
      </c>
      <c r="I103" s="125" t="str">
        <f>IF(订单明细!J103="","",订单明细!J103)</f>
        <v/>
      </c>
      <c r="J103" s="126" t="str">
        <f>IF(订单明细!K103="","",订单明细!K103)</f>
        <v/>
      </c>
      <c r="K103" s="127"/>
      <c r="L103" s="119"/>
      <c r="M103" s="132"/>
      <c r="N103" s="133" t="str">
        <f t="shared" si="3"/>
        <v/>
      </c>
      <c r="O103" s="117" t="str">
        <f>IF(AND(B103=对账单!$C$4,AND(A103&gt;=对账单!$J$4,A103&lt;=对账单!$J$6)),ROW(),"")</f>
        <v/>
      </c>
      <c r="P103" s="23"/>
    </row>
    <row r="104" spans="1:16">
      <c r="A104" s="109" t="str">
        <f>IF(订单明细!B104="","",订单明细!B104)</f>
        <v/>
      </c>
      <c r="B104" s="110" t="str">
        <f>IF(订单明细!D104="","",订单明细!D104)</f>
        <v/>
      </c>
      <c r="C104" s="21" t="str">
        <f>IF(订单明细!C104="","",订单明细!C104)</f>
        <v/>
      </c>
      <c r="D104" s="21" t="str">
        <f>IF(订单明细!E104="","",订单明细!E104)</f>
        <v/>
      </c>
      <c r="E104" s="21" t="str">
        <f>IF(订单明细!F104="","",订单明细!F104)</f>
        <v/>
      </c>
      <c r="F104" s="114" t="str">
        <f>IF(订单明细!G104="","",订单明细!G104)</f>
        <v/>
      </c>
      <c r="G104" s="115" t="str">
        <f>IF(订单明细!H104="","",订单明细!H104)</f>
        <v/>
      </c>
      <c r="H104" s="116" t="str">
        <f>IF(订单明细!I104="","",订单明细!I104)</f>
        <v/>
      </c>
      <c r="I104" s="122" t="str">
        <f>IF(订单明细!J104="","",订单明细!J104)</f>
        <v/>
      </c>
      <c r="J104" s="123" t="str">
        <f>IF(订单明细!K104="","",订单明细!K104)</f>
        <v/>
      </c>
      <c r="K104" s="124"/>
      <c r="L104" s="116"/>
      <c r="M104" s="130"/>
      <c r="N104" s="131" t="str">
        <f t="shared" si="3"/>
        <v/>
      </c>
      <c r="O104" s="114" t="str">
        <f>IF(AND(B104=对账单!$C$4,AND(A104&gt;=对账单!$J$4,A104&lt;=对账单!$J$6)),ROW(),"")</f>
        <v/>
      </c>
      <c r="P104" s="21"/>
    </row>
    <row r="105" spans="1:16">
      <c r="A105" s="111" t="str">
        <f>IF(订单明细!B105="","",订单明细!B105)</f>
        <v/>
      </c>
      <c r="B105" s="112" t="str">
        <f>IF(订单明细!D105="","",订单明细!D105)</f>
        <v/>
      </c>
      <c r="C105" s="23" t="str">
        <f>IF(订单明细!C105="","",订单明细!C105)</f>
        <v/>
      </c>
      <c r="D105" s="23" t="str">
        <f>IF(订单明细!E105="","",订单明细!E105)</f>
        <v/>
      </c>
      <c r="E105" s="23" t="str">
        <f>IF(订单明细!F105="","",订单明细!F105)</f>
        <v/>
      </c>
      <c r="F105" s="117" t="str">
        <f>IF(订单明细!G105="","",订单明细!G105)</f>
        <v/>
      </c>
      <c r="G105" s="118" t="str">
        <f>IF(订单明细!H105="","",订单明细!H105)</f>
        <v/>
      </c>
      <c r="H105" s="119" t="str">
        <f>IF(订单明细!I105="","",订单明细!I105)</f>
        <v/>
      </c>
      <c r="I105" s="125" t="str">
        <f>IF(订单明细!J105="","",订单明细!J105)</f>
        <v/>
      </c>
      <c r="J105" s="126" t="str">
        <f>IF(订单明细!K105="","",订单明细!K105)</f>
        <v/>
      </c>
      <c r="K105" s="127"/>
      <c r="L105" s="119"/>
      <c r="M105" s="132"/>
      <c r="N105" s="133" t="str">
        <f t="shared" si="3"/>
        <v/>
      </c>
      <c r="O105" s="117" t="str">
        <f>IF(AND(B105=对账单!$C$4,AND(A105&gt;=对账单!$J$4,A105&lt;=对账单!$J$6)),ROW(),"")</f>
        <v/>
      </c>
      <c r="P105" s="23"/>
    </row>
    <row r="106" spans="1:16">
      <c r="A106" s="109" t="str">
        <f>IF(订单明细!B106="","",订单明细!B106)</f>
        <v/>
      </c>
      <c r="B106" s="110" t="str">
        <f>IF(订单明细!D106="","",订单明细!D106)</f>
        <v/>
      </c>
      <c r="C106" s="21" t="str">
        <f>IF(订单明细!C106="","",订单明细!C106)</f>
        <v/>
      </c>
      <c r="D106" s="21" t="str">
        <f>IF(订单明细!E106="","",订单明细!E106)</f>
        <v/>
      </c>
      <c r="E106" s="21" t="str">
        <f>IF(订单明细!F106="","",订单明细!F106)</f>
        <v/>
      </c>
      <c r="F106" s="114" t="str">
        <f>IF(订单明细!G106="","",订单明细!G106)</f>
        <v/>
      </c>
      <c r="G106" s="115" t="str">
        <f>IF(订单明细!H106="","",订单明细!H106)</f>
        <v/>
      </c>
      <c r="H106" s="116" t="str">
        <f>IF(订单明细!I106="","",订单明细!I106)</f>
        <v/>
      </c>
      <c r="I106" s="122" t="str">
        <f>IF(订单明细!J106="","",订单明细!J106)</f>
        <v/>
      </c>
      <c r="J106" s="123" t="str">
        <f>IF(订单明细!K106="","",订单明细!K106)</f>
        <v/>
      </c>
      <c r="K106" s="124"/>
      <c r="L106" s="116"/>
      <c r="M106" s="130"/>
      <c r="N106" s="131" t="str">
        <f t="shared" si="3"/>
        <v/>
      </c>
      <c r="O106" s="114" t="str">
        <f>IF(AND(B106=对账单!$C$4,AND(A106&gt;=对账单!$J$4,A106&lt;=对账单!$J$6)),ROW(),"")</f>
        <v/>
      </c>
      <c r="P106" s="21"/>
    </row>
    <row r="107" spans="1:16">
      <c r="A107" s="111" t="str">
        <f>IF(订单明细!B107="","",订单明细!B107)</f>
        <v/>
      </c>
      <c r="B107" s="112" t="str">
        <f>IF(订单明细!D107="","",订单明细!D107)</f>
        <v/>
      </c>
      <c r="C107" s="23" t="str">
        <f>IF(订单明细!C107="","",订单明细!C107)</f>
        <v/>
      </c>
      <c r="D107" s="23" t="str">
        <f>IF(订单明细!E107="","",订单明细!E107)</f>
        <v/>
      </c>
      <c r="E107" s="23" t="str">
        <f>IF(订单明细!F107="","",订单明细!F107)</f>
        <v/>
      </c>
      <c r="F107" s="117" t="str">
        <f>IF(订单明细!G107="","",订单明细!G107)</f>
        <v/>
      </c>
      <c r="G107" s="118" t="str">
        <f>IF(订单明细!H107="","",订单明细!H107)</f>
        <v/>
      </c>
      <c r="H107" s="119" t="str">
        <f>IF(订单明细!I107="","",订单明细!I107)</f>
        <v/>
      </c>
      <c r="I107" s="125" t="str">
        <f>IF(订单明细!J107="","",订单明细!J107)</f>
        <v/>
      </c>
      <c r="J107" s="126" t="str">
        <f>IF(订单明细!K107="","",订单明细!K107)</f>
        <v/>
      </c>
      <c r="K107" s="127"/>
      <c r="L107" s="119"/>
      <c r="M107" s="132"/>
      <c r="N107" s="133" t="str">
        <f t="shared" si="3"/>
        <v/>
      </c>
      <c r="O107" s="117" t="str">
        <f>IF(AND(B107=对账单!$C$4,AND(A107&gt;=对账单!$J$4,A107&lt;=对账单!$J$6)),ROW(),"")</f>
        <v/>
      </c>
      <c r="P107" s="23"/>
    </row>
    <row r="108" spans="1:16">
      <c r="A108" s="109" t="str">
        <f>IF(订单明细!B108="","",订单明细!B108)</f>
        <v/>
      </c>
      <c r="B108" s="110" t="str">
        <f>IF(订单明细!D108="","",订单明细!D108)</f>
        <v/>
      </c>
      <c r="C108" s="21" t="str">
        <f>IF(订单明细!C108="","",订单明细!C108)</f>
        <v/>
      </c>
      <c r="D108" s="21" t="str">
        <f>IF(订单明细!E108="","",订单明细!E108)</f>
        <v/>
      </c>
      <c r="E108" s="21" t="str">
        <f>IF(订单明细!F108="","",订单明细!F108)</f>
        <v/>
      </c>
      <c r="F108" s="114" t="str">
        <f>IF(订单明细!G108="","",订单明细!G108)</f>
        <v/>
      </c>
      <c r="G108" s="115" t="str">
        <f>IF(订单明细!H108="","",订单明细!H108)</f>
        <v/>
      </c>
      <c r="H108" s="116" t="str">
        <f>IF(订单明细!I108="","",订单明细!I108)</f>
        <v/>
      </c>
      <c r="I108" s="122" t="str">
        <f>IF(订单明细!J108="","",订单明细!J108)</f>
        <v/>
      </c>
      <c r="J108" s="123" t="str">
        <f>IF(订单明细!K108="","",订单明细!K108)</f>
        <v/>
      </c>
      <c r="K108" s="124"/>
      <c r="L108" s="116"/>
      <c r="M108" s="130"/>
      <c r="N108" s="131" t="str">
        <f t="shared" si="3"/>
        <v/>
      </c>
      <c r="O108" s="114" t="str">
        <f>IF(AND(B108=对账单!$C$4,AND(A108&gt;=对账单!$J$4,A108&lt;=对账单!$J$6)),ROW(),"")</f>
        <v/>
      </c>
      <c r="P108" s="21"/>
    </row>
    <row r="109" spans="1:16">
      <c r="A109" s="111" t="str">
        <f>IF(订单明细!B109="","",订单明细!B109)</f>
        <v/>
      </c>
      <c r="B109" s="112" t="str">
        <f>IF(订单明细!D109="","",订单明细!D109)</f>
        <v/>
      </c>
      <c r="C109" s="23" t="str">
        <f>IF(订单明细!C109="","",订单明细!C109)</f>
        <v/>
      </c>
      <c r="D109" s="23" t="str">
        <f>IF(订单明细!E109="","",订单明细!E109)</f>
        <v/>
      </c>
      <c r="E109" s="23" t="str">
        <f>IF(订单明细!F109="","",订单明细!F109)</f>
        <v/>
      </c>
      <c r="F109" s="117" t="str">
        <f>IF(订单明细!G109="","",订单明细!G109)</f>
        <v/>
      </c>
      <c r="G109" s="118" t="str">
        <f>IF(订单明细!H109="","",订单明细!H109)</f>
        <v/>
      </c>
      <c r="H109" s="119" t="str">
        <f>IF(订单明细!I109="","",订单明细!I109)</f>
        <v/>
      </c>
      <c r="I109" s="125" t="str">
        <f>IF(订单明细!J109="","",订单明细!J109)</f>
        <v/>
      </c>
      <c r="J109" s="126" t="str">
        <f>IF(订单明细!K109="","",订单明细!K109)</f>
        <v/>
      </c>
      <c r="K109" s="127"/>
      <c r="L109" s="119"/>
      <c r="M109" s="132"/>
      <c r="N109" s="133" t="str">
        <f t="shared" si="3"/>
        <v/>
      </c>
      <c r="O109" s="117" t="str">
        <f>IF(AND(B109=对账单!$C$4,AND(A109&gt;=对账单!$J$4,A109&lt;=对账单!$J$6)),ROW(),"")</f>
        <v/>
      </c>
      <c r="P109" s="23"/>
    </row>
    <row r="110" spans="1:16">
      <c r="A110" s="109" t="str">
        <f>IF(订单明细!B110="","",订单明细!B110)</f>
        <v/>
      </c>
      <c r="B110" s="110" t="str">
        <f>IF(订单明细!D110="","",订单明细!D110)</f>
        <v/>
      </c>
      <c r="C110" s="21" t="str">
        <f>IF(订单明细!C110="","",订单明细!C110)</f>
        <v/>
      </c>
      <c r="D110" s="21" t="str">
        <f>IF(订单明细!E110="","",订单明细!E110)</f>
        <v/>
      </c>
      <c r="E110" s="21" t="str">
        <f>IF(订单明细!F110="","",订单明细!F110)</f>
        <v/>
      </c>
      <c r="F110" s="114" t="str">
        <f>IF(订单明细!G110="","",订单明细!G110)</f>
        <v/>
      </c>
      <c r="G110" s="115" t="str">
        <f>IF(订单明细!H110="","",订单明细!H110)</f>
        <v/>
      </c>
      <c r="H110" s="116" t="str">
        <f>IF(订单明细!I110="","",订单明细!I110)</f>
        <v/>
      </c>
      <c r="I110" s="122" t="str">
        <f>IF(订单明细!J110="","",订单明细!J110)</f>
        <v/>
      </c>
      <c r="J110" s="123" t="str">
        <f>IF(订单明细!K110="","",订单明细!K110)</f>
        <v/>
      </c>
      <c r="K110" s="124"/>
      <c r="L110" s="116"/>
      <c r="M110" s="130"/>
      <c r="N110" s="131" t="str">
        <f t="shared" si="3"/>
        <v/>
      </c>
      <c r="O110" s="114" t="str">
        <f>IF(AND(B110=对账单!$C$4,AND(A110&gt;=对账单!$J$4,A110&lt;=对账单!$J$6)),ROW(),"")</f>
        <v/>
      </c>
      <c r="P110" s="21"/>
    </row>
    <row r="111" spans="1:16">
      <c r="A111" s="111" t="str">
        <f>IF(订单明细!B111="","",订单明细!B111)</f>
        <v/>
      </c>
      <c r="B111" s="112" t="str">
        <f>IF(订单明细!D111="","",订单明细!D111)</f>
        <v/>
      </c>
      <c r="C111" s="23" t="str">
        <f>IF(订单明细!C111="","",订单明细!C111)</f>
        <v/>
      </c>
      <c r="D111" s="23" t="str">
        <f>IF(订单明细!E111="","",订单明细!E111)</f>
        <v/>
      </c>
      <c r="E111" s="23" t="str">
        <f>IF(订单明细!F111="","",订单明细!F111)</f>
        <v/>
      </c>
      <c r="F111" s="117" t="str">
        <f>IF(订单明细!G111="","",订单明细!G111)</f>
        <v/>
      </c>
      <c r="G111" s="118" t="str">
        <f>IF(订单明细!H111="","",订单明细!H111)</f>
        <v/>
      </c>
      <c r="H111" s="119" t="str">
        <f>IF(订单明细!I111="","",订单明细!I111)</f>
        <v/>
      </c>
      <c r="I111" s="125" t="str">
        <f>IF(订单明细!J111="","",订单明细!J111)</f>
        <v/>
      </c>
      <c r="J111" s="126" t="str">
        <f>IF(订单明细!K111="","",订单明细!K111)</f>
        <v/>
      </c>
      <c r="K111" s="127"/>
      <c r="L111" s="119"/>
      <c r="M111" s="132"/>
      <c r="N111" s="133" t="str">
        <f t="shared" ref="N111:N142" si="4">IF(J111="","",J111-K111-L111-M111)</f>
        <v/>
      </c>
      <c r="O111" s="117" t="str">
        <f>IF(AND(B111=对账单!$C$4,AND(A111&gt;=对账单!$J$4,A111&lt;=对账单!$J$6)),ROW(),"")</f>
        <v/>
      </c>
      <c r="P111" s="23"/>
    </row>
    <row r="112" spans="1:16">
      <c r="A112" s="109" t="str">
        <f>IF(订单明细!B112="","",订单明细!B112)</f>
        <v/>
      </c>
      <c r="B112" s="110" t="str">
        <f>IF(订单明细!D112="","",订单明细!D112)</f>
        <v/>
      </c>
      <c r="C112" s="21" t="str">
        <f>IF(订单明细!C112="","",订单明细!C112)</f>
        <v/>
      </c>
      <c r="D112" s="21" t="str">
        <f>IF(订单明细!E112="","",订单明细!E112)</f>
        <v/>
      </c>
      <c r="E112" s="21" t="str">
        <f>IF(订单明细!F112="","",订单明细!F112)</f>
        <v/>
      </c>
      <c r="F112" s="114" t="str">
        <f>IF(订单明细!G112="","",订单明细!G112)</f>
        <v/>
      </c>
      <c r="G112" s="115" t="str">
        <f>IF(订单明细!H112="","",订单明细!H112)</f>
        <v/>
      </c>
      <c r="H112" s="116" t="str">
        <f>IF(订单明细!I112="","",订单明细!I112)</f>
        <v/>
      </c>
      <c r="I112" s="122" t="str">
        <f>IF(订单明细!J112="","",订单明细!J112)</f>
        <v/>
      </c>
      <c r="J112" s="123" t="str">
        <f>IF(订单明细!K112="","",订单明细!K112)</f>
        <v/>
      </c>
      <c r="K112" s="124"/>
      <c r="L112" s="116"/>
      <c r="M112" s="130"/>
      <c r="N112" s="131" t="str">
        <f t="shared" si="4"/>
        <v/>
      </c>
      <c r="O112" s="114" t="str">
        <f>IF(AND(B112=对账单!$C$4,AND(A112&gt;=对账单!$J$4,A112&lt;=对账单!$J$6)),ROW(),"")</f>
        <v/>
      </c>
      <c r="P112" s="21"/>
    </row>
    <row r="113" spans="1:16">
      <c r="A113" s="111" t="str">
        <f>IF(订单明细!B113="","",订单明细!B113)</f>
        <v/>
      </c>
      <c r="B113" s="112" t="str">
        <f>IF(订单明细!D113="","",订单明细!D113)</f>
        <v/>
      </c>
      <c r="C113" s="23" t="str">
        <f>IF(订单明细!C113="","",订单明细!C113)</f>
        <v/>
      </c>
      <c r="D113" s="23" t="str">
        <f>IF(订单明细!E113="","",订单明细!E113)</f>
        <v/>
      </c>
      <c r="E113" s="23" t="str">
        <f>IF(订单明细!F113="","",订单明细!F113)</f>
        <v/>
      </c>
      <c r="F113" s="117" t="str">
        <f>IF(订单明细!G113="","",订单明细!G113)</f>
        <v/>
      </c>
      <c r="G113" s="118" t="str">
        <f>IF(订单明细!H113="","",订单明细!H113)</f>
        <v/>
      </c>
      <c r="H113" s="119" t="str">
        <f>IF(订单明细!I113="","",订单明细!I113)</f>
        <v/>
      </c>
      <c r="I113" s="125" t="str">
        <f>IF(订单明细!J113="","",订单明细!J113)</f>
        <v/>
      </c>
      <c r="J113" s="126" t="str">
        <f>IF(订单明细!K113="","",订单明细!K113)</f>
        <v/>
      </c>
      <c r="K113" s="127"/>
      <c r="L113" s="119"/>
      <c r="M113" s="132"/>
      <c r="N113" s="133" t="str">
        <f t="shared" si="4"/>
        <v/>
      </c>
      <c r="O113" s="117" t="str">
        <f>IF(AND(B113=对账单!$C$4,AND(A113&gt;=对账单!$J$4,A113&lt;=对账单!$J$6)),ROW(),"")</f>
        <v/>
      </c>
      <c r="P113" s="23"/>
    </row>
    <row r="114" spans="1:16">
      <c r="A114" s="109" t="str">
        <f>IF(订单明细!B114="","",订单明细!B114)</f>
        <v/>
      </c>
      <c r="B114" s="110" t="str">
        <f>IF(订单明细!D114="","",订单明细!D114)</f>
        <v/>
      </c>
      <c r="C114" s="21" t="str">
        <f>IF(订单明细!C114="","",订单明细!C114)</f>
        <v/>
      </c>
      <c r="D114" s="21" t="str">
        <f>IF(订单明细!E114="","",订单明细!E114)</f>
        <v/>
      </c>
      <c r="E114" s="21" t="str">
        <f>IF(订单明细!F114="","",订单明细!F114)</f>
        <v/>
      </c>
      <c r="F114" s="114" t="str">
        <f>IF(订单明细!G114="","",订单明细!G114)</f>
        <v/>
      </c>
      <c r="G114" s="115" t="str">
        <f>IF(订单明细!H114="","",订单明细!H114)</f>
        <v/>
      </c>
      <c r="H114" s="116" t="str">
        <f>IF(订单明细!I114="","",订单明细!I114)</f>
        <v/>
      </c>
      <c r="I114" s="122" t="str">
        <f>IF(订单明细!J114="","",订单明细!J114)</f>
        <v/>
      </c>
      <c r="J114" s="123" t="str">
        <f>IF(订单明细!K114="","",订单明细!K114)</f>
        <v/>
      </c>
      <c r="K114" s="124"/>
      <c r="L114" s="116"/>
      <c r="M114" s="130"/>
      <c r="N114" s="131" t="str">
        <f t="shared" si="4"/>
        <v/>
      </c>
      <c r="O114" s="114" t="str">
        <f>IF(AND(B114=对账单!$C$4,AND(A114&gt;=对账单!$J$4,A114&lt;=对账单!$J$6)),ROW(),"")</f>
        <v/>
      </c>
      <c r="P114" s="21"/>
    </row>
    <row r="115" spans="1:16">
      <c r="A115" s="111" t="str">
        <f>IF(订单明细!B115="","",订单明细!B115)</f>
        <v/>
      </c>
      <c r="B115" s="112" t="str">
        <f>IF(订单明细!D115="","",订单明细!D115)</f>
        <v/>
      </c>
      <c r="C115" s="23" t="str">
        <f>IF(订单明细!C115="","",订单明细!C115)</f>
        <v/>
      </c>
      <c r="D115" s="23" t="str">
        <f>IF(订单明细!E115="","",订单明细!E115)</f>
        <v/>
      </c>
      <c r="E115" s="23" t="str">
        <f>IF(订单明细!F115="","",订单明细!F115)</f>
        <v/>
      </c>
      <c r="F115" s="117" t="str">
        <f>IF(订单明细!G115="","",订单明细!G115)</f>
        <v/>
      </c>
      <c r="G115" s="118" t="str">
        <f>IF(订单明细!H115="","",订单明细!H115)</f>
        <v/>
      </c>
      <c r="H115" s="119" t="str">
        <f>IF(订单明细!I115="","",订单明细!I115)</f>
        <v/>
      </c>
      <c r="I115" s="125" t="str">
        <f>IF(订单明细!J115="","",订单明细!J115)</f>
        <v/>
      </c>
      <c r="J115" s="126" t="str">
        <f>IF(订单明细!K115="","",订单明细!K115)</f>
        <v/>
      </c>
      <c r="K115" s="127"/>
      <c r="L115" s="119"/>
      <c r="M115" s="132"/>
      <c r="N115" s="133" t="str">
        <f t="shared" si="4"/>
        <v/>
      </c>
      <c r="O115" s="117" t="str">
        <f>IF(AND(B115=对账单!$C$4,AND(A115&gt;=对账单!$J$4,A115&lt;=对账单!$J$6)),ROW(),"")</f>
        <v/>
      </c>
      <c r="P115" s="23"/>
    </row>
    <row r="116" spans="1:16">
      <c r="A116" s="109" t="str">
        <f>IF(订单明细!B116="","",订单明细!B116)</f>
        <v/>
      </c>
      <c r="B116" s="110" t="str">
        <f>IF(订单明细!D116="","",订单明细!D116)</f>
        <v/>
      </c>
      <c r="C116" s="21" t="str">
        <f>IF(订单明细!C116="","",订单明细!C116)</f>
        <v/>
      </c>
      <c r="D116" s="21" t="str">
        <f>IF(订单明细!E116="","",订单明细!E116)</f>
        <v/>
      </c>
      <c r="E116" s="21" t="str">
        <f>IF(订单明细!F116="","",订单明细!F116)</f>
        <v/>
      </c>
      <c r="F116" s="114" t="str">
        <f>IF(订单明细!G116="","",订单明细!G116)</f>
        <v/>
      </c>
      <c r="G116" s="115" t="str">
        <f>IF(订单明细!H116="","",订单明细!H116)</f>
        <v/>
      </c>
      <c r="H116" s="116" t="str">
        <f>IF(订单明细!I116="","",订单明细!I116)</f>
        <v/>
      </c>
      <c r="I116" s="122" t="str">
        <f>IF(订单明细!J116="","",订单明细!J116)</f>
        <v/>
      </c>
      <c r="J116" s="123" t="str">
        <f>IF(订单明细!K116="","",订单明细!K116)</f>
        <v/>
      </c>
      <c r="K116" s="124"/>
      <c r="L116" s="116"/>
      <c r="M116" s="130"/>
      <c r="N116" s="131" t="str">
        <f t="shared" si="4"/>
        <v/>
      </c>
      <c r="O116" s="114" t="str">
        <f>IF(AND(B116=对账单!$C$4,AND(A116&gt;=对账单!$J$4,A116&lt;=对账单!$J$6)),ROW(),"")</f>
        <v/>
      </c>
      <c r="P116" s="21"/>
    </row>
    <row r="117" spans="1:16">
      <c r="A117" s="111" t="str">
        <f>IF(订单明细!B117="","",订单明细!B117)</f>
        <v/>
      </c>
      <c r="B117" s="112" t="str">
        <f>IF(订单明细!D117="","",订单明细!D117)</f>
        <v/>
      </c>
      <c r="C117" s="23" t="str">
        <f>IF(订单明细!C117="","",订单明细!C117)</f>
        <v/>
      </c>
      <c r="D117" s="23" t="str">
        <f>IF(订单明细!E117="","",订单明细!E117)</f>
        <v/>
      </c>
      <c r="E117" s="23" t="str">
        <f>IF(订单明细!F117="","",订单明细!F117)</f>
        <v/>
      </c>
      <c r="F117" s="117" t="str">
        <f>IF(订单明细!G117="","",订单明细!G117)</f>
        <v/>
      </c>
      <c r="G117" s="118" t="str">
        <f>IF(订单明细!H117="","",订单明细!H117)</f>
        <v/>
      </c>
      <c r="H117" s="119" t="str">
        <f>IF(订单明细!I117="","",订单明细!I117)</f>
        <v/>
      </c>
      <c r="I117" s="125" t="str">
        <f>IF(订单明细!J117="","",订单明细!J117)</f>
        <v/>
      </c>
      <c r="J117" s="126" t="str">
        <f>IF(订单明细!K117="","",订单明细!K117)</f>
        <v/>
      </c>
      <c r="K117" s="127"/>
      <c r="L117" s="119"/>
      <c r="M117" s="132"/>
      <c r="N117" s="133" t="str">
        <f t="shared" si="4"/>
        <v/>
      </c>
      <c r="O117" s="117" t="str">
        <f>IF(AND(B117=对账单!$C$4,AND(A117&gt;=对账单!$J$4,A117&lt;=对账单!$J$6)),ROW(),"")</f>
        <v/>
      </c>
      <c r="P117" s="23"/>
    </row>
    <row r="118" spans="1:16">
      <c r="A118" s="109" t="str">
        <f>IF(订单明细!B118="","",订单明细!B118)</f>
        <v/>
      </c>
      <c r="B118" s="110" t="str">
        <f>IF(订单明细!D118="","",订单明细!D118)</f>
        <v/>
      </c>
      <c r="C118" s="21" t="str">
        <f>IF(订单明细!C118="","",订单明细!C118)</f>
        <v/>
      </c>
      <c r="D118" s="21" t="str">
        <f>IF(订单明细!E118="","",订单明细!E118)</f>
        <v/>
      </c>
      <c r="E118" s="21" t="str">
        <f>IF(订单明细!F118="","",订单明细!F118)</f>
        <v/>
      </c>
      <c r="F118" s="114" t="str">
        <f>IF(订单明细!G118="","",订单明细!G118)</f>
        <v/>
      </c>
      <c r="G118" s="115" t="str">
        <f>IF(订单明细!H118="","",订单明细!H118)</f>
        <v/>
      </c>
      <c r="H118" s="116" t="str">
        <f>IF(订单明细!I118="","",订单明细!I118)</f>
        <v/>
      </c>
      <c r="I118" s="122" t="str">
        <f>IF(订单明细!J118="","",订单明细!J118)</f>
        <v/>
      </c>
      <c r="J118" s="123" t="str">
        <f>IF(订单明细!K118="","",订单明细!K118)</f>
        <v/>
      </c>
      <c r="K118" s="124"/>
      <c r="L118" s="116"/>
      <c r="M118" s="130"/>
      <c r="N118" s="131" t="str">
        <f t="shared" si="4"/>
        <v/>
      </c>
      <c r="O118" s="114" t="str">
        <f>IF(AND(B118=对账单!$C$4,AND(A118&gt;=对账单!$J$4,A118&lt;=对账单!$J$6)),ROW(),"")</f>
        <v/>
      </c>
      <c r="P118" s="21"/>
    </row>
    <row r="119" spans="1:16">
      <c r="A119" s="111" t="str">
        <f>IF(订单明细!B119="","",订单明细!B119)</f>
        <v/>
      </c>
      <c r="B119" s="112" t="str">
        <f>IF(订单明细!D119="","",订单明细!D119)</f>
        <v/>
      </c>
      <c r="C119" s="23" t="str">
        <f>IF(订单明细!C119="","",订单明细!C119)</f>
        <v/>
      </c>
      <c r="D119" s="23" t="str">
        <f>IF(订单明细!E119="","",订单明细!E119)</f>
        <v/>
      </c>
      <c r="E119" s="23" t="str">
        <f>IF(订单明细!F119="","",订单明细!F119)</f>
        <v/>
      </c>
      <c r="F119" s="117" t="str">
        <f>IF(订单明细!G119="","",订单明细!G119)</f>
        <v/>
      </c>
      <c r="G119" s="118" t="str">
        <f>IF(订单明细!H119="","",订单明细!H119)</f>
        <v/>
      </c>
      <c r="H119" s="119" t="str">
        <f>IF(订单明细!I119="","",订单明细!I119)</f>
        <v/>
      </c>
      <c r="I119" s="125" t="str">
        <f>IF(订单明细!J119="","",订单明细!J119)</f>
        <v/>
      </c>
      <c r="J119" s="126" t="str">
        <f>IF(订单明细!K119="","",订单明细!K119)</f>
        <v/>
      </c>
      <c r="K119" s="127"/>
      <c r="L119" s="119"/>
      <c r="M119" s="132"/>
      <c r="N119" s="133" t="str">
        <f t="shared" si="4"/>
        <v/>
      </c>
      <c r="O119" s="117" t="str">
        <f>IF(AND(B119=对账单!$C$4,AND(A119&gt;=对账单!$J$4,A119&lt;=对账单!$J$6)),ROW(),"")</f>
        <v/>
      </c>
      <c r="P119" s="23"/>
    </row>
    <row r="120" spans="1:16">
      <c r="A120" s="109" t="str">
        <f>IF(订单明细!B120="","",订单明细!B120)</f>
        <v/>
      </c>
      <c r="B120" s="110" t="str">
        <f>IF(订单明细!D120="","",订单明细!D120)</f>
        <v/>
      </c>
      <c r="C120" s="21" t="str">
        <f>IF(订单明细!C120="","",订单明细!C120)</f>
        <v/>
      </c>
      <c r="D120" s="21" t="str">
        <f>IF(订单明细!E120="","",订单明细!E120)</f>
        <v/>
      </c>
      <c r="E120" s="21" t="str">
        <f>IF(订单明细!F120="","",订单明细!F120)</f>
        <v/>
      </c>
      <c r="F120" s="114" t="str">
        <f>IF(订单明细!G120="","",订单明细!G120)</f>
        <v/>
      </c>
      <c r="G120" s="115" t="str">
        <f>IF(订单明细!H120="","",订单明细!H120)</f>
        <v/>
      </c>
      <c r="H120" s="116" t="str">
        <f>IF(订单明细!I120="","",订单明细!I120)</f>
        <v/>
      </c>
      <c r="I120" s="122" t="str">
        <f>IF(订单明细!J120="","",订单明细!J120)</f>
        <v/>
      </c>
      <c r="J120" s="123" t="str">
        <f>IF(订单明细!K120="","",订单明细!K120)</f>
        <v/>
      </c>
      <c r="K120" s="124"/>
      <c r="L120" s="116"/>
      <c r="M120" s="130"/>
      <c r="N120" s="131" t="str">
        <f t="shared" si="4"/>
        <v/>
      </c>
      <c r="O120" s="114" t="str">
        <f>IF(AND(B120=对账单!$C$4,AND(A120&gt;=对账单!$J$4,A120&lt;=对账单!$J$6)),ROW(),"")</f>
        <v/>
      </c>
      <c r="P120" s="21"/>
    </row>
    <row r="121" spans="1:16">
      <c r="A121" s="111" t="str">
        <f>IF(订单明细!B121="","",订单明细!B121)</f>
        <v/>
      </c>
      <c r="B121" s="112" t="str">
        <f>IF(订单明细!D121="","",订单明细!D121)</f>
        <v/>
      </c>
      <c r="C121" s="23" t="str">
        <f>IF(订单明细!C121="","",订单明细!C121)</f>
        <v/>
      </c>
      <c r="D121" s="23" t="str">
        <f>IF(订单明细!E121="","",订单明细!E121)</f>
        <v/>
      </c>
      <c r="E121" s="23" t="str">
        <f>IF(订单明细!F121="","",订单明细!F121)</f>
        <v/>
      </c>
      <c r="F121" s="117" t="str">
        <f>IF(订单明细!G121="","",订单明细!G121)</f>
        <v/>
      </c>
      <c r="G121" s="118" t="str">
        <f>IF(订单明细!H121="","",订单明细!H121)</f>
        <v/>
      </c>
      <c r="H121" s="119" t="str">
        <f>IF(订单明细!I121="","",订单明细!I121)</f>
        <v/>
      </c>
      <c r="I121" s="125" t="str">
        <f>IF(订单明细!J121="","",订单明细!J121)</f>
        <v/>
      </c>
      <c r="J121" s="126" t="str">
        <f>IF(订单明细!K121="","",订单明细!K121)</f>
        <v/>
      </c>
      <c r="K121" s="127"/>
      <c r="L121" s="119"/>
      <c r="M121" s="132"/>
      <c r="N121" s="133" t="str">
        <f t="shared" si="4"/>
        <v/>
      </c>
      <c r="O121" s="117" t="str">
        <f>IF(AND(B121=对账单!$C$4,AND(A121&gt;=对账单!$J$4,A121&lt;=对账单!$J$6)),ROW(),"")</f>
        <v/>
      </c>
      <c r="P121" s="23"/>
    </row>
    <row r="122" spans="1:16">
      <c r="A122" s="109" t="str">
        <f>IF(订单明细!B122="","",订单明细!B122)</f>
        <v/>
      </c>
      <c r="B122" s="110" t="str">
        <f>IF(订单明细!D122="","",订单明细!D122)</f>
        <v/>
      </c>
      <c r="C122" s="21" t="str">
        <f>IF(订单明细!C122="","",订单明细!C122)</f>
        <v/>
      </c>
      <c r="D122" s="21" t="str">
        <f>IF(订单明细!E122="","",订单明细!E122)</f>
        <v/>
      </c>
      <c r="E122" s="21" t="str">
        <f>IF(订单明细!F122="","",订单明细!F122)</f>
        <v/>
      </c>
      <c r="F122" s="114" t="str">
        <f>IF(订单明细!G122="","",订单明细!G122)</f>
        <v/>
      </c>
      <c r="G122" s="115" t="str">
        <f>IF(订单明细!H122="","",订单明细!H122)</f>
        <v/>
      </c>
      <c r="H122" s="116" t="str">
        <f>IF(订单明细!I122="","",订单明细!I122)</f>
        <v/>
      </c>
      <c r="I122" s="122" t="str">
        <f>IF(订单明细!J122="","",订单明细!J122)</f>
        <v/>
      </c>
      <c r="J122" s="123" t="str">
        <f>IF(订单明细!K122="","",订单明细!K122)</f>
        <v/>
      </c>
      <c r="K122" s="124"/>
      <c r="L122" s="116"/>
      <c r="M122" s="130"/>
      <c r="N122" s="131" t="str">
        <f t="shared" si="4"/>
        <v/>
      </c>
      <c r="O122" s="114" t="str">
        <f>IF(AND(B122=对账单!$C$4,AND(A122&gt;=对账单!$J$4,A122&lt;=对账单!$J$6)),ROW(),"")</f>
        <v/>
      </c>
      <c r="P122" s="21"/>
    </row>
    <row r="123" spans="1:16">
      <c r="A123" s="111" t="str">
        <f>IF(订单明细!B123="","",订单明细!B123)</f>
        <v/>
      </c>
      <c r="B123" s="112" t="str">
        <f>IF(订单明细!D123="","",订单明细!D123)</f>
        <v/>
      </c>
      <c r="C123" s="23" t="str">
        <f>IF(订单明细!C123="","",订单明细!C123)</f>
        <v/>
      </c>
      <c r="D123" s="23" t="str">
        <f>IF(订单明细!E123="","",订单明细!E123)</f>
        <v/>
      </c>
      <c r="E123" s="23" t="str">
        <f>IF(订单明细!F123="","",订单明细!F123)</f>
        <v/>
      </c>
      <c r="F123" s="117" t="str">
        <f>IF(订单明细!G123="","",订单明细!G123)</f>
        <v/>
      </c>
      <c r="G123" s="118" t="str">
        <f>IF(订单明细!H123="","",订单明细!H123)</f>
        <v/>
      </c>
      <c r="H123" s="119" t="str">
        <f>IF(订单明细!I123="","",订单明细!I123)</f>
        <v/>
      </c>
      <c r="I123" s="125" t="str">
        <f>IF(订单明细!J123="","",订单明细!J123)</f>
        <v/>
      </c>
      <c r="J123" s="126" t="str">
        <f>IF(订单明细!K123="","",订单明细!K123)</f>
        <v/>
      </c>
      <c r="K123" s="127"/>
      <c r="L123" s="119"/>
      <c r="M123" s="132"/>
      <c r="N123" s="133" t="str">
        <f t="shared" si="4"/>
        <v/>
      </c>
      <c r="O123" s="117" t="str">
        <f>IF(AND(B123=对账单!$C$4,AND(A123&gt;=对账单!$J$4,A123&lt;=对账单!$J$6)),ROW(),"")</f>
        <v/>
      </c>
      <c r="P123" s="23"/>
    </row>
    <row r="124" spans="1:16">
      <c r="A124" s="109" t="str">
        <f>IF(订单明细!B124="","",订单明细!B124)</f>
        <v/>
      </c>
      <c r="B124" s="110" t="str">
        <f>IF(订单明细!D124="","",订单明细!D124)</f>
        <v/>
      </c>
      <c r="C124" s="21" t="str">
        <f>IF(订单明细!C124="","",订单明细!C124)</f>
        <v/>
      </c>
      <c r="D124" s="21" t="str">
        <f>IF(订单明细!E124="","",订单明细!E124)</f>
        <v/>
      </c>
      <c r="E124" s="21" t="str">
        <f>IF(订单明细!F124="","",订单明细!F124)</f>
        <v/>
      </c>
      <c r="F124" s="114" t="str">
        <f>IF(订单明细!G124="","",订单明细!G124)</f>
        <v/>
      </c>
      <c r="G124" s="115" t="str">
        <f>IF(订单明细!H124="","",订单明细!H124)</f>
        <v/>
      </c>
      <c r="H124" s="116" t="str">
        <f>IF(订单明细!I124="","",订单明细!I124)</f>
        <v/>
      </c>
      <c r="I124" s="122" t="str">
        <f>IF(订单明细!J124="","",订单明细!J124)</f>
        <v/>
      </c>
      <c r="J124" s="123" t="str">
        <f>IF(订单明细!K124="","",订单明细!K124)</f>
        <v/>
      </c>
      <c r="K124" s="124"/>
      <c r="L124" s="116"/>
      <c r="M124" s="130"/>
      <c r="N124" s="131" t="str">
        <f t="shared" si="4"/>
        <v/>
      </c>
      <c r="O124" s="114" t="str">
        <f>IF(AND(B124=对账单!$C$4,AND(A124&gt;=对账单!$J$4,A124&lt;=对账单!$J$6)),ROW(),"")</f>
        <v/>
      </c>
      <c r="P124" s="21"/>
    </row>
    <row r="125" spans="1:16">
      <c r="A125" s="111" t="str">
        <f>IF(订单明细!B125="","",订单明细!B125)</f>
        <v/>
      </c>
      <c r="B125" s="112" t="str">
        <f>IF(订单明细!D125="","",订单明细!D125)</f>
        <v/>
      </c>
      <c r="C125" s="23" t="str">
        <f>IF(订单明细!C125="","",订单明细!C125)</f>
        <v/>
      </c>
      <c r="D125" s="23" t="str">
        <f>IF(订单明细!E125="","",订单明细!E125)</f>
        <v/>
      </c>
      <c r="E125" s="23" t="str">
        <f>IF(订单明细!F125="","",订单明细!F125)</f>
        <v/>
      </c>
      <c r="F125" s="117" t="str">
        <f>IF(订单明细!G125="","",订单明细!G125)</f>
        <v/>
      </c>
      <c r="G125" s="118" t="str">
        <f>IF(订单明细!H125="","",订单明细!H125)</f>
        <v/>
      </c>
      <c r="H125" s="119" t="str">
        <f>IF(订单明细!I125="","",订单明细!I125)</f>
        <v/>
      </c>
      <c r="I125" s="125" t="str">
        <f>IF(订单明细!J125="","",订单明细!J125)</f>
        <v/>
      </c>
      <c r="J125" s="126" t="str">
        <f>IF(订单明细!K125="","",订单明细!K125)</f>
        <v/>
      </c>
      <c r="K125" s="127"/>
      <c r="L125" s="119"/>
      <c r="M125" s="132"/>
      <c r="N125" s="133" t="str">
        <f t="shared" si="4"/>
        <v/>
      </c>
      <c r="O125" s="117" t="str">
        <f>IF(AND(B125=对账单!$C$4,AND(A125&gt;=对账单!$J$4,A125&lt;=对账单!$J$6)),ROW(),"")</f>
        <v/>
      </c>
      <c r="P125" s="23"/>
    </row>
    <row r="126" spans="1:16">
      <c r="A126" s="109" t="str">
        <f>IF(订单明细!B126="","",订单明细!B126)</f>
        <v/>
      </c>
      <c r="B126" s="110" t="str">
        <f>IF(订单明细!D126="","",订单明细!D126)</f>
        <v/>
      </c>
      <c r="C126" s="21" t="str">
        <f>IF(订单明细!C126="","",订单明细!C126)</f>
        <v/>
      </c>
      <c r="D126" s="21" t="str">
        <f>IF(订单明细!E126="","",订单明细!E126)</f>
        <v/>
      </c>
      <c r="E126" s="21" t="str">
        <f>IF(订单明细!F126="","",订单明细!F126)</f>
        <v/>
      </c>
      <c r="F126" s="114" t="str">
        <f>IF(订单明细!G126="","",订单明细!G126)</f>
        <v/>
      </c>
      <c r="G126" s="115" t="str">
        <f>IF(订单明细!H126="","",订单明细!H126)</f>
        <v/>
      </c>
      <c r="H126" s="116" t="str">
        <f>IF(订单明细!I126="","",订单明细!I126)</f>
        <v/>
      </c>
      <c r="I126" s="122" t="str">
        <f>IF(订单明细!J126="","",订单明细!J126)</f>
        <v/>
      </c>
      <c r="J126" s="123" t="str">
        <f>IF(订单明细!K126="","",订单明细!K126)</f>
        <v/>
      </c>
      <c r="K126" s="124"/>
      <c r="L126" s="116"/>
      <c r="M126" s="130"/>
      <c r="N126" s="131" t="str">
        <f t="shared" si="4"/>
        <v/>
      </c>
      <c r="O126" s="114" t="str">
        <f>IF(AND(B126=对账单!$C$4,AND(A126&gt;=对账单!$J$4,A126&lt;=对账单!$J$6)),ROW(),"")</f>
        <v/>
      </c>
      <c r="P126" s="21"/>
    </row>
    <row r="127" spans="1:16">
      <c r="A127" s="111" t="str">
        <f>IF(订单明细!B127="","",订单明细!B127)</f>
        <v/>
      </c>
      <c r="B127" s="112" t="str">
        <f>IF(订单明细!D127="","",订单明细!D127)</f>
        <v/>
      </c>
      <c r="C127" s="23" t="str">
        <f>IF(订单明细!C127="","",订单明细!C127)</f>
        <v/>
      </c>
      <c r="D127" s="23" t="str">
        <f>IF(订单明细!E127="","",订单明细!E127)</f>
        <v/>
      </c>
      <c r="E127" s="23" t="str">
        <f>IF(订单明细!F127="","",订单明细!F127)</f>
        <v/>
      </c>
      <c r="F127" s="117" t="str">
        <f>IF(订单明细!G127="","",订单明细!G127)</f>
        <v/>
      </c>
      <c r="G127" s="118" t="str">
        <f>IF(订单明细!H127="","",订单明细!H127)</f>
        <v/>
      </c>
      <c r="H127" s="119" t="str">
        <f>IF(订单明细!I127="","",订单明细!I127)</f>
        <v/>
      </c>
      <c r="I127" s="125" t="str">
        <f>IF(订单明细!J127="","",订单明细!J127)</f>
        <v/>
      </c>
      <c r="J127" s="126" t="str">
        <f>IF(订单明细!K127="","",订单明细!K127)</f>
        <v/>
      </c>
      <c r="K127" s="127"/>
      <c r="L127" s="119"/>
      <c r="M127" s="132"/>
      <c r="N127" s="133" t="str">
        <f t="shared" si="4"/>
        <v/>
      </c>
      <c r="O127" s="117" t="str">
        <f>IF(AND(B127=对账单!$C$4,AND(A127&gt;=对账单!$J$4,A127&lt;=对账单!$J$6)),ROW(),"")</f>
        <v/>
      </c>
      <c r="P127" s="23"/>
    </row>
    <row r="128" spans="1:16">
      <c r="A128" s="109" t="str">
        <f>IF(订单明细!B128="","",订单明细!B128)</f>
        <v/>
      </c>
      <c r="B128" s="110" t="str">
        <f>IF(订单明细!D128="","",订单明细!D128)</f>
        <v/>
      </c>
      <c r="C128" s="21" t="str">
        <f>IF(订单明细!C128="","",订单明细!C128)</f>
        <v/>
      </c>
      <c r="D128" s="21" t="str">
        <f>IF(订单明细!E128="","",订单明细!E128)</f>
        <v/>
      </c>
      <c r="E128" s="21" t="str">
        <f>IF(订单明细!F128="","",订单明细!F128)</f>
        <v/>
      </c>
      <c r="F128" s="114" t="str">
        <f>IF(订单明细!G128="","",订单明细!G128)</f>
        <v/>
      </c>
      <c r="G128" s="115" t="str">
        <f>IF(订单明细!H128="","",订单明细!H128)</f>
        <v/>
      </c>
      <c r="H128" s="116" t="str">
        <f>IF(订单明细!I128="","",订单明细!I128)</f>
        <v/>
      </c>
      <c r="I128" s="122" t="str">
        <f>IF(订单明细!J128="","",订单明细!J128)</f>
        <v/>
      </c>
      <c r="J128" s="123" t="str">
        <f>IF(订单明细!K128="","",订单明细!K128)</f>
        <v/>
      </c>
      <c r="K128" s="124"/>
      <c r="L128" s="116"/>
      <c r="M128" s="130"/>
      <c r="N128" s="131" t="str">
        <f t="shared" si="4"/>
        <v/>
      </c>
      <c r="O128" s="114" t="str">
        <f>IF(AND(B128=对账单!$C$4,AND(A128&gt;=对账单!$J$4,A128&lt;=对账单!$J$6)),ROW(),"")</f>
        <v/>
      </c>
      <c r="P128" s="21"/>
    </row>
    <row r="129" spans="1:16">
      <c r="A129" s="111" t="str">
        <f>IF(订单明细!B129="","",订单明细!B129)</f>
        <v/>
      </c>
      <c r="B129" s="112" t="str">
        <f>IF(订单明细!D129="","",订单明细!D129)</f>
        <v/>
      </c>
      <c r="C129" s="23" t="str">
        <f>IF(订单明细!C129="","",订单明细!C129)</f>
        <v/>
      </c>
      <c r="D129" s="23" t="str">
        <f>IF(订单明细!E129="","",订单明细!E129)</f>
        <v/>
      </c>
      <c r="E129" s="23" t="str">
        <f>IF(订单明细!F129="","",订单明细!F129)</f>
        <v/>
      </c>
      <c r="F129" s="117" t="str">
        <f>IF(订单明细!G129="","",订单明细!G129)</f>
        <v/>
      </c>
      <c r="G129" s="118" t="str">
        <f>IF(订单明细!H129="","",订单明细!H129)</f>
        <v/>
      </c>
      <c r="H129" s="119" t="str">
        <f>IF(订单明细!I129="","",订单明细!I129)</f>
        <v/>
      </c>
      <c r="I129" s="125" t="str">
        <f>IF(订单明细!J129="","",订单明细!J129)</f>
        <v/>
      </c>
      <c r="J129" s="126" t="str">
        <f>IF(订单明细!K129="","",订单明细!K129)</f>
        <v/>
      </c>
      <c r="K129" s="127"/>
      <c r="L129" s="119"/>
      <c r="M129" s="132"/>
      <c r="N129" s="133" t="str">
        <f t="shared" si="4"/>
        <v/>
      </c>
      <c r="O129" s="117" t="str">
        <f>IF(AND(B129=对账单!$C$4,AND(A129&gt;=对账单!$J$4,A129&lt;=对账单!$J$6)),ROW(),"")</f>
        <v/>
      </c>
      <c r="P129" s="23"/>
    </row>
    <row r="130" spans="1:16">
      <c r="A130" s="109" t="str">
        <f>IF(订单明细!B130="","",订单明细!B130)</f>
        <v/>
      </c>
      <c r="B130" s="110" t="str">
        <f>IF(订单明细!D130="","",订单明细!D130)</f>
        <v/>
      </c>
      <c r="C130" s="21" t="str">
        <f>IF(订单明细!C130="","",订单明细!C130)</f>
        <v/>
      </c>
      <c r="D130" s="21" t="str">
        <f>IF(订单明细!E130="","",订单明细!E130)</f>
        <v/>
      </c>
      <c r="E130" s="21" t="str">
        <f>IF(订单明细!F130="","",订单明细!F130)</f>
        <v/>
      </c>
      <c r="F130" s="114" t="str">
        <f>IF(订单明细!G130="","",订单明细!G130)</f>
        <v/>
      </c>
      <c r="G130" s="115" t="str">
        <f>IF(订单明细!H130="","",订单明细!H130)</f>
        <v/>
      </c>
      <c r="H130" s="116" t="str">
        <f>IF(订单明细!I130="","",订单明细!I130)</f>
        <v/>
      </c>
      <c r="I130" s="122" t="str">
        <f>IF(订单明细!J130="","",订单明细!J130)</f>
        <v/>
      </c>
      <c r="J130" s="123" t="str">
        <f>IF(订单明细!K130="","",订单明细!K130)</f>
        <v/>
      </c>
      <c r="K130" s="124"/>
      <c r="L130" s="116"/>
      <c r="M130" s="130"/>
      <c r="N130" s="131" t="str">
        <f t="shared" si="4"/>
        <v/>
      </c>
      <c r="O130" s="114" t="str">
        <f>IF(AND(B130=对账单!$C$4,AND(A130&gt;=对账单!$J$4,A130&lt;=对账单!$J$6)),ROW(),"")</f>
        <v/>
      </c>
      <c r="P130" s="21"/>
    </row>
    <row r="131" spans="1:16">
      <c r="A131" s="111" t="str">
        <f>IF(订单明细!B131="","",订单明细!B131)</f>
        <v/>
      </c>
      <c r="B131" s="112" t="str">
        <f>IF(订单明细!D131="","",订单明细!D131)</f>
        <v/>
      </c>
      <c r="C131" s="23" t="str">
        <f>IF(订单明细!C131="","",订单明细!C131)</f>
        <v/>
      </c>
      <c r="D131" s="23" t="str">
        <f>IF(订单明细!E131="","",订单明细!E131)</f>
        <v/>
      </c>
      <c r="E131" s="23" t="str">
        <f>IF(订单明细!F131="","",订单明细!F131)</f>
        <v/>
      </c>
      <c r="F131" s="117" t="str">
        <f>IF(订单明细!G131="","",订单明细!G131)</f>
        <v/>
      </c>
      <c r="G131" s="118" t="str">
        <f>IF(订单明细!H131="","",订单明细!H131)</f>
        <v/>
      </c>
      <c r="H131" s="119" t="str">
        <f>IF(订单明细!I131="","",订单明细!I131)</f>
        <v/>
      </c>
      <c r="I131" s="125" t="str">
        <f>IF(订单明细!J131="","",订单明细!J131)</f>
        <v/>
      </c>
      <c r="J131" s="126" t="str">
        <f>IF(订单明细!K131="","",订单明细!K131)</f>
        <v/>
      </c>
      <c r="K131" s="127"/>
      <c r="L131" s="119"/>
      <c r="M131" s="132"/>
      <c r="N131" s="133" t="str">
        <f t="shared" si="4"/>
        <v/>
      </c>
      <c r="O131" s="117" t="str">
        <f>IF(AND(B131=对账单!$C$4,AND(A131&gt;=对账单!$J$4,A131&lt;=对账单!$J$6)),ROW(),"")</f>
        <v/>
      </c>
      <c r="P131" s="23"/>
    </row>
    <row r="132" spans="1:16">
      <c r="A132" s="109" t="str">
        <f>IF(订单明细!B132="","",订单明细!B132)</f>
        <v/>
      </c>
      <c r="B132" s="110" t="str">
        <f>IF(订单明细!D132="","",订单明细!D132)</f>
        <v/>
      </c>
      <c r="C132" s="21" t="str">
        <f>IF(订单明细!C132="","",订单明细!C132)</f>
        <v/>
      </c>
      <c r="D132" s="21" t="str">
        <f>IF(订单明细!E132="","",订单明细!E132)</f>
        <v/>
      </c>
      <c r="E132" s="21" t="str">
        <f>IF(订单明细!F132="","",订单明细!F132)</f>
        <v/>
      </c>
      <c r="F132" s="114" t="str">
        <f>IF(订单明细!G132="","",订单明细!G132)</f>
        <v/>
      </c>
      <c r="G132" s="115" t="str">
        <f>IF(订单明细!H132="","",订单明细!H132)</f>
        <v/>
      </c>
      <c r="H132" s="116" t="str">
        <f>IF(订单明细!I132="","",订单明细!I132)</f>
        <v/>
      </c>
      <c r="I132" s="122" t="str">
        <f>IF(订单明细!J132="","",订单明细!J132)</f>
        <v/>
      </c>
      <c r="J132" s="123" t="str">
        <f>IF(订单明细!K132="","",订单明细!K132)</f>
        <v/>
      </c>
      <c r="K132" s="124"/>
      <c r="L132" s="116"/>
      <c r="M132" s="130"/>
      <c r="N132" s="131" t="str">
        <f t="shared" si="4"/>
        <v/>
      </c>
      <c r="O132" s="114" t="str">
        <f>IF(AND(B132=对账单!$C$4,AND(A132&gt;=对账单!$J$4,A132&lt;=对账单!$J$6)),ROW(),"")</f>
        <v/>
      </c>
      <c r="P132" s="21"/>
    </row>
    <row r="133" spans="1:16">
      <c r="A133" s="111" t="str">
        <f>IF(订单明细!B133="","",订单明细!B133)</f>
        <v/>
      </c>
      <c r="B133" s="112" t="str">
        <f>IF(订单明细!D133="","",订单明细!D133)</f>
        <v/>
      </c>
      <c r="C133" s="23" t="str">
        <f>IF(订单明细!C133="","",订单明细!C133)</f>
        <v/>
      </c>
      <c r="D133" s="23" t="str">
        <f>IF(订单明细!E133="","",订单明细!E133)</f>
        <v/>
      </c>
      <c r="E133" s="23" t="str">
        <f>IF(订单明细!F133="","",订单明细!F133)</f>
        <v/>
      </c>
      <c r="F133" s="117" t="str">
        <f>IF(订单明细!G133="","",订单明细!G133)</f>
        <v/>
      </c>
      <c r="G133" s="118" t="str">
        <f>IF(订单明细!H133="","",订单明细!H133)</f>
        <v/>
      </c>
      <c r="H133" s="119" t="str">
        <f>IF(订单明细!I133="","",订单明细!I133)</f>
        <v/>
      </c>
      <c r="I133" s="125" t="str">
        <f>IF(订单明细!J133="","",订单明细!J133)</f>
        <v/>
      </c>
      <c r="J133" s="126" t="str">
        <f>IF(订单明细!K133="","",订单明细!K133)</f>
        <v/>
      </c>
      <c r="K133" s="127"/>
      <c r="L133" s="119"/>
      <c r="M133" s="132"/>
      <c r="N133" s="133" t="str">
        <f t="shared" si="4"/>
        <v/>
      </c>
      <c r="O133" s="117" t="str">
        <f>IF(AND(B133=对账单!$C$4,AND(A133&gt;=对账单!$J$4,A133&lt;=对账单!$J$6)),ROW(),"")</f>
        <v/>
      </c>
      <c r="P133" s="23"/>
    </row>
    <row r="134" spans="1:16">
      <c r="A134" s="109" t="str">
        <f>IF(订单明细!B134="","",订单明细!B134)</f>
        <v/>
      </c>
      <c r="B134" s="110" t="str">
        <f>IF(订单明细!D134="","",订单明细!D134)</f>
        <v/>
      </c>
      <c r="C134" s="21" t="str">
        <f>IF(订单明细!C134="","",订单明细!C134)</f>
        <v/>
      </c>
      <c r="D134" s="21" t="str">
        <f>IF(订单明细!E134="","",订单明细!E134)</f>
        <v/>
      </c>
      <c r="E134" s="21" t="str">
        <f>IF(订单明细!F134="","",订单明细!F134)</f>
        <v/>
      </c>
      <c r="F134" s="114" t="str">
        <f>IF(订单明细!G134="","",订单明细!G134)</f>
        <v/>
      </c>
      <c r="G134" s="115" t="str">
        <f>IF(订单明细!H134="","",订单明细!H134)</f>
        <v/>
      </c>
      <c r="H134" s="116" t="str">
        <f>IF(订单明细!I134="","",订单明细!I134)</f>
        <v/>
      </c>
      <c r="I134" s="122" t="str">
        <f>IF(订单明细!J134="","",订单明细!J134)</f>
        <v/>
      </c>
      <c r="J134" s="123" t="str">
        <f>IF(订单明细!K134="","",订单明细!K134)</f>
        <v/>
      </c>
      <c r="K134" s="124"/>
      <c r="L134" s="116"/>
      <c r="M134" s="130"/>
      <c r="N134" s="131" t="str">
        <f t="shared" si="4"/>
        <v/>
      </c>
      <c r="O134" s="114" t="str">
        <f>IF(AND(B134=对账单!$C$4,AND(A134&gt;=对账单!$J$4,A134&lt;=对账单!$J$6)),ROW(),"")</f>
        <v/>
      </c>
      <c r="P134" s="21"/>
    </row>
    <row r="135" spans="1:16">
      <c r="A135" s="111" t="str">
        <f>IF(订单明细!B135="","",订单明细!B135)</f>
        <v/>
      </c>
      <c r="B135" s="112" t="str">
        <f>IF(订单明细!D135="","",订单明细!D135)</f>
        <v/>
      </c>
      <c r="C135" s="23" t="str">
        <f>IF(订单明细!C135="","",订单明细!C135)</f>
        <v/>
      </c>
      <c r="D135" s="23" t="str">
        <f>IF(订单明细!E135="","",订单明细!E135)</f>
        <v/>
      </c>
      <c r="E135" s="23" t="str">
        <f>IF(订单明细!F135="","",订单明细!F135)</f>
        <v/>
      </c>
      <c r="F135" s="117" t="str">
        <f>IF(订单明细!G135="","",订单明细!G135)</f>
        <v/>
      </c>
      <c r="G135" s="118" t="str">
        <f>IF(订单明细!H135="","",订单明细!H135)</f>
        <v/>
      </c>
      <c r="H135" s="119" t="str">
        <f>IF(订单明细!I135="","",订单明细!I135)</f>
        <v/>
      </c>
      <c r="I135" s="125" t="str">
        <f>IF(订单明细!J135="","",订单明细!J135)</f>
        <v/>
      </c>
      <c r="J135" s="126" t="str">
        <f>IF(订单明细!K135="","",订单明细!K135)</f>
        <v/>
      </c>
      <c r="K135" s="127"/>
      <c r="L135" s="119"/>
      <c r="M135" s="132"/>
      <c r="N135" s="133" t="str">
        <f t="shared" si="4"/>
        <v/>
      </c>
      <c r="O135" s="117" t="str">
        <f>IF(AND(B135=对账单!$C$4,AND(A135&gt;=对账单!$J$4,A135&lt;=对账单!$J$6)),ROW(),"")</f>
        <v/>
      </c>
      <c r="P135" s="23"/>
    </row>
    <row r="136" spans="1:16">
      <c r="A136" s="109" t="str">
        <f>IF(订单明细!B136="","",订单明细!B136)</f>
        <v/>
      </c>
      <c r="B136" s="110" t="str">
        <f>IF(订单明细!D136="","",订单明细!D136)</f>
        <v/>
      </c>
      <c r="C136" s="21" t="str">
        <f>IF(订单明细!C136="","",订单明细!C136)</f>
        <v/>
      </c>
      <c r="D136" s="21" t="str">
        <f>IF(订单明细!E136="","",订单明细!E136)</f>
        <v/>
      </c>
      <c r="E136" s="21" t="str">
        <f>IF(订单明细!F136="","",订单明细!F136)</f>
        <v/>
      </c>
      <c r="F136" s="114" t="str">
        <f>IF(订单明细!G136="","",订单明细!G136)</f>
        <v/>
      </c>
      <c r="G136" s="115" t="str">
        <f>IF(订单明细!H136="","",订单明细!H136)</f>
        <v/>
      </c>
      <c r="H136" s="116" t="str">
        <f>IF(订单明细!I136="","",订单明细!I136)</f>
        <v/>
      </c>
      <c r="I136" s="122" t="str">
        <f>IF(订单明细!J136="","",订单明细!J136)</f>
        <v/>
      </c>
      <c r="J136" s="123" t="str">
        <f>IF(订单明细!K136="","",订单明细!K136)</f>
        <v/>
      </c>
      <c r="K136" s="124"/>
      <c r="L136" s="116"/>
      <c r="M136" s="130"/>
      <c r="N136" s="131" t="str">
        <f t="shared" si="4"/>
        <v/>
      </c>
      <c r="O136" s="114" t="str">
        <f>IF(AND(B136=对账单!$C$4,AND(A136&gt;=对账单!$J$4,A136&lt;=对账单!$J$6)),ROW(),"")</f>
        <v/>
      </c>
      <c r="P136" s="21"/>
    </row>
    <row r="137" spans="1:16">
      <c r="A137" s="111" t="str">
        <f>IF(订单明细!B137="","",订单明细!B137)</f>
        <v/>
      </c>
      <c r="B137" s="112" t="str">
        <f>IF(订单明细!D137="","",订单明细!D137)</f>
        <v/>
      </c>
      <c r="C137" s="23" t="str">
        <f>IF(订单明细!C137="","",订单明细!C137)</f>
        <v/>
      </c>
      <c r="D137" s="23" t="str">
        <f>IF(订单明细!E137="","",订单明细!E137)</f>
        <v/>
      </c>
      <c r="E137" s="23" t="str">
        <f>IF(订单明细!F137="","",订单明细!F137)</f>
        <v/>
      </c>
      <c r="F137" s="117" t="str">
        <f>IF(订单明细!G137="","",订单明细!G137)</f>
        <v/>
      </c>
      <c r="G137" s="118" t="str">
        <f>IF(订单明细!H137="","",订单明细!H137)</f>
        <v/>
      </c>
      <c r="H137" s="119" t="str">
        <f>IF(订单明细!I137="","",订单明细!I137)</f>
        <v/>
      </c>
      <c r="I137" s="125" t="str">
        <f>IF(订单明细!J137="","",订单明细!J137)</f>
        <v/>
      </c>
      <c r="J137" s="126" t="str">
        <f>IF(订单明细!K137="","",订单明细!K137)</f>
        <v/>
      </c>
      <c r="K137" s="127"/>
      <c r="L137" s="119"/>
      <c r="M137" s="132"/>
      <c r="N137" s="133" t="str">
        <f t="shared" si="4"/>
        <v/>
      </c>
      <c r="O137" s="117" t="str">
        <f>IF(AND(B137=对账单!$C$4,AND(A137&gt;=对账单!$J$4,A137&lt;=对账单!$J$6)),ROW(),"")</f>
        <v/>
      </c>
      <c r="P137" s="23"/>
    </row>
    <row r="138" spans="1:16">
      <c r="A138" s="109" t="str">
        <f>IF(订单明细!B138="","",订单明细!B138)</f>
        <v/>
      </c>
      <c r="B138" s="110" t="str">
        <f>IF(订单明细!D138="","",订单明细!D138)</f>
        <v/>
      </c>
      <c r="C138" s="21" t="str">
        <f>IF(订单明细!C138="","",订单明细!C138)</f>
        <v/>
      </c>
      <c r="D138" s="21" t="str">
        <f>IF(订单明细!E138="","",订单明细!E138)</f>
        <v/>
      </c>
      <c r="E138" s="21" t="str">
        <f>IF(订单明细!F138="","",订单明细!F138)</f>
        <v/>
      </c>
      <c r="F138" s="114" t="str">
        <f>IF(订单明细!G138="","",订单明细!G138)</f>
        <v/>
      </c>
      <c r="G138" s="115" t="str">
        <f>IF(订单明细!H138="","",订单明细!H138)</f>
        <v/>
      </c>
      <c r="H138" s="116" t="str">
        <f>IF(订单明细!I138="","",订单明细!I138)</f>
        <v/>
      </c>
      <c r="I138" s="122" t="str">
        <f>IF(订单明细!J138="","",订单明细!J138)</f>
        <v/>
      </c>
      <c r="J138" s="123" t="str">
        <f>IF(订单明细!K138="","",订单明细!K138)</f>
        <v/>
      </c>
      <c r="K138" s="124"/>
      <c r="L138" s="116"/>
      <c r="M138" s="130"/>
      <c r="N138" s="131" t="str">
        <f t="shared" si="4"/>
        <v/>
      </c>
      <c r="O138" s="114" t="str">
        <f>IF(AND(B138=对账单!$C$4,AND(A138&gt;=对账单!$J$4,A138&lt;=对账单!$J$6)),ROW(),"")</f>
        <v/>
      </c>
      <c r="P138" s="21"/>
    </row>
    <row r="139" spans="1:16">
      <c r="A139" s="111" t="str">
        <f>IF(订单明细!B139="","",订单明细!B139)</f>
        <v/>
      </c>
      <c r="B139" s="112" t="str">
        <f>IF(订单明细!D139="","",订单明细!D139)</f>
        <v/>
      </c>
      <c r="C139" s="23" t="str">
        <f>IF(订单明细!C139="","",订单明细!C139)</f>
        <v/>
      </c>
      <c r="D139" s="23" t="str">
        <f>IF(订单明细!E139="","",订单明细!E139)</f>
        <v/>
      </c>
      <c r="E139" s="23" t="str">
        <f>IF(订单明细!F139="","",订单明细!F139)</f>
        <v/>
      </c>
      <c r="F139" s="117" t="str">
        <f>IF(订单明细!G139="","",订单明细!G139)</f>
        <v/>
      </c>
      <c r="G139" s="118" t="str">
        <f>IF(订单明细!H139="","",订单明细!H139)</f>
        <v/>
      </c>
      <c r="H139" s="119" t="str">
        <f>IF(订单明细!I139="","",订单明细!I139)</f>
        <v/>
      </c>
      <c r="I139" s="125" t="str">
        <f>IF(订单明细!J139="","",订单明细!J139)</f>
        <v/>
      </c>
      <c r="J139" s="126" t="str">
        <f>IF(订单明细!K139="","",订单明细!K139)</f>
        <v/>
      </c>
      <c r="K139" s="127"/>
      <c r="L139" s="119"/>
      <c r="M139" s="132"/>
      <c r="N139" s="133" t="str">
        <f t="shared" si="4"/>
        <v/>
      </c>
      <c r="O139" s="117" t="str">
        <f>IF(AND(B139=对账单!$C$4,AND(A139&gt;=对账单!$J$4,A139&lt;=对账单!$J$6)),ROW(),"")</f>
        <v/>
      </c>
      <c r="P139" s="23"/>
    </row>
    <row r="140" spans="1:16">
      <c r="A140" s="109" t="str">
        <f>IF(订单明细!B140="","",订单明细!B140)</f>
        <v/>
      </c>
      <c r="B140" s="110" t="str">
        <f>IF(订单明细!D140="","",订单明细!D140)</f>
        <v/>
      </c>
      <c r="C140" s="21" t="str">
        <f>IF(订单明细!C140="","",订单明细!C140)</f>
        <v/>
      </c>
      <c r="D140" s="21" t="str">
        <f>IF(订单明细!E140="","",订单明细!E140)</f>
        <v/>
      </c>
      <c r="E140" s="21" t="str">
        <f>IF(订单明细!F140="","",订单明细!F140)</f>
        <v/>
      </c>
      <c r="F140" s="114" t="str">
        <f>IF(订单明细!G140="","",订单明细!G140)</f>
        <v/>
      </c>
      <c r="G140" s="115" t="str">
        <f>IF(订单明细!H140="","",订单明细!H140)</f>
        <v/>
      </c>
      <c r="H140" s="116" t="str">
        <f>IF(订单明细!I140="","",订单明细!I140)</f>
        <v/>
      </c>
      <c r="I140" s="122" t="str">
        <f>IF(订单明细!J140="","",订单明细!J140)</f>
        <v/>
      </c>
      <c r="J140" s="123" t="str">
        <f>IF(订单明细!K140="","",订单明细!K140)</f>
        <v/>
      </c>
      <c r="K140" s="124"/>
      <c r="L140" s="116"/>
      <c r="M140" s="130"/>
      <c r="N140" s="131" t="str">
        <f t="shared" si="4"/>
        <v/>
      </c>
      <c r="O140" s="114" t="str">
        <f>IF(AND(B140=对账单!$C$4,AND(A140&gt;=对账单!$J$4,A140&lt;=对账单!$J$6)),ROW(),"")</f>
        <v/>
      </c>
      <c r="P140" s="21"/>
    </row>
    <row r="141" spans="1:16">
      <c r="A141" s="111" t="str">
        <f>IF(订单明细!B141="","",订单明细!B141)</f>
        <v/>
      </c>
      <c r="B141" s="112" t="str">
        <f>IF(订单明细!D141="","",订单明细!D141)</f>
        <v/>
      </c>
      <c r="C141" s="23" t="str">
        <f>IF(订单明细!C141="","",订单明细!C141)</f>
        <v/>
      </c>
      <c r="D141" s="23" t="str">
        <f>IF(订单明细!E141="","",订单明细!E141)</f>
        <v/>
      </c>
      <c r="E141" s="23" t="str">
        <f>IF(订单明细!F141="","",订单明细!F141)</f>
        <v/>
      </c>
      <c r="F141" s="117" t="str">
        <f>IF(订单明细!G141="","",订单明细!G141)</f>
        <v/>
      </c>
      <c r="G141" s="118" t="str">
        <f>IF(订单明细!H141="","",订单明细!H141)</f>
        <v/>
      </c>
      <c r="H141" s="119" t="str">
        <f>IF(订单明细!I141="","",订单明细!I141)</f>
        <v/>
      </c>
      <c r="I141" s="125" t="str">
        <f>IF(订单明细!J141="","",订单明细!J141)</f>
        <v/>
      </c>
      <c r="J141" s="126" t="str">
        <f>IF(订单明细!K141="","",订单明细!K141)</f>
        <v/>
      </c>
      <c r="K141" s="127"/>
      <c r="L141" s="119"/>
      <c r="M141" s="132"/>
      <c r="N141" s="133" t="str">
        <f t="shared" si="4"/>
        <v/>
      </c>
      <c r="O141" s="117" t="str">
        <f>IF(AND(B141=对账单!$C$4,AND(A141&gt;=对账单!$J$4,A141&lt;=对账单!$J$6)),ROW(),"")</f>
        <v/>
      </c>
      <c r="P141" s="23"/>
    </row>
    <row r="142" spans="1:16">
      <c r="A142" s="109" t="str">
        <f>IF(订单明细!B142="","",订单明细!B142)</f>
        <v/>
      </c>
      <c r="B142" s="110" t="str">
        <f>IF(订单明细!D142="","",订单明细!D142)</f>
        <v/>
      </c>
      <c r="C142" s="21" t="str">
        <f>IF(订单明细!C142="","",订单明细!C142)</f>
        <v/>
      </c>
      <c r="D142" s="21" t="str">
        <f>IF(订单明细!E142="","",订单明细!E142)</f>
        <v/>
      </c>
      <c r="E142" s="21" t="str">
        <f>IF(订单明细!F142="","",订单明细!F142)</f>
        <v/>
      </c>
      <c r="F142" s="114" t="str">
        <f>IF(订单明细!G142="","",订单明细!G142)</f>
        <v/>
      </c>
      <c r="G142" s="115" t="str">
        <f>IF(订单明细!H142="","",订单明细!H142)</f>
        <v/>
      </c>
      <c r="H142" s="116" t="str">
        <f>IF(订单明细!I142="","",订单明细!I142)</f>
        <v/>
      </c>
      <c r="I142" s="122" t="str">
        <f>IF(订单明细!J142="","",订单明细!J142)</f>
        <v/>
      </c>
      <c r="J142" s="123" t="str">
        <f>IF(订单明细!K142="","",订单明细!K142)</f>
        <v/>
      </c>
      <c r="K142" s="124"/>
      <c r="L142" s="116"/>
      <c r="M142" s="130"/>
      <c r="N142" s="131" t="str">
        <f t="shared" si="4"/>
        <v/>
      </c>
      <c r="O142" s="114" t="str">
        <f>IF(AND(B142=对账单!$C$4,AND(A142&gt;=对账单!$J$4,A142&lt;=对账单!$J$6)),ROW(),"")</f>
        <v/>
      </c>
      <c r="P142" s="21"/>
    </row>
    <row r="143" spans="1:16">
      <c r="A143" s="111" t="str">
        <f>IF(订单明细!B143="","",订单明细!B143)</f>
        <v/>
      </c>
      <c r="B143" s="112" t="str">
        <f>IF(订单明细!D143="","",订单明细!D143)</f>
        <v/>
      </c>
      <c r="C143" s="23" t="str">
        <f>IF(订单明细!C143="","",订单明细!C143)</f>
        <v/>
      </c>
      <c r="D143" s="23" t="str">
        <f>IF(订单明细!E143="","",订单明细!E143)</f>
        <v/>
      </c>
      <c r="E143" s="23" t="str">
        <f>IF(订单明细!F143="","",订单明细!F143)</f>
        <v/>
      </c>
      <c r="F143" s="117" t="str">
        <f>IF(订单明细!G143="","",订单明细!G143)</f>
        <v/>
      </c>
      <c r="G143" s="118" t="str">
        <f>IF(订单明细!H143="","",订单明细!H143)</f>
        <v/>
      </c>
      <c r="H143" s="119" t="str">
        <f>IF(订单明细!I143="","",订单明细!I143)</f>
        <v/>
      </c>
      <c r="I143" s="125" t="str">
        <f>IF(订单明细!J143="","",订单明细!J143)</f>
        <v/>
      </c>
      <c r="J143" s="126" t="str">
        <f>IF(订单明细!K143="","",订单明细!K143)</f>
        <v/>
      </c>
      <c r="K143" s="127"/>
      <c r="L143" s="119"/>
      <c r="M143" s="132"/>
      <c r="N143" s="133" t="str">
        <f t="shared" ref="N143:N174" si="5">IF(J143="","",J143-K143-L143-M143)</f>
        <v/>
      </c>
      <c r="O143" s="117" t="str">
        <f>IF(AND(B143=对账单!$C$4,AND(A143&gt;=对账单!$J$4,A143&lt;=对账单!$J$6)),ROW(),"")</f>
        <v/>
      </c>
      <c r="P143" s="23"/>
    </row>
    <row r="144" spans="1:16">
      <c r="A144" s="109" t="str">
        <f>IF(订单明细!B144="","",订单明细!B144)</f>
        <v/>
      </c>
      <c r="B144" s="110" t="str">
        <f>IF(订单明细!D144="","",订单明细!D144)</f>
        <v/>
      </c>
      <c r="C144" s="21" t="str">
        <f>IF(订单明细!C144="","",订单明细!C144)</f>
        <v/>
      </c>
      <c r="D144" s="21" t="str">
        <f>IF(订单明细!E144="","",订单明细!E144)</f>
        <v/>
      </c>
      <c r="E144" s="21" t="str">
        <f>IF(订单明细!F144="","",订单明细!F144)</f>
        <v/>
      </c>
      <c r="F144" s="114" t="str">
        <f>IF(订单明细!G144="","",订单明细!G144)</f>
        <v/>
      </c>
      <c r="G144" s="115" t="str">
        <f>IF(订单明细!H144="","",订单明细!H144)</f>
        <v/>
      </c>
      <c r="H144" s="116" t="str">
        <f>IF(订单明细!I144="","",订单明细!I144)</f>
        <v/>
      </c>
      <c r="I144" s="122" t="str">
        <f>IF(订单明细!J144="","",订单明细!J144)</f>
        <v/>
      </c>
      <c r="J144" s="123" t="str">
        <f>IF(订单明细!K144="","",订单明细!K144)</f>
        <v/>
      </c>
      <c r="K144" s="124"/>
      <c r="L144" s="116"/>
      <c r="M144" s="130"/>
      <c r="N144" s="131" t="str">
        <f t="shared" si="5"/>
        <v/>
      </c>
      <c r="O144" s="114" t="str">
        <f>IF(AND(B144=对账单!$C$4,AND(A144&gt;=对账单!$J$4,A144&lt;=对账单!$J$6)),ROW(),"")</f>
        <v/>
      </c>
      <c r="P144" s="21"/>
    </row>
    <row r="145" spans="1:16">
      <c r="A145" s="111" t="str">
        <f>IF(订单明细!B145="","",订单明细!B145)</f>
        <v/>
      </c>
      <c r="B145" s="112" t="str">
        <f>IF(订单明细!D145="","",订单明细!D145)</f>
        <v/>
      </c>
      <c r="C145" s="23" t="str">
        <f>IF(订单明细!C145="","",订单明细!C145)</f>
        <v/>
      </c>
      <c r="D145" s="23" t="str">
        <f>IF(订单明细!E145="","",订单明细!E145)</f>
        <v/>
      </c>
      <c r="E145" s="23" t="str">
        <f>IF(订单明细!F145="","",订单明细!F145)</f>
        <v/>
      </c>
      <c r="F145" s="117" t="str">
        <f>IF(订单明细!G145="","",订单明细!G145)</f>
        <v/>
      </c>
      <c r="G145" s="118" t="str">
        <f>IF(订单明细!H145="","",订单明细!H145)</f>
        <v/>
      </c>
      <c r="H145" s="119" t="str">
        <f>IF(订单明细!I145="","",订单明细!I145)</f>
        <v/>
      </c>
      <c r="I145" s="125" t="str">
        <f>IF(订单明细!J145="","",订单明细!J145)</f>
        <v/>
      </c>
      <c r="J145" s="126" t="str">
        <f>IF(订单明细!K145="","",订单明细!K145)</f>
        <v/>
      </c>
      <c r="K145" s="127"/>
      <c r="L145" s="119"/>
      <c r="M145" s="132"/>
      <c r="N145" s="133" t="str">
        <f t="shared" si="5"/>
        <v/>
      </c>
      <c r="O145" s="117" t="str">
        <f>IF(AND(B145=对账单!$C$4,AND(A145&gt;=对账单!$J$4,A145&lt;=对账单!$J$6)),ROW(),"")</f>
        <v/>
      </c>
      <c r="P145" s="23"/>
    </row>
    <row r="146" spans="1:16">
      <c r="A146" s="109" t="str">
        <f>IF(订单明细!B146="","",订单明细!B146)</f>
        <v/>
      </c>
      <c r="B146" s="110" t="str">
        <f>IF(订单明细!D146="","",订单明细!D146)</f>
        <v/>
      </c>
      <c r="C146" s="21" t="str">
        <f>IF(订单明细!C146="","",订单明细!C146)</f>
        <v/>
      </c>
      <c r="D146" s="21" t="str">
        <f>IF(订单明细!E146="","",订单明细!E146)</f>
        <v/>
      </c>
      <c r="E146" s="21" t="str">
        <f>IF(订单明细!F146="","",订单明细!F146)</f>
        <v/>
      </c>
      <c r="F146" s="114" t="str">
        <f>IF(订单明细!G146="","",订单明细!G146)</f>
        <v/>
      </c>
      <c r="G146" s="115" t="str">
        <f>IF(订单明细!H146="","",订单明细!H146)</f>
        <v/>
      </c>
      <c r="H146" s="116" t="str">
        <f>IF(订单明细!I146="","",订单明细!I146)</f>
        <v/>
      </c>
      <c r="I146" s="122" t="str">
        <f>IF(订单明细!J146="","",订单明细!J146)</f>
        <v/>
      </c>
      <c r="J146" s="123" t="str">
        <f>IF(订单明细!K146="","",订单明细!K146)</f>
        <v/>
      </c>
      <c r="K146" s="124"/>
      <c r="L146" s="116"/>
      <c r="M146" s="130"/>
      <c r="N146" s="131" t="str">
        <f t="shared" si="5"/>
        <v/>
      </c>
      <c r="O146" s="114" t="str">
        <f>IF(AND(B146=对账单!$C$4,AND(A146&gt;=对账单!$J$4,A146&lt;=对账单!$J$6)),ROW(),"")</f>
        <v/>
      </c>
      <c r="P146" s="21"/>
    </row>
    <row r="147" spans="1:16">
      <c r="A147" s="111" t="str">
        <f>IF(订单明细!B147="","",订单明细!B147)</f>
        <v/>
      </c>
      <c r="B147" s="112" t="str">
        <f>IF(订单明细!D147="","",订单明细!D147)</f>
        <v/>
      </c>
      <c r="C147" s="23" t="str">
        <f>IF(订单明细!C147="","",订单明细!C147)</f>
        <v/>
      </c>
      <c r="D147" s="23" t="str">
        <f>IF(订单明细!E147="","",订单明细!E147)</f>
        <v/>
      </c>
      <c r="E147" s="23" t="str">
        <f>IF(订单明细!F147="","",订单明细!F147)</f>
        <v/>
      </c>
      <c r="F147" s="117" t="str">
        <f>IF(订单明细!G147="","",订单明细!G147)</f>
        <v/>
      </c>
      <c r="G147" s="118" t="str">
        <f>IF(订单明细!H147="","",订单明细!H147)</f>
        <v/>
      </c>
      <c r="H147" s="119" t="str">
        <f>IF(订单明细!I147="","",订单明细!I147)</f>
        <v/>
      </c>
      <c r="I147" s="125" t="str">
        <f>IF(订单明细!J147="","",订单明细!J147)</f>
        <v/>
      </c>
      <c r="J147" s="126" t="str">
        <f>IF(订单明细!K147="","",订单明细!K147)</f>
        <v/>
      </c>
      <c r="K147" s="127"/>
      <c r="L147" s="119"/>
      <c r="M147" s="132"/>
      <c r="N147" s="133" t="str">
        <f t="shared" si="5"/>
        <v/>
      </c>
      <c r="O147" s="117" t="str">
        <f>IF(AND(B147=对账单!$C$4,AND(A147&gt;=对账单!$J$4,A147&lt;=对账单!$J$6)),ROW(),"")</f>
        <v/>
      </c>
      <c r="P147" s="23"/>
    </row>
    <row r="148" spans="1:16">
      <c r="A148" s="109" t="str">
        <f>IF(订单明细!B148="","",订单明细!B148)</f>
        <v/>
      </c>
      <c r="B148" s="110" t="str">
        <f>IF(订单明细!D148="","",订单明细!D148)</f>
        <v/>
      </c>
      <c r="C148" s="21" t="str">
        <f>IF(订单明细!C148="","",订单明细!C148)</f>
        <v/>
      </c>
      <c r="D148" s="21" t="str">
        <f>IF(订单明细!E148="","",订单明细!E148)</f>
        <v/>
      </c>
      <c r="E148" s="21" t="str">
        <f>IF(订单明细!F148="","",订单明细!F148)</f>
        <v/>
      </c>
      <c r="F148" s="114" t="str">
        <f>IF(订单明细!G148="","",订单明细!G148)</f>
        <v/>
      </c>
      <c r="G148" s="115" t="str">
        <f>IF(订单明细!H148="","",订单明细!H148)</f>
        <v/>
      </c>
      <c r="H148" s="116" t="str">
        <f>IF(订单明细!I148="","",订单明细!I148)</f>
        <v/>
      </c>
      <c r="I148" s="122" t="str">
        <f>IF(订单明细!J148="","",订单明细!J148)</f>
        <v/>
      </c>
      <c r="J148" s="123" t="str">
        <f>IF(订单明细!K148="","",订单明细!K148)</f>
        <v/>
      </c>
      <c r="K148" s="124"/>
      <c r="L148" s="116"/>
      <c r="M148" s="130"/>
      <c r="N148" s="131" t="str">
        <f t="shared" si="5"/>
        <v/>
      </c>
      <c r="O148" s="114" t="str">
        <f>IF(AND(B148=对账单!$C$4,AND(A148&gt;=对账单!$J$4,A148&lt;=对账单!$J$6)),ROW(),"")</f>
        <v/>
      </c>
      <c r="P148" s="21"/>
    </row>
    <row r="149" spans="1:16">
      <c r="A149" s="111" t="str">
        <f>IF(订单明细!B149="","",订单明细!B149)</f>
        <v/>
      </c>
      <c r="B149" s="112" t="str">
        <f>IF(订单明细!D149="","",订单明细!D149)</f>
        <v/>
      </c>
      <c r="C149" s="23" t="str">
        <f>IF(订单明细!C149="","",订单明细!C149)</f>
        <v/>
      </c>
      <c r="D149" s="23" t="str">
        <f>IF(订单明细!E149="","",订单明细!E149)</f>
        <v/>
      </c>
      <c r="E149" s="23" t="str">
        <f>IF(订单明细!F149="","",订单明细!F149)</f>
        <v/>
      </c>
      <c r="F149" s="117" t="str">
        <f>IF(订单明细!G149="","",订单明细!G149)</f>
        <v/>
      </c>
      <c r="G149" s="118" t="str">
        <f>IF(订单明细!H149="","",订单明细!H149)</f>
        <v/>
      </c>
      <c r="H149" s="119" t="str">
        <f>IF(订单明细!I149="","",订单明细!I149)</f>
        <v/>
      </c>
      <c r="I149" s="125" t="str">
        <f>IF(订单明细!J149="","",订单明细!J149)</f>
        <v/>
      </c>
      <c r="J149" s="126" t="str">
        <f>IF(订单明细!K149="","",订单明细!K149)</f>
        <v/>
      </c>
      <c r="K149" s="127"/>
      <c r="L149" s="119"/>
      <c r="M149" s="132"/>
      <c r="N149" s="133" t="str">
        <f t="shared" si="5"/>
        <v/>
      </c>
      <c r="O149" s="117" t="str">
        <f>IF(AND(B149=对账单!$C$4,AND(A149&gt;=对账单!$J$4,A149&lt;=对账单!$J$6)),ROW(),"")</f>
        <v/>
      </c>
      <c r="P149" s="23"/>
    </row>
    <row r="150" spans="1:16">
      <c r="A150" s="109" t="str">
        <f>IF(订单明细!B150="","",订单明细!B150)</f>
        <v/>
      </c>
      <c r="B150" s="110" t="str">
        <f>IF(订单明细!D150="","",订单明细!D150)</f>
        <v/>
      </c>
      <c r="C150" s="21" t="str">
        <f>IF(订单明细!C150="","",订单明细!C150)</f>
        <v/>
      </c>
      <c r="D150" s="21" t="str">
        <f>IF(订单明细!E150="","",订单明细!E150)</f>
        <v/>
      </c>
      <c r="E150" s="21" t="str">
        <f>IF(订单明细!F150="","",订单明细!F150)</f>
        <v/>
      </c>
      <c r="F150" s="114" t="str">
        <f>IF(订单明细!G150="","",订单明细!G150)</f>
        <v/>
      </c>
      <c r="G150" s="115" t="str">
        <f>IF(订单明细!H150="","",订单明细!H150)</f>
        <v/>
      </c>
      <c r="H150" s="116" t="str">
        <f>IF(订单明细!I150="","",订单明细!I150)</f>
        <v/>
      </c>
      <c r="I150" s="122" t="str">
        <f>IF(订单明细!J150="","",订单明细!J150)</f>
        <v/>
      </c>
      <c r="J150" s="123" t="str">
        <f>IF(订单明细!K150="","",订单明细!K150)</f>
        <v/>
      </c>
      <c r="K150" s="124"/>
      <c r="L150" s="116"/>
      <c r="M150" s="130"/>
      <c r="N150" s="131" t="str">
        <f t="shared" si="5"/>
        <v/>
      </c>
      <c r="O150" s="114" t="str">
        <f>IF(AND(B150=对账单!$C$4,AND(A150&gt;=对账单!$J$4,A150&lt;=对账单!$J$6)),ROW(),"")</f>
        <v/>
      </c>
      <c r="P150" s="21"/>
    </row>
    <row r="151" spans="1:16">
      <c r="A151" s="111" t="str">
        <f>IF(订单明细!B151="","",订单明细!B151)</f>
        <v/>
      </c>
      <c r="B151" s="112" t="str">
        <f>IF(订单明细!D151="","",订单明细!D151)</f>
        <v/>
      </c>
      <c r="C151" s="23" t="str">
        <f>IF(订单明细!C151="","",订单明细!C151)</f>
        <v/>
      </c>
      <c r="D151" s="23" t="str">
        <f>IF(订单明细!E151="","",订单明细!E151)</f>
        <v/>
      </c>
      <c r="E151" s="23" t="str">
        <f>IF(订单明细!F151="","",订单明细!F151)</f>
        <v/>
      </c>
      <c r="F151" s="117" t="str">
        <f>IF(订单明细!G151="","",订单明细!G151)</f>
        <v/>
      </c>
      <c r="G151" s="118" t="str">
        <f>IF(订单明细!H151="","",订单明细!H151)</f>
        <v/>
      </c>
      <c r="H151" s="119" t="str">
        <f>IF(订单明细!I151="","",订单明细!I151)</f>
        <v/>
      </c>
      <c r="I151" s="125" t="str">
        <f>IF(订单明细!J151="","",订单明细!J151)</f>
        <v/>
      </c>
      <c r="J151" s="126" t="str">
        <f>IF(订单明细!K151="","",订单明细!K151)</f>
        <v/>
      </c>
      <c r="K151" s="127"/>
      <c r="L151" s="119"/>
      <c r="M151" s="132"/>
      <c r="N151" s="133" t="str">
        <f t="shared" si="5"/>
        <v/>
      </c>
      <c r="O151" s="117" t="str">
        <f>IF(AND(B151=对账单!$C$4,AND(A151&gt;=对账单!$J$4,A151&lt;=对账单!$J$6)),ROW(),"")</f>
        <v/>
      </c>
      <c r="P151" s="23"/>
    </row>
    <row r="152" spans="1:16">
      <c r="A152" s="109" t="str">
        <f>IF(订单明细!B152="","",订单明细!B152)</f>
        <v/>
      </c>
      <c r="B152" s="110" t="str">
        <f>IF(订单明细!D152="","",订单明细!D152)</f>
        <v/>
      </c>
      <c r="C152" s="21" t="str">
        <f>IF(订单明细!C152="","",订单明细!C152)</f>
        <v/>
      </c>
      <c r="D152" s="21" t="str">
        <f>IF(订单明细!E152="","",订单明细!E152)</f>
        <v/>
      </c>
      <c r="E152" s="21" t="str">
        <f>IF(订单明细!F152="","",订单明细!F152)</f>
        <v/>
      </c>
      <c r="F152" s="114" t="str">
        <f>IF(订单明细!G152="","",订单明细!G152)</f>
        <v/>
      </c>
      <c r="G152" s="115" t="str">
        <f>IF(订单明细!H152="","",订单明细!H152)</f>
        <v/>
      </c>
      <c r="H152" s="116" t="str">
        <f>IF(订单明细!I152="","",订单明细!I152)</f>
        <v/>
      </c>
      <c r="I152" s="122" t="str">
        <f>IF(订单明细!J152="","",订单明细!J152)</f>
        <v/>
      </c>
      <c r="J152" s="123" t="str">
        <f>IF(订单明细!K152="","",订单明细!K152)</f>
        <v/>
      </c>
      <c r="K152" s="124"/>
      <c r="L152" s="116"/>
      <c r="M152" s="130"/>
      <c r="N152" s="131" t="str">
        <f t="shared" si="5"/>
        <v/>
      </c>
      <c r="O152" s="114" t="str">
        <f>IF(AND(B152=对账单!$C$4,AND(A152&gt;=对账单!$J$4,A152&lt;=对账单!$J$6)),ROW(),"")</f>
        <v/>
      </c>
      <c r="P152" s="21"/>
    </row>
    <row r="153" spans="1:16">
      <c r="A153" s="111" t="str">
        <f>IF(订单明细!B153="","",订单明细!B153)</f>
        <v/>
      </c>
      <c r="B153" s="112" t="str">
        <f>IF(订单明细!D153="","",订单明细!D153)</f>
        <v/>
      </c>
      <c r="C153" s="23" t="str">
        <f>IF(订单明细!C153="","",订单明细!C153)</f>
        <v/>
      </c>
      <c r="D153" s="23" t="str">
        <f>IF(订单明细!E153="","",订单明细!E153)</f>
        <v/>
      </c>
      <c r="E153" s="23" t="str">
        <f>IF(订单明细!F153="","",订单明细!F153)</f>
        <v/>
      </c>
      <c r="F153" s="117" t="str">
        <f>IF(订单明细!G153="","",订单明细!G153)</f>
        <v/>
      </c>
      <c r="G153" s="118" t="str">
        <f>IF(订单明细!H153="","",订单明细!H153)</f>
        <v/>
      </c>
      <c r="H153" s="119" t="str">
        <f>IF(订单明细!I153="","",订单明细!I153)</f>
        <v/>
      </c>
      <c r="I153" s="125" t="str">
        <f>IF(订单明细!J153="","",订单明细!J153)</f>
        <v/>
      </c>
      <c r="J153" s="126" t="str">
        <f>IF(订单明细!K153="","",订单明细!K153)</f>
        <v/>
      </c>
      <c r="K153" s="127"/>
      <c r="L153" s="119"/>
      <c r="M153" s="132"/>
      <c r="N153" s="133" t="str">
        <f t="shared" si="5"/>
        <v/>
      </c>
      <c r="O153" s="117" t="str">
        <f>IF(AND(B153=对账单!$C$4,AND(A153&gt;=对账单!$J$4,A153&lt;=对账单!$J$6)),ROW(),"")</f>
        <v/>
      </c>
      <c r="P153" s="23"/>
    </row>
    <row r="154" spans="1:16">
      <c r="A154" s="109" t="str">
        <f>IF(订单明细!B154="","",订单明细!B154)</f>
        <v/>
      </c>
      <c r="B154" s="110" t="str">
        <f>IF(订单明细!D154="","",订单明细!D154)</f>
        <v/>
      </c>
      <c r="C154" s="21" t="str">
        <f>IF(订单明细!C154="","",订单明细!C154)</f>
        <v/>
      </c>
      <c r="D154" s="21" t="str">
        <f>IF(订单明细!E154="","",订单明细!E154)</f>
        <v/>
      </c>
      <c r="E154" s="21" t="str">
        <f>IF(订单明细!F154="","",订单明细!F154)</f>
        <v/>
      </c>
      <c r="F154" s="114" t="str">
        <f>IF(订单明细!G154="","",订单明细!G154)</f>
        <v/>
      </c>
      <c r="G154" s="115" t="str">
        <f>IF(订单明细!H154="","",订单明细!H154)</f>
        <v/>
      </c>
      <c r="H154" s="116" t="str">
        <f>IF(订单明细!I154="","",订单明细!I154)</f>
        <v/>
      </c>
      <c r="I154" s="122" t="str">
        <f>IF(订单明细!J154="","",订单明细!J154)</f>
        <v/>
      </c>
      <c r="J154" s="123" t="str">
        <f>IF(订单明细!K154="","",订单明细!K154)</f>
        <v/>
      </c>
      <c r="K154" s="124"/>
      <c r="L154" s="116"/>
      <c r="M154" s="130"/>
      <c r="N154" s="131" t="str">
        <f t="shared" si="5"/>
        <v/>
      </c>
      <c r="O154" s="114" t="str">
        <f>IF(AND(B154=对账单!$C$4,AND(A154&gt;=对账单!$J$4,A154&lt;=对账单!$J$6)),ROW(),"")</f>
        <v/>
      </c>
      <c r="P154" s="21"/>
    </row>
    <row r="155" spans="1:16">
      <c r="A155" s="111" t="str">
        <f>IF(订单明细!B155="","",订单明细!B155)</f>
        <v/>
      </c>
      <c r="B155" s="112" t="str">
        <f>IF(订单明细!D155="","",订单明细!D155)</f>
        <v/>
      </c>
      <c r="C155" s="23" t="str">
        <f>IF(订单明细!C155="","",订单明细!C155)</f>
        <v/>
      </c>
      <c r="D155" s="23" t="str">
        <f>IF(订单明细!E155="","",订单明细!E155)</f>
        <v/>
      </c>
      <c r="E155" s="23" t="str">
        <f>IF(订单明细!F155="","",订单明细!F155)</f>
        <v/>
      </c>
      <c r="F155" s="117" t="str">
        <f>IF(订单明细!G155="","",订单明细!G155)</f>
        <v/>
      </c>
      <c r="G155" s="118" t="str">
        <f>IF(订单明细!H155="","",订单明细!H155)</f>
        <v/>
      </c>
      <c r="H155" s="119" t="str">
        <f>IF(订单明细!I155="","",订单明细!I155)</f>
        <v/>
      </c>
      <c r="I155" s="125" t="str">
        <f>IF(订单明细!J155="","",订单明细!J155)</f>
        <v/>
      </c>
      <c r="J155" s="126" t="str">
        <f>IF(订单明细!K155="","",订单明细!K155)</f>
        <v/>
      </c>
      <c r="K155" s="127"/>
      <c r="L155" s="119"/>
      <c r="M155" s="132"/>
      <c r="N155" s="133" t="str">
        <f t="shared" si="5"/>
        <v/>
      </c>
      <c r="O155" s="117" t="str">
        <f>IF(AND(B155=对账单!$C$4,AND(A155&gt;=对账单!$J$4,A155&lt;=对账单!$J$6)),ROW(),"")</f>
        <v/>
      </c>
      <c r="P155" s="23"/>
    </row>
    <row r="156" spans="1:16">
      <c r="A156" s="109" t="str">
        <f>IF(订单明细!B156="","",订单明细!B156)</f>
        <v/>
      </c>
      <c r="B156" s="110" t="str">
        <f>IF(订单明细!D156="","",订单明细!D156)</f>
        <v/>
      </c>
      <c r="C156" s="21" t="str">
        <f>IF(订单明细!C156="","",订单明细!C156)</f>
        <v/>
      </c>
      <c r="D156" s="21" t="str">
        <f>IF(订单明细!E156="","",订单明细!E156)</f>
        <v/>
      </c>
      <c r="E156" s="21" t="str">
        <f>IF(订单明细!F156="","",订单明细!F156)</f>
        <v/>
      </c>
      <c r="F156" s="114" t="str">
        <f>IF(订单明细!G156="","",订单明细!G156)</f>
        <v/>
      </c>
      <c r="G156" s="115" t="str">
        <f>IF(订单明细!H156="","",订单明细!H156)</f>
        <v/>
      </c>
      <c r="H156" s="116" t="str">
        <f>IF(订单明细!I156="","",订单明细!I156)</f>
        <v/>
      </c>
      <c r="I156" s="122" t="str">
        <f>IF(订单明细!J156="","",订单明细!J156)</f>
        <v/>
      </c>
      <c r="J156" s="123" t="str">
        <f>IF(订单明细!K156="","",订单明细!K156)</f>
        <v/>
      </c>
      <c r="K156" s="124"/>
      <c r="L156" s="116"/>
      <c r="M156" s="130"/>
      <c r="N156" s="131" t="str">
        <f t="shared" si="5"/>
        <v/>
      </c>
      <c r="O156" s="114" t="str">
        <f>IF(AND(B156=对账单!$C$4,AND(A156&gt;=对账单!$J$4,A156&lt;=对账单!$J$6)),ROW(),"")</f>
        <v/>
      </c>
      <c r="P156" s="21"/>
    </row>
    <row r="157" spans="1:16">
      <c r="A157" s="111" t="str">
        <f>IF(订单明细!B157="","",订单明细!B157)</f>
        <v/>
      </c>
      <c r="B157" s="112" t="str">
        <f>IF(订单明细!D157="","",订单明细!D157)</f>
        <v/>
      </c>
      <c r="C157" s="23" t="str">
        <f>IF(订单明细!C157="","",订单明细!C157)</f>
        <v/>
      </c>
      <c r="D157" s="23" t="str">
        <f>IF(订单明细!E157="","",订单明细!E157)</f>
        <v/>
      </c>
      <c r="E157" s="23" t="str">
        <f>IF(订单明细!F157="","",订单明细!F157)</f>
        <v/>
      </c>
      <c r="F157" s="117" t="str">
        <f>IF(订单明细!G157="","",订单明细!G157)</f>
        <v/>
      </c>
      <c r="G157" s="118" t="str">
        <f>IF(订单明细!H157="","",订单明细!H157)</f>
        <v/>
      </c>
      <c r="H157" s="119" t="str">
        <f>IF(订单明细!I157="","",订单明细!I157)</f>
        <v/>
      </c>
      <c r="I157" s="125" t="str">
        <f>IF(订单明细!J157="","",订单明细!J157)</f>
        <v/>
      </c>
      <c r="J157" s="126" t="str">
        <f>IF(订单明细!K157="","",订单明细!K157)</f>
        <v/>
      </c>
      <c r="K157" s="127"/>
      <c r="L157" s="119"/>
      <c r="M157" s="132"/>
      <c r="N157" s="133" t="str">
        <f t="shared" si="5"/>
        <v/>
      </c>
      <c r="O157" s="117" t="str">
        <f>IF(AND(B157=对账单!$C$4,AND(A157&gt;=对账单!$J$4,A157&lt;=对账单!$J$6)),ROW(),"")</f>
        <v/>
      </c>
      <c r="P157" s="23"/>
    </row>
    <row r="158" spans="1:16">
      <c r="A158" s="109" t="str">
        <f>IF(订单明细!B158="","",订单明细!B158)</f>
        <v/>
      </c>
      <c r="B158" s="110" t="str">
        <f>IF(订单明细!D158="","",订单明细!D158)</f>
        <v/>
      </c>
      <c r="C158" s="21" t="str">
        <f>IF(订单明细!C158="","",订单明细!C158)</f>
        <v/>
      </c>
      <c r="D158" s="21" t="str">
        <f>IF(订单明细!E158="","",订单明细!E158)</f>
        <v/>
      </c>
      <c r="E158" s="21" t="str">
        <f>IF(订单明细!F158="","",订单明细!F158)</f>
        <v/>
      </c>
      <c r="F158" s="114" t="str">
        <f>IF(订单明细!G158="","",订单明细!G158)</f>
        <v/>
      </c>
      <c r="G158" s="115" t="str">
        <f>IF(订单明细!H158="","",订单明细!H158)</f>
        <v/>
      </c>
      <c r="H158" s="116" t="str">
        <f>IF(订单明细!I158="","",订单明细!I158)</f>
        <v/>
      </c>
      <c r="I158" s="122" t="str">
        <f>IF(订单明细!J158="","",订单明细!J158)</f>
        <v/>
      </c>
      <c r="J158" s="123" t="str">
        <f>IF(订单明细!K158="","",订单明细!K158)</f>
        <v/>
      </c>
      <c r="K158" s="124"/>
      <c r="L158" s="116"/>
      <c r="M158" s="130"/>
      <c r="N158" s="131" t="str">
        <f t="shared" si="5"/>
        <v/>
      </c>
      <c r="O158" s="114" t="str">
        <f>IF(AND(B158=对账单!$C$4,AND(A158&gt;=对账单!$J$4,A158&lt;=对账单!$J$6)),ROW(),"")</f>
        <v/>
      </c>
      <c r="P158" s="21"/>
    </row>
    <row r="159" spans="1:16">
      <c r="A159" s="111" t="str">
        <f>IF(订单明细!B159="","",订单明细!B159)</f>
        <v/>
      </c>
      <c r="B159" s="112" t="str">
        <f>IF(订单明细!D159="","",订单明细!D159)</f>
        <v/>
      </c>
      <c r="C159" s="23" t="str">
        <f>IF(订单明细!C159="","",订单明细!C159)</f>
        <v/>
      </c>
      <c r="D159" s="23" t="str">
        <f>IF(订单明细!E159="","",订单明细!E159)</f>
        <v/>
      </c>
      <c r="E159" s="23" t="str">
        <f>IF(订单明细!F159="","",订单明细!F159)</f>
        <v/>
      </c>
      <c r="F159" s="117" t="str">
        <f>IF(订单明细!G159="","",订单明细!G159)</f>
        <v/>
      </c>
      <c r="G159" s="118" t="str">
        <f>IF(订单明细!H159="","",订单明细!H159)</f>
        <v/>
      </c>
      <c r="H159" s="119" t="str">
        <f>IF(订单明细!I159="","",订单明细!I159)</f>
        <v/>
      </c>
      <c r="I159" s="125" t="str">
        <f>IF(订单明细!J159="","",订单明细!J159)</f>
        <v/>
      </c>
      <c r="J159" s="126" t="str">
        <f>IF(订单明细!K159="","",订单明细!K159)</f>
        <v/>
      </c>
      <c r="K159" s="127"/>
      <c r="L159" s="119"/>
      <c r="M159" s="132"/>
      <c r="N159" s="133" t="str">
        <f t="shared" si="5"/>
        <v/>
      </c>
      <c r="O159" s="117" t="str">
        <f>IF(AND(B159=对账单!$C$4,AND(A159&gt;=对账单!$J$4,A159&lt;=对账单!$J$6)),ROW(),"")</f>
        <v/>
      </c>
      <c r="P159" s="23"/>
    </row>
    <row r="160" spans="1:16">
      <c r="A160" s="109" t="str">
        <f>IF(订单明细!B160="","",订单明细!B160)</f>
        <v/>
      </c>
      <c r="B160" s="110" t="str">
        <f>IF(订单明细!D160="","",订单明细!D160)</f>
        <v/>
      </c>
      <c r="C160" s="21" t="str">
        <f>IF(订单明细!C160="","",订单明细!C160)</f>
        <v/>
      </c>
      <c r="D160" s="21" t="str">
        <f>IF(订单明细!E160="","",订单明细!E160)</f>
        <v/>
      </c>
      <c r="E160" s="21" t="str">
        <f>IF(订单明细!F160="","",订单明细!F160)</f>
        <v/>
      </c>
      <c r="F160" s="114" t="str">
        <f>IF(订单明细!G160="","",订单明细!G160)</f>
        <v/>
      </c>
      <c r="G160" s="115" t="str">
        <f>IF(订单明细!H160="","",订单明细!H160)</f>
        <v/>
      </c>
      <c r="H160" s="116" t="str">
        <f>IF(订单明细!I160="","",订单明细!I160)</f>
        <v/>
      </c>
      <c r="I160" s="122" t="str">
        <f>IF(订单明细!J160="","",订单明细!J160)</f>
        <v/>
      </c>
      <c r="J160" s="123" t="str">
        <f>IF(订单明细!K160="","",订单明细!K160)</f>
        <v/>
      </c>
      <c r="K160" s="124"/>
      <c r="L160" s="116"/>
      <c r="M160" s="130"/>
      <c r="N160" s="131" t="str">
        <f t="shared" si="5"/>
        <v/>
      </c>
      <c r="O160" s="114" t="str">
        <f>IF(AND(B160=对账单!$C$4,AND(A160&gt;=对账单!$J$4,A160&lt;=对账单!$J$6)),ROW(),"")</f>
        <v/>
      </c>
      <c r="P160" s="21"/>
    </row>
    <row r="161" spans="1:16">
      <c r="A161" s="111" t="str">
        <f>IF(订单明细!B161="","",订单明细!B161)</f>
        <v/>
      </c>
      <c r="B161" s="112" t="str">
        <f>IF(订单明细!D161="","",订单明细!D161)</f>
        <v/>
      </c>
      <c r="C161" s="23" t="str">
        <f>IF(订单明细!C161="","",订单明细!C161)</f>
        <v/>
      </c>
      <c r="D161" s="23" t="str">
        <f>IF(订单明细!E161="","",订单明细!E161)</f>
        <v/>
      </c>
      <c r="E161" s="23" t="str">
        <f>IF(订单明细!F161="","",订单明细!F161)</f>
        <v/>
      </c>
      <c r="F161" s="117" t="str">
        <f>IF(订单明细!G161="","",订单明细!G161)</f>
        <v/>
      </c>
      <c r="G161" s="118" t="str">
        <f>IF(订单明细!H161="","",订单明细!H161)</f>
        <v/>
      </c>
      <c r="H161" s="119" t="str">
        <f>IF(订单明细!I161="","",订单明细!I161)</f>
        <v/>
      </c>
      <c r="I161" s="125" t="str">
        <f>IF(订单明细!J161="","",订单明细!J161)</f>
        <v/>
      </c>
      <c r="J161" s="126" t="str">
        <f>IF(订单明细!K161="","",订单明细!K161)</f>
        <v/>
      </c>
      <c r="K161" s="127"/>
      <c r="L161" s="119"/>
      <c r="M161" s="132"/>
      <c r="N161" s="133" t="str">
        <f t="shared" si="5"/>
        <v/>
      </c>
      <c r="O161" s="117" t="str">
        <f>IF(AND(B161=对账单!$C$4,AND(A161&gt;=对账单!$J$4,A161&lt;=对账单!$J$6)),ROW(),"")</f>
        <v/>
      </c>
      <c r="P161" s="23"/>
    </row>
    <row r="162" spans="1:16">
      <c r="A162" s="109" t="str">
        <f>IF(订单明细!B162="","",订单明细!B162)</f>
        <v/>
      </c>
      <c r="B162" s="110" t="str">
        <f>IF(订单明细!D162="","",订单明细!D162)</f>
        <v/>
      </c>
      <c r="C162" s="21" t="str">
        <f>IF(订单明细!C162="","",订单明细!C162)</f>
        <v/>
      </c>
      <c r="D162" s="21" t="str">
        <f>IF(订单明细!E162="","",订单明细!E162)</f>
        <v/>
      </c>
      <c r="E162" s="21" t="str">
        <f>IF(订单明细!F162="","",订单明细!F162)</f>
        <v/>
      </c>
      <c r="F162" s="114" t="str">
        <f>IF(订单明细!G162="","",订单明细!G162)</f>
        <v/>
      </c>
      <c r="G162" s="115" t="str">
        <f>IF(订单明细!H162="","",订单明细!H162)</f>
        <v/>
      </c>
      <c r="H162" s="116" t="str">
        <f>IF(订单明细!I162="","",订单明细!I162)</f>
        <v/>
      </c>
      <c r="I162" s="122" t="str">
        <f>IF(订单明细!J162="","",订单明细!J162)</f>
        <v/>
      </c>
      <c r="J162" s="123" t="str">
        <f>IF(订单明细!K162="","",订单明细!K162)</f>
        <v/>
      </c>
      <c r="K162" s="124"/>
      <c r="L162" s="116"/>
      <c r="M162" s="130"/>
      <c r="N162" s="131" t="str">
        <f t="shared" si="5"/>
        <v/>
      </c>
      <c r="O162" s="114" t="str">
        <f>IF(AND(B162=对账单!$C$4,AND(A162&gt;=对账单!$J$4,A162&lt;=对账单!$J$6)),ROW(),"")</f>
        <v/>
      </c>
      <c r="P162" s="21"/>
    </row>
    <row r="163" spans="1:16">
      <c r="A163" s="111" t="str">
        <f>IF(订单明细!B163="","",订单明细!B163)</f>
        <v/>
      </c>
      <c r="B163" s="112" t="str">
        <f>IF(订单明细!D163="","",订单明细!D163)</f>
        <v/>
      </c>
      <c r="C163" s="23" t="str">
        <f>IF(订单明细!C163="","",订单明细!C163)</f>
        <v/>
      </c>
      <c r="D163" s="23" t="str">
        <f>IF(订单明细!E163="","",订单明细!E163)</f>
        <v/>
      </c>
      <c r="E163" s="23" t="str">
        <f>IF(订单明细!F163="","",订单明细!F163)</f>
        <v/>
      </c>
      <c r="F163" s="117" t="str">
        <f>IF(订单明细!G163="","",订单明细!G163)</f>
        <v/>
      </c>
      <c r="G163" s="118" t="str">
        <f>IF(订单明细!H163="","",订单明细!H163)</f>
        <v/>
      </c>
      <c r="H163" s="119" t="str">
        <f>IF(订单明细!I163="","",订单明细!I163)</f>
        <v/>
      </c>
      <c r="I163" s="125" t="str">
        <f>IF(订单明细!J163="","",订单明细!J163)</f>
        <v/>
      </c>
      <c r="J163" s="126" t="str">
        <f>IF(订单明细!K163="","",订单明细!K163)</f>
        <v/>
      </c>
      <c r="K163" s="127"/>
      <c r="L163" s="119"/>
      <c r="M163" s="132"/>
      <c r="N163" s="133" t="str">
        <f t="shared" si="5"/>
        <v/>
      </c>
      <c r="O163" s="117" t="str">
        <f>IF(AND(B163=对账单!$C$4,AND(A163&gt;=对账单!$J$4,A163&lt;=对账单!$J$6)),ROW(),"")</f>
        <v/>
      </c>
      <c r="P163" s="23"/>
    </row>
    <row r="164" spans="1:16">
      <c r="A164" s="109" t="str">
        <f>IF(订单明细!B164="","",订单明细!B164)</f>
        <v/>
      </c>
      <c r="B164" s="110" t="str">
        <f>IF(订单明细!D164="","",订单明细!D164)</f>
        <v/>
      </c>
      <c r="C164" s="21" t="str">
        <f>IF(订单明细!C164="","",订单明细!C164)</f>
        <v/>
      </c>
      <c r="D164" s="21" t="str">
        <f>IF(订单明细!E164="","",订单明细!E164)</f>
        <v/>
      </c>
      <c r="E164" s="21" t="str">
        <f>IF(订单明细!F164="","",订单明细!F164)</f>
        <v/>
      </c>
      <c r="F164" s="114" t="str">
        <f>IF(订单明细!G164="","",订单明细!G164)</f>
        <v/>
      </c>
      <c r="G164" s="115" t="str">
        <f>IF(订单明细!H164="","",订单明细!H164)</f>
        <v/>
      </c>
      <c r="H164" s="116" t="str">
        <f>IF(订单明细!I164="","",订单明细!I164)</f>
        <v/>
      </c>
      <c r="I164" s="122" t="str">
        <f>IF(订单明细!J164="","",订单明细!J164)</f>
        <v/>
      </c>
      <c r="J164" s="123" t="str">
        <f>IF(订单明细!K164="","",订单明细!K164)</f>
        <v/>
      </c>
      <c r="K164" s="124"/>
      <c r="L164" s="116"/>
      <c r="M164" s="130"/>
      <c r="N164" s="131" t="str">
        <f t="shared" si="5"/>
        <v/>
      </c>
      <c r="O164" s="114" t="str">
        <f>IF(AND(B164=对账单!$C$4,AND(A164&gt;=对账单!$J$4,A164&lt;=对账单!$J$6)),ROW(),"")</f>
        <v/>
      </c>
      <c r="P164" s="21"/>
    </row>
    <row r="165" spans="1:16">
      <c r="A165" s="111" t="str">
        <f>IF(订单明细!B165="","",订单明细!B165)</f>
        <v/>
      </c>
      <c r="B165" s="112" t="str">
        <f>IF(订单明细!D165="","",订单明细!D165)</f>
        <v/>
      </c>
      <c r="C165" s="23" t="str">
        <f>IF(订单明细!C165="","",订单明细!C165)</f>
        <v/>
      </c>
      <c r="D165" s="23" t="str">
        <f>IF(订单明细!E165="","",订单明细!E165)</f>
        <v/>
      </c>
      <c r="E165" s="23" t="str">
        <f>IF(订单明细!F165="","",订单明细!F165)</f>
        <v/>
      </c>
      <c r="F165" s="117" t="str">
        <f>IF(订单明细!G165="","",订单明细!G165)</f>
        <v/>
      </c>
      <c r="G165" s="118" t="str">
        <f>IF(订单明细!H165="","",订单明细!H165)</f>
        <v/>
      </c>
      <c r="H165" s="119" t="str">
        <f>IF(订单明细!I165="","",订单明细!I165)</f>
        <v/>
      </c>
      <c r="I165" s="125" t="str">
        <f>IF(订单明细!J165="","",订单明细!J165)</f>
        <v/>
      </c>
      <c r="J165" s="126" t="str">
        <f>IF(订单明细!K165="","",订单明细!K165)</f>
        <v/>
      </c>
      <c r="K165" s="127"/>
      <c r="L165" s="119"/>
      <c r="M165" s="132"/>
      <c r="N165" s="133" t="str">
        <f t="shared" si="5"/>
        <v/>
      </c>
      <c r="O165" s="117" t="str">
        <f>IF(AND(B165=对账单!$C$4,AND(A165&gt;=对账单!$J$4,A165&lt;=对账单!$J$6)),ROW(),"")</f>
        <v/>
      </c>
      <c r="P165" s="23"/>
    </row>
    <row r="166" spans="1:16">
      <c r="A166" s="109" t="str">
        <f>IF(订单明细!B166="","",订单明细!B166)</f>
        <v/>
      </c>
      <c r="B166" s="110" t="str">
        <f>IF(订单明细!D166="","",订单明细!D166)</f>
        <v/>
      </c>
      <c r="C166" s="21" t="str">
        <f>IF(订单明细!C166="","",订单明细!C166)</f>
        <v/>
      </c>
      <c r="D166" s="21" t="str">
        <f>IF(订单明细!E166="","",订单明细!E166)</f>
        <v/>
      </c>
      <c r="E166" s="21" t="str">
        <f>IF(订单明细!F166="","",订单明细!F166)</f>
        <v/>
      </c>
      <c r="F166" s="114" t="str">
        <f>IF(订单明细!G166="","",订单明细!G166)</f>
        <v/>
      </c>
      <c r="G166" s="115" t="str">
        <f>IF(订单明细!H166="","",订单明细!H166)</f>
        <v/>
      </c>
      <c r="H166" s="116" t="str">
        <f>IF(订单明细!I166="","",订单明细!I166)</f>
        <v/>
      </c>
      <c r="I166" s="122" t="str">
        <f>IF(订单明细!J166="","",订单明细!J166)</f>
        <v/>
      </c>
      <c r="J166" s="123" t="str">
        <f>IF(订单明细!K166="","",订单明细!K166)</f>
        <v/>
      </c>
      <c r="K166" s="124"/>
      <c r="L166" s="116"/>
      <c r="M166" s="130"/>
      <c r="N166" s="131" t="str">
        <f t="shared" si="5"/>
        <v/>
      </c>
      <c r="O166" s="114" t="str">
        <f>IF(AND(B166=对账单!$C$4,AND(A166&gt;=对账单!$J$4,A166&lt;=对账单!$J$6)),ROW(),"")</f>
        <v/>
      </c>
      <c r="P166" s="21"/>
    </row>
    <row r="167" spans="1:16">
      <c r="A167" s="111" t="str">
        <f>IF(订单明细!B167="","",订单明细!B167)</f>
        <v/>
      </c>
      <c r="B167" s="112" t="str">
        <f>IF(订单明细!D167="","",订单明细!D167)</f>
        <v/>
      </c>
      <c r="C167" s="23" t="str">
        <f>IF(订单明细!C167="","",订单明细!C167)</f>
        <v/>
      </c>
      <c r="D167" s="23" t="str">
        <f>IF(订单明细!E167="","",订单明细!E167)</f>
        <v/>
      </c>
      <c r="E167" s="23" t="str">
        <f>IF(订单明细!F167="","",订单明细!F167)</f>
        <v/>
      </c>
      <c r="F167" s="117" t="str">
        <f>IF(订单明细!G167="","",订单明细!G167)</f>
        <v/>
      </c>
      <c r="G167" s="118" t="str">
        <f>IF(订单明细!H167="","",订单明细!H167)</f>
        <v/>
      </c>
      <c r="H167" s="119" t="str">
        <f>IF(订单明细!I167="","",订单明细!I167)</f>
        <v/>
      </c>
      <c r="I167" s="125" t="str">
        <f>IF(订单明细!J167="","",订单明细!J167)</f>
        <v/>
      </c>
      <c r="J167" s="126" t="str">
        <f>IF(订单明细!K167="","",订单明细!K167)</f>
        <v/>
      </c>
      <c r="K167" s="127"/>
      <c r="L167" s="119"/>
      <c r="M167" s="132"/>
      <c r="N167" s="133" t="str">
        <f t="shared" si="5"/>
        <v/>
      </c>
      <c r="O167" s="117" t="str">
        <f>IF(AND(B167=对账单!$C$4,AND(A167&gt;=对账单!$J$4,A167&lt;=对账单!$J$6)),ROW(),"")</f>
        <v/>
      </c>
      <c r="P167" s="23"/>
    </row>
    <row r="168" spans="1:16">
      <c r="A168" s="109" t="str">
        <f>IF(订单明细!B168="","",订单明细!B168)</f>
        <v/>
      </c>
      <c r="B168" s="110" t="str">
        <f>IF(订单明细!D168="","",订单明细!D168)</f>
        <v/>
      </c>
      <c r="C168" s="21" t="str">
        <f>IF(订单明细!C168="","",订单明细!C168)</f>
        <v/>
      </c>
      <c r="D168" s="21" t="str">
        <f>IF(订单明细!E168="","",订单明细!E168)</f>
        <v/>
      </c>
      <c r="E168" s="21" t="str">
        <f>IF(订单明细!F168="","",订单明细!F168)</f>
        <v/>
      </c>
      <c r="F168" s="114" t="str">
        <f>IF(订单明细!G168="","",订单明细!G168)</f>
        <v/>
      </c>
      <c r="G168" s="115" t="str">
        <f>IF(订单明细!H168="","",订单明细!H168)</f>
        <v/>
      </c>
      <c r="H168" s="116" t="str">
        <f>IF(订单明细!I168="","",订单明细!I168)</f>
        <v/>
      </c>
      <c r="I168" s="122" t="str">
        <f>IF(订单明细!J168="","",订单明细!J168)</f>
        <v/>
      </c>
      <c r="J168" s="123" t="str">
        <f>IF(订单明细!K168="","",订单明细!K168)</f>
        <v/>
      </c>
      <c r="K168" s="124"/>
      <c r="L168" s="116"/>
      <c r="M168" s="130"/>
      <c r="N168" s="131" t="str">
        <f t="shared" si="5"/>
        <v/>
      </c>
      <c r="O168" s="114" t="str">
        <f>IF(AND(B168=对账单!$C$4,AND(A168&gt;=对账单!$J$4,A168&lt;=对账单!$J$6)),ROW(),"")</f>
        <v/>
      </c>
      <c r="P168" s="21"/>
    </row>
    <row r="169" spans="1:16">
      <c r="A169" s="111" t="str">
        <f>IF(订单明细!B169="","",订单明细!B169)</f>
        <v/>
      </c>
      <c r="B169" s="112" t="str">
        <f>IF(订单明细!D169="","",订单明细!D169)</f>
        <v/>
      </c>
      <c r="C169" s="23" t="str">
        <f>IF(订单明细!C169="","",订单明细!C169)</f>
        <v/>
      </c>
      <c r="D169" s="23" t="str">
        <f>IF(订单明细!E169="","",订单明细!E169)</f>
        <v/>
      </c>
      <c r="E169" s="23" t="str">
        <f>IF(订单明细!F169="","",订单明细!F169)</f>
        <v/>
      </c>
      <c r="F169" s="117" t="str">
        <f>IF(订单明细!G169="","",订单明细!G169)</f>
        <v/>
      </c>
      <c r="G169" s="118" t="str">
        <f>IF(订单明细!H169="","",订单明细!H169)</f>
        <v/>
      </c>
      <c r="H169" s="119" t="str">
        <f>IF(订单明细!I169="","",订单明细!I169)</f>
        <v/>
      </c>
      <c r="I169" s="125" t="str">
        <f>IF(订单明细!J169="","",订单明细!J169)</f>
        <v/>
      </c>
      <c r="J169" s="126" t="str">
        <f>IF(订单明细!K169="","",订单明细!K169)</f>
        <v/>
      </c>
      <c r="K169" s="127"/>
      <c r="L169" s="119"/>
      <c r="M169" s="132"/>
      <c r="N169" s="133" t="str">
        <f t="shared" si="5"/>
        <v/>
      </c>
      <c r="O169" s="117" t="str">
        <f>IF(AND(B169=对账单!$C$4,AND(A169&gt;=对账单!$J$4,A169&lt;=对账单!$J$6)),ROW(),"")</f>
        <v/>
      </c>
      <c r="P169" s="23"/>
    </row>
    <row r="170" spans="1:16">
      <c r="A170" s="109" t="str">
        <f>IF(订单明细!B170="","",订单明细!B170)</f>
        <v/>
      </c>
      <c r="B170" s="110" t="str">
        <f>IF(订单明细!D170="","",订单明细!D170)</f>
        <v/>
      </c>
      <c r="C170" s="21" t="str">
        <f>IF(订单明细!C170="","",订单明细!C170)</f>
        <v/>
      </c>
      <c r="D170" s="21" t="str">
        <f>IF(订单明细!E170="","",订单明细!E170)</f>
        <v/>
      </c>
      <c r="E170" s="21" t="str">
        <f>IF(订单明细!F170="","",订单明细!F170)</f>
        <v/>
      </c>
      <c r="F170" s="114" t="str">
        <f>IF(订单明细!G170="","",订单明细!G170)</f>
        <v/>
      </c>
      <c r="G170" s="115" t="str">
        <f>IF(订单明细!H170="","",订单明细!H170)</f>
        <v/>
      </c>
      <c r="H170" s="116" t="str">
        <f>IF(订单明细!I170="","",订单明细!I170)</f>
        <v/>
      </c>
      <c r="I170" s="122" t="str">
        <f>IF(订单明细!J170="","",订单明细!J170)</f>
        <v/>
      </c>
      <c r="J170" s="123" t="str">
        <f>IF(订单明细!K170="","",订单明细!K170)</f>
        <v/>
      </c>
      <c r="K170" s="124"/>
      <c r="L170" s="116"/>
      <c r="M170" s="130"/>
      <c r="N170" s="131" t="str">
        <f t="shared" si="5"/>
        <v/>
      </c>
      <c r="O170" s="114" t="str">
        <f>IF(AND(B170=对账单!$C$4,AND(A170&gt;=对账单!$J$4,A170&lt;=对账单!$J$6)),ROW(),"")</f>
        <v/>
      </c>
      <c r="P170" s="21"/>
    </row>
    <row r="171" spans="1:16">
      <c r="A171" s="111" t="str">
        <f>IF(订单明细!B171="","",订单明细!B171)</f>
        <v/>
      </c>
      <c r="B171" s="112" t="str">
        <f>IF(订单明细!D171="","",订单明细!D171)</f>
        <v/>
      </c>
      <c r="C171" s="23" t="str">
        <f>IF(订单明细!C171="","",订单明细!C171)</f>
        <v/>
      </c>
      <c r="D171" s="23" t="str">
        <f>IF(订单明细!E171="","",订单明细!E171)</f>
        <v/>
      </c>
      <c r="E171" s="23" t="str">
        <f>IF(订单明细!F171="","",订单明细!F171)</f>
        <v/>
      </c>
      <c r="F171" s="117" t="str">
        <f>IF(订单明细!G171="","",订单明细!G171)</f>
        <v/>
      </c>
      <c r="G171" s="118" t="str">
        <f>IF(订单明细!H171="","",订单明细!H171)</f>
        <v/>
      </c>
      <c r="H171" s="119" t="str">
        <f>IF(订单明细!I171="","",订单明细!I171)</f>
        <v/>
      </c>
      <c r="I171" s="125" t="str">
        <f>IF(订单明细!J171="","",订单明细!J171)</f>
        <v/>
      </c>
      <c r="J171" s="126" t="str">
        <f>IF(订单明细!K171="","",订单明细!K171)</f>
        <v/>
      </c>
      <c r="K171" s="127"/>
      <c r="L171" s="119"/>
      <c r="M171" s="132"/>
      <c r="N171" s="133" t="str">
        <f t="shared" si="5"/>
        <v/>
      </c>
      <c r="O171" s="117" t="str">
        <f>IF(AND(B171=对账单!$C$4,AND(A171&gt;=对账单!$J$4,A171&lt;=对账单!$J$6)),ROW(),"")</f>
        <v/>
      </c>
      <c r="P171" s="23"/>
    </row>
    <row r="172" spans="1:16">
      <c r="A172" s="109" t="str">
        <f>IF(订单明细!B172="","",订单明细!B172)</f>
        <v/>
      </c>
      <c r="B172" s="110" t="str">
        <f>IF(订单明细!D172="","",订单明细!D172)</f>
        <v/>
      </c>
      <c r="C172" s="21" t="str">
        <f>IF(订单明细!C172="","",订单明细!C172)</f>
        <v/>
      </c>
      <c r="D172" s="21" t="str">
        <f>IF(订单明细!E172="","",订单明细!E172)</f>
        <v/>
      </c>
      <c r="E172" s="21" t="str">
        <f>IF(订单明细!F172="","",订单明细!F172)</f>
        <v/>
      </c>
      <c r="F172" s="114" t="str">
        <f>IF(订单明细!G172="","",订单明细!G172)</f>
        <v/>
      </c>
      <c r="G172" s="115" t="str">
        <f>IF(订单明细!H172="","",订单明细!H172)</f>
        <v/>
      </c>
      <c r="H172" s="116" t="str">
        <f>IF(订单明细!I172="","",订单明细!I172)</f>
        <v/>
      </c>
      <c r="I172" s="122" t="str">
        <f>IF(订单明细!J172="","",订单明细!J172)</f>
        <v/>
      </c>
      <c r="J172" s="123" t="str">
        <f>IF(订单明细!K172="","",订单明细!K172)</f>
        <v/>
      </c>
      <c r="K172" s="124"/>
      <c r="L172" s="116"/>
      <c r="M172" s="130"/>
      <c r="N172" s="131" t="str">
        <f t="shared" si="5"/>
        <v/>
      </c>
      <c r="O172" s="114" t="str">
        <f>IF(AND(B172=对账单!$C$4,AND(A172&gt;=对账单!$J$4,A172&lt;=对账单!$J$6)),ROW(),"")</f>
        <v/>
      </c>
      <c r="P172" s="21"/>
    </row>
    <row r="173" spans="1:16">
      <c r="A173" s="111" t="str">
        <f>IF(订单明细!B173="","",订单明细!B173)</f>
        <v/>
      </c>
      <c r="B173" s="112" t="str">
        <f>IF(订单明细!D173="","",订单明细!D173)</f>
        <v/>
      </c>
      <c r="C173" s="23" t="str">
        <f>IF(订单明细!C173="","",订单明细!C173)</f>
        <v/>
      </c>
      <c r="D173" s="23" t="str">
        <f>IF(订单明细!E173="","",订单明细!E173)</f>
        <v/>
      </c>
      <c r="E173" s="23" t="str">
        <f>IF(订单明细!F173="","",订单明细!F173)</f>
        <v/>
      </c>
      <c r="F173" s="117" t="str">
        <f>IF(订单明细!G173="","",订单明细!G173)</f>
        <v/>
      </c>
      <c r="G173" s="118" t="str">
        <f>IF(订单明细!H173="","",订单明细!H173)</f>
        <v/>
      </c>
      <c r="H173" s="119" t="str">
        <f>IF(订单明细!I173="","",订单明细!I173)</f>
        <v/>
      </c>
      <c r="I173" s="125" t="str">
        <f>IF(订单明细!J173="","",订单明细!J173)</f>
        <v/>
      </c>
      <c r="J173" s="126" t="str">
        <f>IF(订单明细!K173="","",订单明细!K173)</f>
        <v/>
      </c>
      <c r="K173" s="127"/>
      <c r="L173" s="119"/>
      <c r="M173" s="132"/>
      <c r="N173" s="133" t="str">
        <f t="shared" si="5"/>
        <v/>
      </c>
      <c r="O173" s="117" t="str">
        <f>IF(AND(B173=对账单!$C$4,AND(A173&gt;=对账单!$J$4,A173&lt;=对账单!$J$6)),ROW(),"")</f>
        <v/>
      </c>
      <c r="P173" s="23"/>
    </row>
    <row r="174" spans="1:16">
      <c r="A174" s="109" t="str">
        <f>IF(订单明细!B174="","",订单明细!B174)</f>
        <v/>
      </c>
      <c r="B174" s="110" t="str">
        <f>IF(订单明细!D174="","",订单明细!D174)</f>
        <v/>
      </c>
      <c r="C174" s="21" t="str">
        <f>IF(订单明细!C174="","",订单明细!C174)</f>
        <v/>
      </c>
      <c r="D174" s="21" t="str">
        <f>IF(订单明细!E174="","",订单明细!E174)</f>
        <v/>
      </c>
      <c r="E174" s="21" t="str">
        <f>IF(订单明细!F174="","",订单明细!F174)</f>
        <v/>
      </c>
      <c r="F174" s="114" t="str">
        <f>IF(订单明细!G174="","",订单明细!G174)</f>
        <v/>
      </c>
      <c r="G174" s="115" t="str">
        <f>IF(订单明细!H174="","",订单明细!H174)</f>
        <v/>
      </c>
      <c r="H174" s="116" t="str">
        <f>IF(订单明细!I174="","",订单明细!I174)</f>
        <v/>
      </c>
      <c r="I174" s="122" t="str">
        <f>IF(订单明细!J174="","",订单明细!J174)</f>
        <v/>
      </c>
      <c r="J174" s="123" t="str">
        <f>IF(订单明细!K174="","",订单明细!K174)</f>
        <v/>
      </c>
      <c r="K174" s="124"/>
      <c r="L174" s="116"/>
      <c r="M174" s="130"/>
      <c r="N174" s="131" t="str">
        <f t="shared" si="5"/>
        <v/>
      </c>
      <c r="O174" s="114" t="str">
        <f>IF(AND(B174=对账单!$C$4,AND(A174&gt;=对账单!$J$4,A174&lt;=对账单!$J$6)),ROW(),"")</f>
        <v/>
      </c>
      <c r="P174" s="21"/>
    </row>
    <row r="175" spans="1:16">
      <c r="A175" s="111" t="str">
        <f>IF(订单明细!B175="","",订单明细!B175)</f>
        <v/>
      </c>
      <c r="B175" s="112" t="str">
        <f>IF(订单明细!D175="","",订单明细!D175)</f>
        <v/>
      </c>
      <c r="C175" s="23" t="str">
        <f>IF(订单明细!C175="","",订单明细!C175)</f>
        <v/>
      </c>
      <c r="D175" s="23" t="str">
        <f>IF(订单明细!E175="","",订单明细!E175)</f>
        <v/>
      </c>
      <c r="E175" s="23" t="str">
        <f>IF(订单明细!F175="","",订单明细!F175)</f>
        <v/>
      </c>
      <c r="F175" s="117" t="str">
        <f>IF(订单明细!G175="","",订单明细!G175)</f>
        <v/>
      </c>
      <c r="G175" s="118" t="str">
        <f>IF(订单明细!H175="","",订单明细!H175)</f>
        <v/>
      </c>
      <c r="H175" s="119" t="str">
        <f>IF(订单明细!I175="","",订单明细!I175)</f>
        <v/>
      </c>
      <c r="I175" s="125" t="str">
        <f>IF(订单明细!J175="","",订单明细!J175)</f>
        <v/>
      </c>
      <c r="J175" s="126" t="str">
        <f>IF(订单明细!K175="","",订单明细!K175)</f>
        <v/>
      </c>
      <c r="K175" s="127"/>
      <c r="L175" s="119"/>
      <c r="M175" s="132"/>
      <c r="N175" s="133" t="str">
        <f t="shared" ref="N175:N200" si="6">IF(J175="","",J175-K175-L175-M175)</f>
        <v/>
      </c>
      <c r="O175" s="117" t="str">
        <f>IF(AND(B175=对账单!$C$4,AND(A175&gt;=对账单!$J$4,A175&lt;=对账单!$J$6)),ROW(),"")</f>
        <v/>
      </c>
      <c r="P175" s="23"/>
    </row>
    <row r="176" spans="1:16">
      <c r="A176" s="109" t="str">
        <f>IF(订单明细!B176="","",订单明细!B176)</f>
        <v/>
      </c>
      <c r="B176" s="110" t="str">
        <f>IF(订单明细!D176="","",订单明细!D176)</f>
        <v/>
      </c>
      <c r="C176" s="21" t="str">
        <f>IF(订单明细!C176="","",订单明细!C176)</f>
        <v/>
      </c>
      <c r="D176" s="21" t="str">
        <f>IF(订单明细!E176="","",订单明细!E176)</f>
        <v/>
      </c>
      <c r="E176" s="21" t="str">
        <f>IF(订单明细!F176="","",订单明细!F176)</f>
        <v/>
      </c>
      <c r="F176" s="114" t="str">
        <f>IF(订单明细!G176="","",订单明细!G176)</f>
        <v/>
      </c>
      <c r="G176" s="115" t="str">
        <f>IF(订单明细!H176="","",订单明细!H176)</f>
        <v/>
      </c>
      <c r="H176" s="116" t="str">
        <f>IF(订单明细!I176="","",订单明细!I176)</f>
        <v/>
      </c>
      <c r="I176" s="122" t="str">
        <f>IF(订单明细!J176="","",订单明细!J176)</f>
        <v/>
      </c>
      <c r="J176" s="123" t="str">
        <f>IF(订单明细!K176="","",订单明细!K176)</f>
        <v/>
      </c>
      <c r="K176" s="124"/>
      <c r="L176" s="116"/>
      <c r="M176" s="130"/>
      <c r="N176" s="131" t="str">
        <f t="shared" si="6"/>
        <v/>
      </c>
      <c r="O176" s="114" t="str">
        <f>IF(AND(B176=对账单!$C$4,AND(A176&gt;=对账单!$J$4,A176&lt;=对账单!$J$6)),ROW(),"")</f>
        <v/>
      </c>
      <c r="P176" s="21"/>
    </row>
    <row r="177" spans="1:16">
      <c r="A177" s="111" t="str">
        <f>IF(订单明细!B177="","",订单明细!B177)</f>
        <v/>
      </c>
      <c r="B177" s="112" t="str">
        <f>IF(订单明细!D177="","",订单明细!D177)</f>
        <v/>
      </c>
      <c r="C177" s="23" t="str">
        <f>IF(订单明细!C177="","",订单明细!C177)</f>
        <v/>
      </c>
      <c r="D177" s="23" t="str">
        <f>IF(订单明细!E177="","",订单明细!E177)</f>
        <v/>
      </c>
      <c r="E177" s="23" t="str">
        <f>IF(订单明细!F177="","",订单明细!F177)</f>
        <v/>
      </c>
      <c r="F177" s="117" t="str">
        <f>IF(订单明细!G177="","",订单明细!G177)</f>
        <v/>
      </c>
      <c r="G177" s="118" t="str">
        <f>IF(订单明细!H177="","",订单明细!H177)</f>
        <v/>
      </c>
      <c r="H177" s="119" t="str">
        <f>IF(订单明细!I177="","",订单明细!I177)</f>
        <v/>
      </c>
      <c r="I177" s="125" t="str">
        <f>IF(订单明细!J177="","",订单明细!J177)</f>
        <v/>
      </c>
      <c r="J177" s="126" t="str">
        <f>IF(订单明细!K177="","",订单明细!K177)</f>
        <v/>
      </c>
      <c r="K177" s="127"/>
      <c r="L177" s="119"/>
      <c r="M177" s="132"/>
      <c r="N177" s="133" t="str">
        <f t="shared" si="6"/>
        <v/>
      </c>
      <c r="O177" s="117" t="str">
        <f>IF(AND(B177=对账单!$C$4,AND(A177&gt;=对账单!$J$4,A177&lt;=对账单!$J$6)),ROW(),"")</f>
        <v/>
      </c>
      <c r="P177" s="23"/>
    </row>
    <row r="178" spans="1:16">
      <c r="A178" s="109" t="str">
        <f>IF(订单明细!B178="","",订单明细!B178)</f>
        <v/>
      </c>
      <c r="B178" s="110" t="str">
        <f>IF(订单明细!D178="","",订单明细!D178)</f>
        <v/>
      </c>
      <c r="C178" s="21" t="str">
        <f>IF(订单明细!C178="","",订单明细!C178)</f>
        <v/>
      </c>
      <c r="D178" s="21" t="str">
        <f>IF(订单明细!E178="","",订单明细!E178)</f>
        <v/>
      </c>
      <c r="E178" s="21" t="str">
        <f>IF(订单明细!F178="","",订单明细!F178)</f>
        <v/>
      </c>
      <c r="F178" s="114" t="str">
        <f>IF(订单明细!G178="","",订单明细!G178)</f>
        <v/>
      </c>
      <c r="G178" s="115" t="str">
        <f>IF(订单明细!H178="","",订单明细!H178)</f>
        <v/>
      </c>
      <c r="H178" s="116" t="str">
        <f>IF(订单明细!I178="","",订单明细!I178)</f>
        <v/>
      </c>
      <c r="I178" s="122" t="str">
        <f>IF(订单明细!J178="","",订单明细!J178)</f>
        <v/>
      </c>
      <c r="J178" s="123" t="str">
        <f>IF(订单明细!K178="","",订单明细!K178)</f>
        <v/>
      </c>
      <c r="K178" s="124"/>
      <c r="L178" s="116"/>
      <c r="M178" s="130"/>
      <c r="N178" s="131" t="str">
        <f t="shared" si="6"/>
        <v/>
      </c>
      <c r="O178" s="114" t="str">
        <f>IF(AND(B178=对账单!$C$4,AND(A178&gt;=对账单!$J$4,A178&lt;=对账单!$J$6)),ROW(),"")</f>
        <v/>
      </c>
      <c r="P178" s="21"/>
    </row>
    <row r="179" spans="1:16">
      <c r="A179" s="111" t="str">
        <f>IF(订单明细!B179="","",订单明细!B179)</f>
        <v/>
      </c>
      <c r="B179" s="112" t="str">
        <f>IF(订单明细!D179="","",订单明细!D179)</f>
        <v/>
      </c>
      <c r="C179" s="23" t="str">
        <f>IF(订单明细!C179="","",订单明细!C179)</f>
        <v/>
      </c>
      <c r="D179" s="23" t="str">
        <f>IF(订单明细!E179="","",订单明细!E179)</f>
        <v/>
      </c>
      <c r="E179" s="23" t="str">
        <f>IF(订单明细!F179="","",订单明细!F179)</f>
        <v/>
      </c>
      <c r="F179" s="117" t="str">
        <f>IF(订单明细!G179="","",订单明细!G179)</f>
        <v/>
      </c>
      <c r="G179" s="118" t="str">
        <f>IF(订单明细!H179="","",订单明细!H179)</f>
        <v/>
      </c>
      <c r="H179" s="119" t="str">
        <f>IF(订单明细!I179="","",订单明细!I179)</f>
        <v/>
      </c>
      <c r="I179" s="125" t="str">
        <f>IF(订单明细!J179="","",订单明细!J179)</f>
        <v/>
      </c>
      <c r="J179" s="126" t="str">
        <f>IF(订单明细!K179="","",订单明细!K179)</f>
        <v/>
      </c>
      <c r="K179" s="127"/>
      <c r="L179" s="119"/>
      <c r="M179" s="132"/>
      <c r="N179" s="133" t="str">
        <f t="shared" si="6"/>
        <v/>
      </c>
      <c r="O179" s="117" t="str">
        <f>IF(AND(B179=对账单!$C$4,AND(A179&gt;=对账单!$J$4,A179&lt;=对账单!$J$6)),ROW(),"")</f>
        <v/>
      </c>
      <c r="P179" s="23"/>
    </row>
    <row r="180" spans="1:16">
      <c r="A180" s="109" t="str">
        <f>IF(订单明细!B180="","",订单明细!B180)</f>
        <v/>
      </c>
      <c r="B180" s="110" t="str">
        <f>IF(订单明细!D180="","",订单明细!D180)</f>
        <v/>
      </c>
      <c r="C180" s="21" t="str">
        <f>IF(订单明细!C180="","",订单明细!C180)</f>
        <v/>
      </c>
      <c r="D180" s="21" t="str">
        <f>IF(订单明细!E180="","",订单明细!E180)</f>
        <v/>
      </c>
      <c r="E180" s="21" t="str">
        <f>IF(订单明细!F180="","",订单明细!F180)</f>
        <v/>
      </c>
      <c r="F180" s="114" t="str">
        <f>IF(订单明细!G180="","",订单明细!G180)</f>
        <v/>
      </c>
      <c r="G180" s="115" t="str">
        <f>IF(订单明细!H180="","",订单明细!H180)</f>
        <v/>
      </c>
      <c r="H180" s="116" t="str">
        <f>IF(订单明细!I180="","",订单明细!I180)</f>
        <v/>
      </c>
      <c r="I180" s="122" t="str">
        <f>IF(订单明细!J180="","",订单明细!J180)</f>
        <v/>
      </c>
      <c r="J180" s="123" t="str">
        <f>IF(订单明细!K180="","",订单明细!K180)</f>
        <v/>
      </c>
      <c r="K180" s="124"/>
      <c r="L180" s="116"/>
      <c r="M180" s="130"/>
      <c r="N180" s="131" t="str">
        <f t="shared" si="6"/>
        <v/>
      </c>
      <c r="O180" s="114" t="str">
        <f>IF(AND(B180=对账单!$C$4,AND(A180&gt;=对账单!$J$4,A180&lt;=对账单!$J$6)),ROW(),"")</f>
        <v/>
      </c>
      <c r="P180" s="21"/>
    </row>
    <row r="181" spans="1:16">
      <c r="A181" s="111" t="str">
        <f>IF(订单明细!B181="","",订单明细!B181)</f>
        <v/>
      </c>
      <c r="B181" s="112" t="str">
        <f>IF(订单明细!D181="","",订单明细!D181)</f>
        <v/>
      </c>
      <c r="C181" s="23" t="str">
        <f>IF(订单明细!C181="","",订单明细!C181)</f>
        <v/>
      </c>
      <c r="D181" s="23" t="str">
        <f>IF(订单明细!E181="","",订单明细!E181)</f>
        <v/>
      </c>
      <c r="E181" s="23" t="str">
        <f>IF(订单明细!F181="","",订单明细!F181)</f>
        <v/>
      </c>
      <c r="F181" s="117" t="str">
        <f>IF(订单明细!G181="","",订单明细!G181)</f>
        <v/>
      </c>
      <c r="G181" s="118" t="str">
        <f>IF(订单明细!H181="","",订单明细!H181)</f>
        <v/>
      </c>
      <c r="H181" s="119" t="str">
        <f>IF(订单明细!I181="","",订单明细!I181)</f>
        <v/>
      </c>
      <c r="I181" s="125" t="str">
        <f>IF(订单明细!J181="","",订单明细!J181)</f>
        <v/>
      </c>
      <c r="J181" s="126" t="str">
        <f>IF(订单明细!K181="","",订单明细!K181)</f>
        <v/>
      </c>
      <c r="K181" s="127"/>
      <c r="L181" s="119"/>
      <c r="M181" s="132"/>
      <c r="N181" s="133" t="str">
        <f t="shared" si="6"/>
        <v/>
      </c>
      <c r="O181" s="117" t="str">
        <f>IF(AND(B181=对账单!$C$4,AND(A181&gt;=对账单!$J$4,A181&lt;=对账单!$J$6)),ROW(),"")</f>
        <v/>
      </c>
      <c r="P181" s="23"/>
    </row>
    <row r="182" spans="1:16">
      <c r="A182" s="109" t="str">
        <f>IF(订单明细!B182="","",订单明细!B182)</f>
        <v/>
      </c>
      <c r="B182" s="110" t="str">
        <f>IF(订单明细!D182="","",订单明细!D182)</f>
        <v/>
      </c>
      <c r="C182" s="21" t="str">
        <f>IF(订单明细!C182="","",订单明细!C182)</f>
        <v/>
      </c>
      <c r="D182" s="21" t="str">
        <f>IF(订单明细!E182="","",订单明细!E182)</f>
        <v/>
      </c>
      <c r="E182" s="21" t="str">
        <f>IF(订单明细!F182="","",订单明细!F182)</f>
        <v/>
      </c>
      <c r="F182" s="114" t="str">
        <f>IF(订单明细!G182="","",订单明细!G182)</f>
        <v/>
      </c>
      <c r="G182" s="115" t="str">
        <f>IF(订单明细!H182="","",订单明细!H182)</f>
        <v/>
      </c>
      <c r="H182" s="116" t="str">
        <f>IF(订单明细!I182="","",订单明细!I182)</f>
        <v/>
      </c>
      <c r="I182" s="122" t="str">
        <f>IF(订单明细!J182="","",订单明细!J182)</f>
        <v/>
      </c>
      <c r="J182" s="123" t="str">
        <f>IF(订单明细!K182="","",订单明细!K182)</f>
        <v/>
      </c>
      <c r="K182" s="124"/>
      <c r="L182" s="116"/>
      <c r="M182" s="130"/>
      <c r="N182" s="131" t="str">
        <f t="shared" si="6"/>
        <v/>
      </c>
      <c r="O182" s="114" t="str">
        <f>IF(AND(B182=对账单!$C$4,AND(A182&gt;=对账单!$J$4,A182&lt;=对账单!$J$6)),ROW(),"")</f>
        <v/>
      </c>
      <c r="P182" s="21"/>
    </row>
    <row r="183" spans="1:16">
      <c r="A183" s="111" t="str">
        <f>IF(订单明细!B183="","",订单明细!B183)</f>
        <v/>
      </c>
      <c r="B183" s="112" t="str">
        <f>IF(订单明细!D183="","",订单明细!D183)</f>
        <v/>
      </c>
      <c r="C183" s="23" t="str">
        <f>IF(订单明细!C183="","",订单明细!C183)</f>
        <v/>
      </c>
      <c r="D183" s="23" t="str">
        <f>IF(订单明细!E183="","",订单明细!E183)</f>
        <v/>
      </c>
      <c r="E183" s="23" t="str">
        <f>IF(订单明细!F183="","",订单明细!F183)</f>
        <v/>
      </c>
      <c r="F183" s="117" t="str">
        <f>IF(订单明细!G183="","",订单明细!G183)</f>
        <v/>
      </c>
      <c r="G183" s="118" t="str">
        <f>IF(订单明细!H183="","",订单明细!H183)</f>
        <v/>
      </c>
      <c r="H183" s="119" t="str">
        <f>IF(订单明细!I183="","",订单明细!I183)</f>
        <v/>
      </c>
      <c r="I183" s="125" t="str">
        <f>IF(订单明细!J183="","",订单明细!J183)</f>
        <v/>
      </c>
      <c r="J183" s="126" t="str">
        <f>IF(订单明细!K183="","",订单明细!K183)</f>
        <v/>
      </c>
      <c r="K183" s="127"/>
      <c r="L183" s="119"/>
      <c r="M183" s="132"/>
      <c r="N183" s="133" t="str">
        <f t="shared" si="6"/>
        <v/>
      </c>
      <c r="O183" s="117" t="str">
        <f>IF(AND(B183=对账单!$C$4,AND(A183&gt;=对账单!$J$4,A183&lt;=对账单!$J$6)),ROW(),"")</f>
        <v/>
      </c>
      <c r="P183" s="23"/>
    </row>
    <row r="184" spans="1:16">
      <c r="A184" s="109" t="str">
        <f>IF(订单明细!B184="","",订单明细!B184)</f>
        <v/>
      </c>
      <c r="B184" s="110" t="str">
        <f>IF(订单明细!D184="","",订单明细!D184)</f>
        <v/>
      </c>
      <c r="C184" s="21" t="str">
        <f>IF(订单明细!C184="","",订单明细!C184)</f>
        <v/>
      </c>
      <c r="D184" s="21" t="str">
        <f>IF(订单明细!E184="","",订单明细!E184)</f>
        <v/>
      </c>
      <c r="E184" s="21" t="str">
        <f>IF(订单明细!F184="","",订单明细!F184)</f>
        <v/>
      </c>
      <c r="F184" s="114" t="str">
        <f>IF(订单明细!G184="","",订单明细!G184)</f>
        <v/>
      </c>
      <c r="G184" s="115" t="str">
        <f>IF(订单明细!H184="","",订单明细!H184)</f>
        <v/>
      </c>
      <c r="H184" s="116" t="str">
        <f>IF(订单明细!I184="","",订单明细!I184)</f>
        <v/>
      </c>
      <c r="I184" s="122" t="str">
        <f>IF(订单明细!J184="","",订单明细!J184)</f>
        <v/>
      </c>
      <c r="J184" s="123" t="str">
        <f>IF(订单明细!K184="","",订单明细!K184)</f>
        <v/>
      </c>
      <c r="K184" s="124"/>
      <c r="L184" s="116"/>
      <c r="M184" s="130"/>
      <c r="N184" s="131" t="str">
        <f t="shared" si="6"/>
        <v/>
      </c>
      <c r="O184" s="114" t="str">
        <f>IF(AND(B184=对账单!$C$4,AND(A184&gt;=对账单!$J$4,A184&lt;=对账单!$J$6)),ROW(),"")</f>
        <v/>
      </c>
      <c r="P184" s="21"/>
    </row>
    <row r="185" spans="1:16">
      <c r="A185" s="111" t="str">
        <f>IF(订单明细!B185="","",订单明细!B185)</f>
        <v/>
      </c>
      <c r="B185" s="112" t="str">
        <f>IF(订单明细!D185="","",订单明细!D185)</f>
        <v/>
      </c>
      <c r="C185" s="23" t="str">
        <f>IF(订单明细!C185="","",订单明细!C185)</f>
        <v/>
      </c>
      <c r="D185" s="23" t="str">
        <f>IF(订单明细!E185="","",订单明细!E185)</f>
        <v/>
      </c>
      <c r="E185" s="23" t="str">
        <f>IF(订单明细!F185="","",订单明细!F185)</f>
        <v/>
      </c>
      <c r="F185" s="117" t="str">
        <f>IF(订单明细!G185="","",订单明细!G185)</f>
        <v/>
      </c>
      <c r="G185" s="118" t="str">
        <f>IF(订单明细!H185="","",订单明细!H185)</f>
        <v/>
      </c>
      <c r="H185" s="119" t="str">
        <f>IF(订单明细!I185="","",订单明细!I185)</f>
        <v/>
      </c>
      <c r="I185" s="125" t="str">
        <f>IF(订单明细!J185="","",订单明细!J185)</f>
        <v/>
      </c>
      <c r="J185" s="126" t="str">
        <f>IF(订单明细!K185="","",订单明细!K185)</f>
        <v/>
      </c>
      <c r="K185" s="127"/>
      <c r="L185" s="119"/>
      <c r="M185" s="132"/>
      <c r="N185" s="133" t="str">
        <f t="shared" si="6"/>
        <v/>
      </c>
      <c r="O185" s="117" t="str">
        <f>IF(AND(B185=对账单!$C$4,AND(A185&gt;=对账单!$J$4,A185&lt;=对账单!$J$6)),ROW(),"")</f>
        <v/>
      </c>
      <c r="P185" s="23"/>
    </row>
    <row r="186" spans="1:16">
      <c r="A186" s="109" t="str">
        <f>IF(订单明细!B186="","",订单明细!B186)</f>
        <v/>
      </c>
      <c r="B186" s="110" t="str">
        <f>IF(订单明细!D186="","",订单明细!D186)</f>
        <v/>
      </c>
      <c r="C186" s="21" t="str">
        <f>IF(订单明细!C186="","",订单明细!C186)</f>
        <v/>
      </c>
      <c r="D186" s="21" t="str">
        <f>IF(订单明细!E186="","",订单明细!E186)</f>
        <v/>
      </c>
      <c r="E186" s="21" t="str">
        <f>IF(订单明细!F186="","",订单明细!F186)</f>
        <v/>
      </c>
      <c r="F186" s="114" t="str">
        <f>IF(订单明细!G186="","",订单明细!G186)</f>
        <v/>
      </c>
      <c r="G186" s="115" t="str">
        <f>IF(订单明细!H186="","",订单明细!H186)</f>
        <v/>
      </c>
      <c r="H186" s="116" t="str">
        <f>IF(订单明细!I186="","",订单明细!I186)</f>
        <v/>
      </c>
      <c r="I186" s="122" t="str">
        <f>IF(订单明细!J186="","",订单明细!J186)</f>
        <v/>
      </c>
      <c r="J186" s="123" t="str">
        <f>IF(订单明细!K186="","",订单明细!K186)</f>
        <v/>
      </c>
      <c r="K186" s="124"/>
      <c r="L186" s="116"/>
      <c r="M186" s="130"/>
      <c r="N186" s="131" t="str">
        <f t="shared" si="6"/>
        <v/>
      </c>
      <c r="O186" s="114" t="str">
        <f>IF(AND(B186=对账单!$C$4,AND(A186&gt;=对账单!$J$4,A186&lt;=对账单!$J$6)),ROW(),"")</f>
        <v/>
      </c>
      <c r="P186" s="21"/>
    </row>
    <row r="187" spans="1:16">
      <c r="A187" s="111" t="str">
        <f>IF(订单明细!B187="","",订单明细!B187)</f>
        <v/>
      </c>
      <c r="B187" s="112" t="str">
        <f>IF(订单明细!D187="","",订单明细!D187)</f>
        <v/>
      </c>
      <c r="C187" s="23" t="str">
        <f>IF(订单明细!C187="","",订单明细!C187)</f>
        <v/>
      </c>
      <c r="D187" s="23" t="str">
        <f>IF(订单明细!E187="","",订单明细!E187)</f>
        <v/>
      </c>
      <c r="E187" s="23" t="str">
        <f>IF(订单明细!F187="","",订单明细!F187)</f>
        <v/>
      </c>
      <c r="F187" s="117" t="str">
        <f>IF(订单明细!G187="","",订单明细!G187)</f>
        <v/>
      </c>
      <c r="G187" s="118" t="str">
        <f>IF(订单明细!H187="","",订单明细!H187)</f>
        <v/>
      </c>
      <c r="H187" s="119" t="str">
        <f>IF(订单明细!I187="","",订单明细!I187)</f>
        <v/>
      </c>
      <c r="I187" s="125" t="str">
        <f>IF(订单明细!J187="","",订单明细!J187)</f>
        <v/>
      </c>
      <c r="J187" s="126" t="str">
        <f>IF(订单明细!K187="","",订单明细!K187)</f>
        <v/>
      </c>
      <c r="K187" s="127"/>
      <c r="L187" s="119"/>
      <c r="M187" s="132"/>
      <c r="N187" s="133" t="str">
        <f t="shared" si="6"/>
        <v/>
      </c>
      <c r="O187" s="117" t="str">
        <f>IF(AND(B187=对账单!$C$4,AND(A187&gt;=对账单!$J$4,A187&lt;=对账单!$J$6)),ROW(),"")</f>
        <v/>
      </c>
      <c r="P187" s="23"/>
    </row>
    <row r="188" spans="1:16">
      <c r="A188" s="109" t="str">
        <f>IF(订单明细!B188="","",订单明细!B188)</f>
        <v/>
      </c>
      <c r="B188" s="110" t="str">
        <f>IF(订单明细!D188="","",订单明细!D188)</f>
        <v/>
      </c>
      <c r="C188" s="21" t="str">
        <f>IF(订单明细!C188="","",订单明细!C188)</f>
        <v/>
      </c>
      <c r="D188" s="21" t="str">
        <f>IF(订单明细!E188="","",订单明细!E188)</f>
        <v/>
      </c>
      <c r="E188" s="21" t="str">
        <f>IF(订单明细!F188="","",订单明细!F188)</f>
        <v/>
      </c>
      <c r="F188" s="114" t="str">
        <f>IF(订单明细!G188="","",订单明细!G188)</f>
        <v/>
      </c>
      <c r="G188" s="115" t="str">
        <f>IF(订单明细!H188="","",订单明细!H188)</f>
        <v/>
      </c>
      <c r="H188" s="116" t="str">
        <f>IF(订单明细!I188="","",订单明细!I188)</f>
        <v/>
      </c>
      <c r="I188" s="122" t="str">
        <f>IF(订单明细!J188="","",订单明细!J188)</f>
        <v/>
      </c>
      <c r="J188" s="123" t="str">
        <f>IF(订单明细!K188="","",订单明细!K188)</f>
        <v/>
      </c>
      <c r="K188" s="124"/>
      <c r="L188" s="116"/>
      <c r="M188" s="130"/>
      <c r="N188" s="131" t="str">
        <f t="shared" si="6"/>
        <v/>
      </c>
      <c r="O188" s="114" t="str">
        <f>IF(AND(B188=对账单!$C$4,AND(A188&gt;=对账单!$J$4,A188&lt;=对账单!$J$6)),ROW(),"")</f>
        <v/>
      </c>
      <c r="P188" s="21"/>
    </row>
    <row r="189" spans="1:16">
      <c r="A189" s="111" t="str">
        <f>IF(订单明细!B189="","",订单明细!B189)</f>
        <v/>
      </c>
      <c r="B189" s="112" t="str">
        <f>IF(订单明细!D189="","",订单明细!D189)</f>
        <v/>
      </c>
      <c r="C189" s="23" t="str">
        <f>IF(订单明细!C189="","",订单明细!C189)</f>
        <v/>
      </c>
      <c r="D189" s="23" t="str">
        <f>IF(订单明细!E189="","",订单明细!E189)</f>
        <v/>
      </c>
      <c r="E189" s="23" t="str">
        <f>IF(订单明细!F189="","",订单明细!F189)</f>
        <v/>
      </c>
      <c r="F189" s="117" t="str">
        <f>IF(订单明细!G189="","",订单明细!G189)</f>
        <v/>
      </c>
      <c r="G189" s="118" t="str">
        <f>IF(订单明细!H189="","",订单明细!H189)</f>
        <v/>
      </c>
      <c r="H189" s="119" t="str">
        <f>IF(订单明细!I189="","",订单明细!I189)</f>
        <v/>
      </c>
      <c r="I189" s="125" t="str">
        <f>IF(订单明细!J189="","",订单明细!J189)</f>
        <v/>
      </c>
      <c r="J189" s="126" t="str">
        <f>IF(订单明细!K189="","",订单明细!K189)</f>
        <v/>
      </c>
      <c r="K189" s="127"/>
      <c r="L189" s="119"/>
      <c r="M189" s="132"/>
      <c r="N189" s="133" t="str">
        <f t="shared" si="6"/>
        <v/>
      </c>
      <c r="O189" s="117" t="str">
        <f>IF(AND(B189=对账单!$C$4,AND(A189&gt;=对账单!$J$4,A189&lt;=对账单!$J$6)),ROW(),"")</f>
        <v/>
      </c>
      <c r="P189" s="23"/>
    </row>
    <row r="190" spans="1:16">
      <c r="A190" s="109" t="str">
        <f>IF(订单明细!B190="","",订单明细!B190)</f>
        <v/>
      </c>
      <c r="B190" s="110" t="str">
        <f>IF(订单明细!D190="","",订单明细!D190)</f>
        <v/>
      </c>
      <c r="C190" s="21" t="str">
        <f>IF(订单明细!C190="","",订单明细!C190)</f>
        <v/>
      </c>
      <c r="D190" s="21" t="str">
        <f>IF(订单明细!E190="","",订单明细!E190)</f>
        <v/>
      </c>
      <c r="E190" s="21" t="str">
        <f>IF(订单明细!F190="","",订单明细!F190)</f>
        <v/>
      </c>
      <c r="F190" s="114" t="str">
        <f>IF(订单明细!G190="","",订单明细!G190)</f>
        <v/>
      </c>
      <c r="G190" s="115" t="str">
        <f>IF(订单明细!H190="","",订单明细!H190)</f>
        <v/>
      </c>
      <c r="H190" s="116" t="str">
        <f>IF(订单明细!I190="","",订单明细!I190)</f>
        <v/>
      </c>
      <c r="I190" s="122" t="str">
        <f>IF(订单明细!J190="","",订单明细!J190)</f>
        <v/>
      </c>
      <c r="J190" s="123" t="str">
        <f>IF(订单明细!K190="","",订单明细!K190)</f>
        <v/>
      </c>
      <c r="K190" s="124"/>
      <c r="L190" s="116"/>
      <c r="M190" s="130"/>
      <c r="N190" s="131" t="str">
        <f t="shared" si="6"/>
        <v/>
      </c>
      <c r="O190" s="114" t="str">
        <f>IF(AND(B190=对账单!$C$4,AND(A190&gt;=对账单!$J$4,A190&lt;=对账单!$J$6)),ROW(),"")</f>
        <v/>
      </c>
      <c r="P190" s="21"/>
    </row>
    <row r="191" spans="1:16">
      <c r="A191" s="111" t="str">
        <f>IF(订单明细!B191="","",订单明细!B191)</f>
        <v/>
      </c>
      <c r="B191" s="112" t="str">
        <f>IF(订单明细!D191="","",订单明细!D191)</f>
        <v/>
      </c>
      <c r="C191" s="23" t="str">
        <f>IF(订单明细!C191="","",订单明细!C191)</f>
        <v/>
      </c>
      <c r="D191" s="23" t="str">
        <f>IF(订单明细!E191="","",订单明细!E191)</f>
        <v/>
      </c>
      <c r="E191" s="23" t="str">
        <f>IF(订单明细!F191="","",订单明细!F191)</f>
        <v/>
      </c>
      <c r="F191" s="117" t="str">
        <f>IF(订单明细!G191="","",订单明细!G191)</f>
        <v/>
      </c>
      <c r="G191" s="118" t="str">
        <f>IF(订单明细!H191="","",订单明细!H191)</f>
        <v/>
      </c>
      <c r="H191" s="119" t="str">
        <f>IF(订单明细!I191="","",订单明细!I191)</f>
        <v/>
      </c>
      <c r="I191" s="125" t="str">
        <f>IF(订单明细!J191="","",订单明细!J191)</f>
        <v/>
      </c>
      <c r="J191" s="126" t="str">
        <f>IF(订单明细!K191="","",订单明细!K191)</f>
        <v/>
      </c>
      <c r="K191" s="127"/>
      <c r="L191" s="119"/>
      <c r="M191" s="132"/>
      <c r="N191" s="133" t="str">
        <f t="shared" si="6"/>
        <v/>
      </c>
      <c r="O191" s="117" t="str">
        <f>IF(AND(B191=对账单!$C$4,AND(A191&gt;=对账单!$J$4,A191&lt;=对账单!$J$6)),ROW(),"")</f>
        <v/>
      </c>
      <c r="P191" s="23"/>
    </row>
    <row r="192" spans="1:16">
      <c r="A192" s="109" t="str">
        <f>IF(订单明细!B192="","",订单明细!B192)</f>
        <v/>
      </c>
      <c r="B192" s="110" t="str">
        <f>IF(订单明细!D192="","",订单明细!D192)</f>
        <v/>
      </c>
      <c r="C192" s="21" t="str">
        <f>IF(订单明细!C192="","",订单明细!C192)</f>
        <v/>
      </c>
      <c r="D192" s="21" t="str">
        <f>IF(订单明细!E192="","",订单明细!E192)</f>
        <v/>
      </c>
      <c r="E192" s="21" t="str">
        <f>IF(订单明细!F192="","",订单明细!F192)</f>
        <v/>
      </c>
      <c r="F192" s="114" t="str">
        <f>IF(订单明细!G192="","",订单明细!G192)</f>
        <v/>
      </c>
      <c r="G192" s="115" t="str">
        <f>IF(订单明细!H192="","",订单明细!H192)</f>
        <v/>
      </c>
      <c r="H192" s="116" t="str">
        <f>IF(订单明细!I192="","",订单明细!I192)</f>
        <v/>
      </c>
      <c r="I192" s="122" t="str">
        <f>IF(订单明细!J192="","",订单明细!J192)</f>
        <v/>
      </c>
      <c r="J192" s="123" t="str">
        <f>IF(订单明细!K192="","",订单明细!K192)</f>
        <v/>
      </c>
      <c r="K192" s="124"/>
      <c r="L192" s="116"/>
      <c r="M192" s="130"/>
      <c r="N192" s="131" t="str">
        <f t="shared" si="6"/>
        <v/>
      </c>
      <c r="O192" s="114" t="str">
        <f>IF(AND(B192=对账单!$C$4,AND(A192&gt;=对账单!$J$4,A192&lt;=对账单!$J$6)),ROW(),"")</f>
        <v/>
      </c>
      <c r="P192" s="21"/>
    </row>
    <row r="193" spans="1:16">
      <c r="A193" s="111" t="str">
        <f>IF(订单明细!B193="","",订单明细!B193)</f>
        <v/>
      </c>
      <c r="B193" s="112" t="str">
        <f>IF(订单明细!D193="","",订单明细!D193)</f>
        <v/>
      </c>
      <c r="C193" s="23" t="str">
        <f>IF(订单明细!C193="","",订单明细!C193)</f>
        <v/>
      </c>
      <c r="D193" s="23" t="str">
        <f>IF(订单明细!E193="","",订单明细!E193)</f>
        <v/>
      </c>
      <c r="E193" s="23" t="str">
        <f>IF(订单明细!F193="","",订单明细!F193)</f>
        <v/>
      </c>
      <c r="F193" s="117" t="str">
        <f>IF(订单明细!G193="","",订单明细!G193)</f>
        <v/>
      </c>
      <c r="G193" s="118" t="str">
        <f>IF(订单明细!H193="","",订单明细!H193)</f>
        <v/>
      </c>
      <c r="H193" s="119" t="str">
        <f>IF(订单明细!I193="","",订单明细!I193)</f>
        <v/>
      </c>
      <c r="I193" s="125" t="str">
        <f>IF(订单明细!J193="","",订单明细!J193)</f>
        <v/>
      </c>
      <c r="J193" s="126" t="str">
        <f>IF(订单明细!K193="","",订单明细!K193)</f>
        <v/>
      </c>
      <c r="K193" s="127"/>
      <c r="L193" s="119"/>
      <c r="M193" s="132"/>
      <c r="N193" s="133" t="str">
        <f t="shared" si="6"/>
        <v/>
      </c>
      <c r="O193" s="117" t="str">
        <f>IF(AND(B193=对账单!$C$4,AND(A193&gt;=对账单!$J$4,A193&lt;=对账单!$J$6)),ROW(),"")</f>
        <v/>
      </c>
      <c r="P193" s="23"/>
    </row>
    <row r="194" spans="1:16">
      <c r="A194" s="109" t="str">
        <f>IF(订单明细!B194="","",订单明细!B194)</f>
        <v/>
      </c>
      <c r="B194" s="110" t="str">
        <f>IF(订单明细!D194="","",订单明细!D194)</f>
        <v/>
      </c>
      <c r="C194" s="21" t="str">
        <f>IF(订单明细!C194="","",订单明细!C194)</f>
        <v/>
      </c>
      <c r="D194" s="21" t="str">
        <f>IF(订单明细!E194="","",订单明细!E194)</f>
        <v/>
      </c>
      <c r="E194" s="21" t="str">
        <f>IF(订单明细!F194="","",订单明细!F194)</f>
        <v/>
      </c>
      <c r="F194" s="114" t="str">
        <f>IF(订单明细!G194="","",订单明细!G194)</f>
        <v/>
      </c>
      <c r="G194" s="115" t="str">
        <f>IF(订单明细!H194="","",订单明细!H194)</f>
        <v/>
      </c>
      <c r="H194" s="116" t="str">
        <f>IF(订单明细!I194="","",订单明细!I194)</f>
        <v/>
      </c>
      <c r="I194" s="122" t="str">
        <f>IF(订单明细!J194="","",订单明细!J194)</f>
        <v/>
      </c>
      <c r="J194" s="123" t="str">
        <f>IF(订单明细!K194="","",订单明细!K194)</f>
        <v/>
      </c>
      <c r="K194" s="124"/>
      <c r="L194" s="116"/>
      <c r="M194" s="130"/>
      <c r="N194" s="131" t="str">
        <f t="shared" si="6"/>
        <v/>
      </c>
      <c r="O194" s="114" t="str">
        <f>IF(AND(B194=对账单!$C$4,AND(A194&gt;=对账单!$J$4,A194&lt;=对账单!$J$6)),ROW(),"")</f>
        <v/>
      </c>
      <c r="P194" s="21"/>
    </row>
    <row r="195" spans="1:16">
      <c r="A195" s="111" t="str">
        <f>IF(订单明细!B195="","",订单明细!B195)</f>
        <v/>
      </c>
      <c r="B195" s="112" t="str">
        <f>IF(订单明细!D195="","",订单明细!D195)</f>
        <v/>
      </c>
      <c r="C195" s="23" t="str">
        <f>IF(订单明细!C195="","",订单明细!C195)</f>
        <v/>
      </c>
      <c r="D195" s="23" t="str">
        <f>IF(订单明细!E195="","",订单明细!E195)</f>
        <v/>
      </c>
      <c r="E195" s="23" t="str">
        <f>IF(订单明细!F195="","",订单明细!F195)</f>
        <v/>
      </c>
      <c r="F195" s="117" t="str">
        <f>IF(订单明细!G195="","",订单明细!G195)</f>
        <v/>
      </c>
      <c r="G195" s="118" t="str">
        <f>IF(订单明细!H195="","",订单明细!H195)</f>
        <v/>
      </c>
      <c r="H195" s="119" t="str">
        <f>IF(订单明细!I195="","",订单明细!I195)</f>
        <v/>
      </c>
      <c r="I195" s="125" t="str">
        <f>IF(订单明细!J195="","",订单明细!J195)</f>
        <v/>
      </c>
      <c r="J195" s="126" t="str">
        <f>IF(订单明细!K195="","",订单明细!K195)</f>
        <v/>
      </c>
      <c r="K195" s="127"/>
      <c r="L195" s="119"/>
      <c r="M195" s="132"/>
      <c r="N195" s="133" t="str">
        <f t="shared" si="6"/>
        <v/>
      </c>
      <c r="O195" s="117" t="str">
        <f>IF(AND(B195=对账单!$C$4,AND(A195&gt;=对账单!$J$4,A195&lt;=对账单!$J$6)),ROW(),"")</f>
        <v/>
      </c>
      <c r="P195" s="23"/>
    </row>
    <row r="196" spans="1:16">
      <c r="A196" s="109" t="str">
        <f>IF(订单明细!B196="","",订单明细!B196)</f>
        <v/>
      </c>
      <c r="B196" s="110" t="str">
        <f>IF(订单明细!D196="","",订单明细!D196)</f>
        <v/>
      </c>
      <c r="C196" s="21" t="str">
        <f>IF(订单明细!C196="","",订单明细!C196)</f>
        <v/>
      </c>
      <c r="D196" s="21" t="str">
        <f>IF(订单明细!E196="","",订单明细!E196)</f>
        <v/>
      </c>
      <c r="E196" s="21" t="str">
        <f>IF(订单明细!F196="","",订单明细!F196)</f>
        <v/>
      </c>
      <c r="F196" s="114" t="str">
        <f>IF(订单明细!G196="","",订单明细!G196)</f>
        <v/>
      </c>
      <c r="G196" s="115" t="str">
        <f>IF(订单明细!H196="","",订单明细!H196)</f>
        <v/>
      </c>
      <c r="H196" s="116" t="str">
        <f>IF(订单明细!I196="","",订单明细!I196)</f>
        <v/>
      </c>
      <c r="I196" s="122" t="str">
        <f>IF(订单明细!J196="","",订单明细!J196)</f>
        <v/>
      </c>
      <c r="J196" s="123" t="str">
        <f>IF(订单明细!K196="","",订单明细!K196)</f>
        <v/>
      </c>
      <c r="K196" s="124"/>
      <c r="L196" s="116"/>
      <c r="M196" s="130"/>
      <c r="N196" s="131" t="str">
        <f t="shared" si="6"/>
        <v/>
      </c>
      <c r="O196" s="114" t="str">
        <f>IF(AND(B196=对账单!$C$4,AND(A196&gt;=对账单!$J$4,A196&lt;=对账单!$J$6)),ROW(),"")</f>
        <v/>
      </c>
      <c r="P196" s="21"/>
    </row>
    <row r="197" spans="1:16">
      <c r="A197" s="111" t="str">
        <f>IF(订单明细!B197="","",订单明细!B197)</f>
        <v/>
      </c>
      <c r="B197" s="112" t="str">
        <f>IF(订单明细!D197="","",订单明细!D197)</f>
        <v/>
      </c>
      <c r="C197" s="23" t="str">
        <f>IF(订单明细!C197="","",订单明细!C197)</f>
        <v/>
      </c>
      <c r="D197" s="23" t="str">
        <f>IF(订单明细!E197="","",订单明细!E197)</f>
        <v/>
      </c>
      <c r="E197" s="23" t="str">
        <f>IF(订单明细!F197="","",订单明细!F197)</f>
        <v/>
      </c>
      <c r="F197" s="117" t="str">
        <f>IF(订单明细!G197="","",订单明细!G197)</f>
        <v/>
      </c>
      <c r="G197" s="118" t="str">
        <f>IF(订单明细!H197="","",订单明细!H197)</f>
        <v/>
      </c>
      <c r="H197" s="119" t="str">
        <f>IF(订单明细!I197="","",订单明细!I197)</f>
        <v/>
      </c>
      <c r="I197" s="125" t="str">
        <f>IF(订单明细!J197="","",订单明细!J197)</f>
        <v/>
      </c>
      <c r="J197" s="126" t="str">
        <f>IF(订单明细!K197="","",订单明细!K197)</f>
        <v/>
      </c>
      <c r="K197" s="127"/>
      <c r="L197" s="119"/>
      <c r="M197" s="132"/>
      <c r="N197" s="133" t="str">
        <f t="shared" si="6"/>
        <v/>
      </c>
      <c r="O197" s="117" t="str">
        <f>IF(AND(B197=对账单!$C$4,AND(A197&gt;=对账单!$J$4,A197&lt;=对账单!$J$6)),ROW(),"")</f>
        <v/>
      </c>
      <c r="P197" s="23"/>
    </row>
    <row r="198" spans="1:16">
      <c r="A198" s="109" t="str">
        <f>IF(订单明细!B198="","",订单明细!B198)</f>
        <v/>
      </c>
      <c r="B198" s="110" t="str">
        <f>IF(订单明细!D198="","",订单明细!D198)</f>
        <v/>
      </c>
      <c r="C198" s="21" t="str">
        <f>IF(订单明细!C198="","",订单明细!C198)</f>
        <v/>
      </c>
      <c r="D198" s="21" t="str">
        <f>IF(订单明细!E198="","",订单明细!E198)</f>
        <v/>
      </c>
      <c r="E198" s="21" t="str">
        <f>IF(订单明细!F198="","",订单明细!F198)</f>
        <v/>
      </c>
      <c r="F198" s="114" t="str">
        <f>IF(订单明细!G198="","",订单明细!G198)</f>
        <v/>
      </c>
      <c r="G198" s="115" t="str">
        <f>IF(订单明细!H198="","",订单明细!H198)</f>
        <v/>
      </c>
      <c r="H198" s="116" t="str">
        <f>IF(订单明细!I198="","",订单明细!I198)</f>
        <v/>
      </c>
      <c r="I198" s="122" t="str">
        <f>IF(订单明细!J198="","",订单明细!J198)</f>
        <v/>
      </c>
      <c r="J198" s="123" t="str">
        <f>IF(订单明细!K198="","",订单明细!K198)</f>
        <v/>
      </c>
      <c r="K198" s="124"/>
      <c r="L198" s="116"/>
      <c r="M198" s="130"/>
      <c r="N198" s="131" t="str">
        <f t="shared" si="6"/>
        <v/>
      </c>
      <c r="O198" s="114" t="str">
        <f>IF(AND(B198=对账单!$C$4,AND(A198&gt;=对账单!$J$4,A198&lt;=对账单!$J$6)),ROW(),"")</f>
        <v/>
      </c>
      <c r="P198" s="21"/>
    </row>
    <row r="199" spans="1:16">
      <c r="A199" s="111" t="str">
        <f>IF(订单明细!B199="","",订单明细!B199)</f>
        <v/>
      </c>
      <c r="B199" s="112" t="str">
        <f>IF(订单明细!D199="","",订单明细!D199)</f>
        <v/>
      </c>
      <c r="C199" s="23" t="str">
        <f>IF(订单明细!C199="","",订单明细!C199)</f>
        <v/>
      </c>
      <c r="D199" s="23" t="str">
        <f>IF(订单明细!E199="","",订单明细!E199)</f>
        <v/>
      </c>
      <c r="E199" s="23" t="str">
        <f>IF(订单明细!F199="","",订单明细!F199)</f>
        <v/>
      </c>
      <c r="F199" s="117" t="str">
        <f>IF(订单明细!G199="","",订单明细!G199)</f>
        <v/>
      </c>
      <c r="G199" s="118" t="str">
        <f>IF(订单明细!H199="","",订单明细!H199)</f>
        <v/>
      </c>
      <c r="H199" s="119" t="str">
        <f>IF(订单明细!I199="","",订单明细!I199)</f>
        <v/>
      </c>
      <c r="I199" s="125" t="str">
        <f>IF(订单明细!J199="","",订单明细!J199)</f>
        <v/>
      </c>
      <c r="J199" s="126" t="str">
        <f>IF(订单明细!K199="","",订单明细!K199)</f>
        <v/>
      </c>
      <c r="K199" s="127"/>
      <c r="L199" s="119"/>
      <c r="M199" s="132"/>
      <c r="N199" s="133" t="str">
        <f t="shared" si="6"/>
        <v/>
      </c>
      <c r="O199" s="117" t="str">
        <f>IF(AND(B199=对账单!$C$4,AND(A199&gt;=对账单!$J$4,A199&lt;=对账单!$J$6)),ROW(),"")</f>
        <v/>
      </c>
      <c r="P199" s="23"/>
    </row>
    <row r="200" spans="1:16">
      <c r="A200" s="109" t="str">
        <f>IF(订单明细!B200="","",订单明细!B200)</f>
        <v/>
      </c>
      <c r="B200" s="110" t="str">
        <f>IF(订单明细!D200="","",订单明细!D200)</f>
        <v/>
      </c>
      <c r="C200" s="21" t="str">
        <f>IF(订单明细!C200="","",订单明细!C200)</f>
        <v/>
      </c>
      <c r="D200" s="21" t="str">
        <f>IF(订单明细!E200="","",订单明细!E200)</f>
        <v/>
      </c>
      <c r="E200" s="21" t="str">
        <f>IF(订单明细!F200="","",订单明细!F200)</f>
        <v/>
      </c>
      <c r="F200" s="114" t="str">
        <f>IF(订单明细!G200="","",订单明细!G200)</f>
        <v/>
      </c>
      <c r="G200" s="115" t="str">
        <f>IF(订单明细!H200="","",订单明细!H200)</f>
        <v/>
      </c>
      <c r="H200" s="116" t="str">
        <f>IF(订单明细!I200="","",订单明细!I200)</f>
        <v/>
      </c>
      <c r="I200" s="122" t="str">
        <f>IF(订单明细!J200="","",订单明细!J200)</f>
        <v/>
      </c>
      <c r="J200" s="123" t="str">
        <f>IF(订单明细!K200="","",订单明细!K200)</f>
        <v/>
      </c>
      <c r="K200" s="124"/>
      <c r="L200" s="116"/>
      <c r="M200" s="130"/>
      <c r="N200" s="131" t="str">
        <f t="shared" si="6"/>
        <v/>
      </c>
      <c r="O200" s="114" t="str">
        <f>IF(AND(B200=对账单!$C$4,AND(A200&gt;=对账单!$J$4,A200&lt;=对账单!$J$6)),ROW(),"")</f>
        <v/>
      </c>
      <c r="P200" s="21"/>
    </row>
  </sheetData>
  <mergeCells count="1">
    <mergeCell ref="K3:M3"/>
  </mergeCells>
  <dataValidations count="1">
    <dataValidation allowBlank="1" showInputMessage="1" showErrorMessage="1" sqref="B4 C4 B5 C5 B6 C6 B7 C7 B8 C8 B9 C9 B10 C10 B11 C11 B12 C12 B13 C13 D13 B14 C14 D14 B15 C15 D15 B16 C16 D16 B17 C17 D17 B18 C18 D18 B19 C19 D19 B20 C20 D20 B21 C21 D21 B22 C22 D22 B23 C23 D23 B24 C24 D24 B25 C25 D25 B26 C26 D26 B27 C27 D27 B28 C28 D28 B29 C29 D29 B30 C30 D30 B31 C31 D31 B32 C32 D32 B33 C33 D33 B34 C34 D34 B35 C35 D35 B36 C36 D36 B37 C37 D37 B38 C38 D38 B39 C39 D39 B40 C40 D40 B41 C41 D41 B42 C42 D42 B43 C43 D43 B44 C44 D44 B45 C45 D45 B46 C46 D46 B47 C47 D47 B48 C48 D48 B49 C49 D49 B50 C50 D50 B51 C51 D51 B52 C52 D52 B53 C53 D53 B54 C54 D54 B55 C55 D55 B56 C56 D56 B57 C57 D57 B58 C58 D58 B59 C59 D59 B60 C60 D60 B61 C61 D61 B62 C62 D62 B63 C63 D63 B64 C64 D64 B65 C65 D65 B66 C66 D66 B67 C67 D67 B68 C68 D68 B69 C69 D69 B70 C70 D70 B71 C71 D71 B72 C72 D72 B73 C73 D73 B74 C74 D74 B75 C75 D75 B76 C76 D76 B77 C77 D77 B78 C78 D78 B79 C79 D79 B80 C80 D80 B81 C81 D81 B82 C82 D82 B83 C83 D83 B84 C84 D84 B85 C85 D85 B86 C86 D86 B87 C87 D87 B88 C88 D88 B89 C89 D89 B90 C90 D90 B91 C91 D91 B92 C92 D92 B93 C93 D93 B94 C94 D94 B95 C95 D95 B96 C96 D96 B97 C97 D97 B98 C98 D98 B99 C99 D99 B100 C100 D100 B101 C101 D101 B102 C102 D102 B103 C103 D103 B104 C104 D104 B105 C105 D105 B106 C106 D106 B107 C107 D107 B108 C108 D108 B109 C109 D109 B110 C110 D110 B111 C111 D111 B112 C112 D112 B113 C113 D113 B114 C114 D114 B115 C115 D115 B116 C116 D116 B117 C117 D117 B118 C118 D118 B119 C119 D119 B120 C120 D120 B121 C121 D121 B122 C122 D122 B123 C123 D123 B124 C124 D124 B125 C125 D125 B126 C126 D126 B127 C127 D127 B128 C128 D128 B129 C129 D129 B130 C130 D130 B131 C131 D131 B132 C132 D132 B133 C133 D133 B134 C134 D134 B135 C135 D135 B136 C136 D136 B137 C137 D137 B138 C138 D138 B139 C139 D139 B140 C140 D140 B141 C141 D141 B142 C142 D142 B143 C143 D143 B144 C144 D144 B145 C145 D145 B146 C146 D146 B147 C147 D147 B148 C148 D148 B149 C149 D149 B150 C150 D150 B151 C151 D151 B152 C152 D152 B153 C153 D153 B154 C154 D154 B155 C155 D155 B156 C156 D156 B157 C157 D157 B158 C158 D158 B159 C159 D159 B160 C160 D160 B161 C161 D161 B162 C162 D162 B163 C163 D163 B164 C164 D164 B165 C165 D165 B166 C166 D166 B167 C167 D167 B168 C168 D168 B169 C169 D169 B170 C170 D170 B171 C171 D171 B172 C172 D172 B173 C173 D173 B174 C174 D174 B175 C175 D175 B176 C176 D176 B177 C177 D177 B178 C178 D178 B179 C179 D179 B180 C180 D180 B181 C181 D181 B182 C182 D182 B183 C183 D183 B184 C184 D184 B185 C185 D185 B186 C186 D186 B187 C187 D187 B188 C188 D188 B189 C189 D189 B190 C190 D190 B191 C191 D191 B192 C192 D192 B193 C193 D193 B194 C194 D194 B195 C195 D195 B196 C196 D196 B197 C197 D197 B198 C198 D198 B199 C199 D199 B200 C200 D200 D4:D12 D201:D1048576"/>
  </dataValidation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M31"/>
  <sheetViews>
    <sheetView showGridLines="0" tabSelected="1" workbookViewId="0">
      <selection activeCell="A1" sqref="A1"/>
    </sheetView>
  </sheetViews>
  <sheetFormatPr defaultColWidth="9" defaultRowHeight="16.8"/>
  <cols>
    <col min="1" max="1" width="4.5" style="44" customWidth="1"/>
    <col min="2" max="2" width="12.625" style="44" customWidth="1"/>
    <col min="3" max="4" width="13.625" style="44" customWidth="1"/>
    <col min="5" max="5" width="6.75" style="3" customWidth="1"/>
    <col min="6" max="6" width="15.3846153846154" style="44" customWidth="1"/>
    <col min="7" max="7" width="10.375" style="44" customWidth="1"/>
    <col min="8" max="8" width="18.9134615384615" style="44" customWidth="1"/>
    <col min="9" max="9" width="19.1730769230769" style="44" customWidth="1"/>
    <col min="10" max="10" width="20.4711538461538" style="44" customWidth="1"/>
    <col min="11" max="11" width="11.625" style="44" customWidth="1"/>
    <col min="12" max="16384" width="9" style="44"/>
  </cols>
  <sheetData>
    <row r="1" ht="90" customHeight="1"/>
    <row r="2" ht="12" customHeight="1"/>
    <row r="3" ht="32.35" spans="1:11">
      <c r="A3" s="45" t="s">
        <v>132</v>
      </c>
      <c r="B3" s="45"/>
      <c r="C3" s="45"/>
      <c r="D3" s="45"/>
      <c r="E3" s="45"/>
      <c r="F3" s="45"/>
      <c r="G3" s="45"/>
      <c r="H3" s="45"/>
      <c r="I3" s="45"/>
      <c r="J3" s="45"/>
      <c r="K3" s="45"/>
    </row>
    <row r="4" s="43" customFormat="1" ht="27" customHeight="1" spans="1:11">
      <c r="A4" s="46" t="s">
        <v>101</v>
      </c>
      <c r="B4" s="46"/>
      <c r="C4" s="47" t="s">
        <v>13</v>
      </c>
      <c r="D4" s="47"/>
      <c r="E4" s="70"/>
      <c r="F4" s="47"/>
      <c r="G4" s="71"/>
      <c r="I4" s="89" t="s">
        <v>133</v>
      </c>
      <c r="J4" s="90">
        <v>44562</v>
      </c>
      <c r="K4" s="91"/>
    </row>
    <row r="5" ht="6" customHeight="1" spans="1:11">
      <c r="A5" s="48"/>
      <c r="B5" s="48"/>
      <c r="C5" s="49"/>
      <c r="D5" s="50"/>
      <c r="E5" s="72"/>
      <c r="F5" s="49"/>
      <c r="G5" s="73"/>
      <c r="I5" s="92"/>
      <c r="J5" s="73"/>
      <c r="K5" s="93"/>
    </row>
    <row r="6" spans="1:11">
      <c r="A6" s="48" t="s">
        <v>102</v>
      </c>
      <c r="B6" s="48"/>
      <c r="C6" s="51" t="str">
        <f>VLOOKUP(C4,客户信息!B:G,4,0)</f>
        <v>张三</v>
      </c>
      <c r="D6" s="52" t="s">
        <v>134</v>
      </c>
      <c r="E6" s="51">
        <f>VLOOKUP(C4,客户信息!B:G,6,0)</f>
        <v>13000000000</v>
      </c>
      <c r="F6" s="51"/>
      <c r="G6" s="73"/>
      <c r="I6" s="92" t="s">
        <v>135</v>
      </c>
      <c r="J6" s="94">
        <v>44593</v>
      </c>
      <c r="K6" s="53"/>
    </row>
    <row r="7" ht="6" customHeight="1" spans="1:11">
      <c r="A7" s="49"/>
      <c r="B7" s="53"/>
      <c r="C7" s="53"/>
      <c r="D7" s="53"/>
      <c r="E7" s="74"/>
      <c r="G7" s="75"/>
      <c r="H7" s="75"/>
      <c r="I7" s="75"/>
      <c r="J7" s="75"/>
      <c r="K7" s="75"/>
    </row>
    <row r="8" ht="17" spans="1:13">
      <c r="A8" s="10" t="s">
        <v>0</v>
      </c>
      <c r="B8" s="10" t="s">
        <v>42</v>
      </c>
      <c r="C8" s="10" t="s">
        <v>41</v>
      </c>
      <c r="D8" s="10" t="s">
        <v>43</v>
      </c>
      <c r="E8" s="10" t="s">
        <v>44</v>
      </c>
      <c r="F8" s="76" t="s">
        <v>45</v>
      </c>
      <c r="G8" s="77" t="s">
        <v>107</v>
      </c>
      <c r="H8" s="77" t="s">
        <v>136</v>
      </c>
      <c r="I8" s="77" t="s">
        <v>137</v>
      </c>
      <c r="J8" s="77" t="s">
        <v>138</v>
      </c>
      <c r="K8" s="10" t="s">
        <v>11</v>
      </c>
      <c r="M8" s="102"/>
    </row>
    <row r="9" ht="17" spans="1:13">
      <c r="A9" s="54">
        <f>IF(B9="","",ROW()-ROW($A$8))</f>
        <v>1</v>
      </c>
      <c r="B9" s="55" t="str">
        <f>IFERROR(INDEX(应收账款!E:E,MATCH(SMALL(应收账款!$O:$O,ROW()-ROW($A$8)),应收账款!$O:$O,0)),"")</f>
        <v>货物1</v>
      </c>
      <c r="C9" s="55" t="str">
        <f>IFERROR(INDEX(应收账款!D:D,MATCH(SMALL(应收账款!$O:$O,ROW()-ROW($A$8)),应收账款!$O:$O,0)),"")</f>
        <v>NA001</v>
      </c>
      <c r="D9" s="56" t="str">
        <f>IFERROR(INDEX(应收账款!F:F,MATCH(SMALL(应收账款!$O:$O,ROW()-ROW($A$8)),应收账款!$O:$O,0)),"")</f>
        <v>SN01</v>
      </c>
      <c r="E9" s="78" t="str">
        <f>IFERROR(INDEX(应收账款!G:G,MATCH(SMALL(应收账款!$O:$O,ROW()-ROW($A$8)),应收账款!$O:$O,0)),"")</f>
        <v>张</v>
      </c>
      <c r="F9" s="79">
        <f>IFERROR(INDEX(应收账款!H:H,MATCH(SMALL(应收账款!$O:$O,ROW()-ROW($A$8)),应收账款!$O:$O,0)),"")</f>
        <v>800</v>
      </c>
      <c r="G9" s="55">
        <f>IFERROR(INDEX(应收账款!I:I,MATCH(SMALL(应收账款!$O:$O,ROW()-ROW($A$8)),应收账款!$O:$O,0)),"")</f>
        <v>100</v>
      </c>
      <c r="H9" s="80">
        <f>IFERROR(INDEX(应收账款!J:J,MATCH(SMALL(应收账款!$O:$O,ROW()-ROW($A$8)),应收账款!$O:$O,0)),"")</f>
        <v>80000</v>
      </c>
      <c r="I9" s="80">
        <f>IFERROR(INDEX(应收账款!K:K+应收账款!L:L+应收账款!M:M,MATCH(SMALL(应收账款!$O:$O,ROW()-ROW($A$8)),应收账款!$O:$O,0)),"")</f>
        <v>50000</v>
      </c>
      <c r="J9" s="80">
        <f>IFERROR(INDEX(应收账款!N:N,MATCH(SMALL(应收账款!$O:$O,ROW()-ROW($A$8)),应收账款!$O:$O,0)),"")</f>
        <v>30000</v>
      </c>
      <c r="K9" s="55"/>
      <c r="M9" s="103"/>
    </row>
    <row r="10" ht="17" spans="1:11">
      <c r="A10" s="23">
        <f>IF(B10="","",ROW()-ROW($A$8))</f>
        <v>2</v>
      </c>
      <c r="B10" s="57" t="str">
        <f>IFERROR(INDEX(应收账款!E:E,MATCH(SMALL(应收账款!$O:$O,ROW()-ROW($A$8)),应收账款!$O:$O,0)),"")</f>
        <v>货物3</v>
      </c>
      <c r="C10" s="57" t="str">
        <f>IFERROR(INDEX(应收账款!D:D,MATCH(SMALL(应收账款!$O:$O,ROW()-ROW($A$8)),应收账款!$O:$O,0)),"")</f>
        <v>NA003</v>
      </c>
      <c r="D10" s="58" t="str">
        <f>IFERROR(INDEX(应收账款!F:F,MATCH(SMALL(应收账款!$O:$O,ROW()-ROW($A$8)),应收账款!$O:$O,0)),"")</f>
        <v>SN03</v>
      </c>
      <c r="E10" s="23" t="str">
        <f>IFERROR(INDEX(应收账款!G:G,MATCH(SMALL(应收账款!$O:$O,ROW()-ROW($A$8)),应收账款!$O:$O,0)),"")</f>
        <v>张</v>
      </c>
      <c r="F10" s="81">
        <f>IFERROR(INDEX(应收账款!H:H,MATCH(SMALL(应收账款!$O:$O,ROW()-ROW($A$8)),应收账款!$O:$O,0)),"")</f>
        <v>400</v>
      </c>
      <c r="G10" s="57">
        <f>IFERROR(INDEX(应收账款!I:I,MATCH(SMALL(应收账款!$O:$O,ROW()-ROW($A$8)),应收账款!$O:$O,0)),"")</f>
        <v>120</v>
      </c>
      <c r="H10" s="82">
        <f>IFERROR(INDEX(应收账款!J:J,MATCH(SMALL(应收账款!$O:$O,ROW()-ROW($A$8)),应收账款!$O:$O,0)),"")</f>
        <v>48000</v>
      </c>
      <c r="I10" s="82">
        <f>IFERROR(INDEX(应收账款!K:K+应收账款!L:L+应收账款!M:M,MATCH(SMALL(应收账款!$O:$O,ROW()-ROW($A$8)),应收账款!$O:$O,0)),"")</f>
        <v>48000</v>
      </c>
      <c r="J10" s="82">
        <f>IFERROR(INDEX(应收账款!N:N,MATCH(SMALL(应收账款!$O:$O,ROW()-ROW($A$8)),应收账款!$O:$O,0)),"")</f>
        <v>0</v>
      </c>
      <c r="K10" s="57"/>
    </row>
    <row r="11" ht="17" spans="1:11">
      <c r="A11" s="54" t="str">
        <f>IF(B11="","",ROW()-ROW($A$8))</f>
        <v/>
      </c>
      <c r="B11" s="55" t="str">
        <f>IFERROR(INDEX(应收账款!E:E,MATCH(SMALL(应收账款!$O:$O,ROW()-ROW($A$8)),应收账款!$O:$O,0)),"")</f>
        <v/>
      </c>
      <c r="C11" s="55" t="str">
        <f>IFERROR(INDEX(应收账款!D:D,MATCH(SMALL(应收账款!$O:$O,ROW()-ROW($A$8)),应收账款!$O:$O,0)),"")</f>
        <v/>
      </c>
      <c r="D11" s="56" t="str">
        <f>IFERROR(INDEX(应收账款!F:F,MATCH(SMALL(应收账款!$O:$O,ROW()-ROW($A$8)),应收账款!$O:$O,0)),"")</f>
        <v/>
      </c>
      <c r="E11" s="78" t="str">
        <f>IFERROR(INDEX(应收账款!G:G,MATCH(SMALL(应收账款!$O:$O,ROW()-ROW($A$8)),应收账款!$O:$O,0)),"")</f>
        <v/>
      </c>
      <c r="F11" s="79" t="str">
        <f>IFERROR(INDEX(应收账款!H:H,MATCH(SMALL(应收账款!$O:$O,ROW()-ROW($A$8)),应收账款!$O:$O,0)),"")</f>
        <v/>
      </c>
      <c r="G11" s="55" t="str">
        <f>IFERROR(INDEX(应收账款!I:I,MATCH(SMALL(应收账款!$O:$O,ROW()-ROW($A$8)),应收账款!$O:$O,0)),"")</f>
        <v/>
      </c>
      <c r="H11" s="80" t="str">
        <f>IFERROR(INDEX(应收账款!J:J,MATCH(SMALL(应收账款!$O:$O,ROW()-ROW($A$8)),应收账款!$O:$O,0)),"")</f>
        <v/>
      </c>
      <c r="I11" s="80" t="str">
        <f>IFERROR(INDEX(应收账款!K:K+应收账款!L:L+应收账款!M:M,MATCH(SMALL(应收账款!$O:$O,ROW()-ROW($A$8)),应收账款!$O:$O,0)),"")</f>
        <v/>
      </c>
      <c r="J11" s="80" t="str">
        <f>IFERROR(INDEX(应收账款!N:N,MATCH(SMALL(应收账款!$O:$O,ROW()-ROW($A$8)),应收账款!$O:$O,0)),"")</f>
        <v/>
      </c>
      <c r="K11" s="55"/>
    </row>
    <row r="12" ht="17" spans="1:11">
      <c r="A12" s="23" t="str">
        <f>IF(B12="","",ROW()-ROW($A$8))</f>
        <v/>
      </c>
      <c r="B12" s="57" t="str">
        <f>IFERROR(INDEX(应收账款!E:E,MATCH(SMALL(应收账款!$O:$O,ROW()-ROW($A$8)),应收账款!$O:$O,0)),"")</f>
        <v/>
      </c>
      <c r="C12" s="57" t="str">
        <f>IFERROR(INDEX(应收账款!D:D,MATCH(SMALL(应收账款!$O:$O,ROW()-ROW($A$8)),应收账款!$O:$O,0)),"")</f>
        <v/>
      </c>
      <c r="D12" s="58" t="str">
        <f>IFERROR(INDEX(应收账款!F:F,MATCH(SMALL(应收账款!$O:$O,ROW()-ROW($A$8)),应收账款!$O:$O,0)),"")</f>
        <v/>
      </c>
      <c r="E12" s="23" t="str">
        <f>IFERROR(INDEX(应收账款!G:G,MATCH(SMALL(应收账款!$O:$O,ROW()-ROW($A$8)),应收账款!$O:$O,0)),"")</f>
        <v/>
      </c>
      <c r="F12" s="81" t="str">
        <f>IFERROR(INDEX(应收账款!H:H,MATCH(SMALL(应收账款!$O:$O,ROW()-ROW($A$8)),应收账款!$O:$O,0)),"")</f>
        <v/>
      </c>
      <c r="G12" s="57" t="str">
        <f>IFERROR(INDEX(应收账款!I:I,MATCH(SMALL(应收账款!$O:$O,ROW()-ROW($A$8)),应收账款!$O:$O,0)),"")</f>
        <v/>
      </c>
      <c r="H12" s="82" t="str">
        <f>IFERROR(INDEX(应收账款!J:J,MATCH(SMALL(应收账款!$O:$O,ROW()-ROW($A$8)),应收账款!$O:$O,0)),"")</f>
        <v/>
      </c>
      <c r="I12" s="82" t="str">
        <f>IFERROR(INDEX(应收账款!K:K+应收账款!L:L+应收账款!M:M,MATCH(SMALL(应收账款!$O:$O,ROW()-ROW($A$8)),应收账款!$O:$O,0)),"")</f>
        <v/>
      </c>
      <c r="J12" s="82" t="str">
        <f>IFERROR(INDEX(应收账款!N:N,MATCH(SMALL(应收账款!$O:$O,ROW()-ROW($A$8)),应收账款!$O:$O,0)),"")</f>
        <v/>
      </c>
      <c r="K12" s="57"/>
    </row>
    <row r="13" ht="17" spans="1:11">
      <c r="A13" s="54" t="str">
        <f>IF(B13="","",ROW()-ROW($A$8))</f>
        <v/>
      </c>
      <c r="B13" s="55" t="str">
        <f>IFERROR(INDEX(应收账款!E:E,MATCH(SMALL(应收账款!$O:$O,ROW()-ROW($A$8)),应收账款!$O:$O,0)),"")</f>
        <v/>
      </c>
      <c r="C13" s="55" t="str">
        <f>IFERROR(INDEX(应收账款!D:D,MATCH(SMALL(应收账款!$O:$O,ROW()-ROW($A$8)),应收账款!$O:$O,0)),"")</f>
        <v/>
      </c>
      <c r="D13" s="56" t="str">
        <f>IFERROR(INDEX(应收账款!F:F,MATCH(SMALL(应收账款!$O:$O,ROW()-ROW($A$8)),应收账款!$O:$O,0)),"")</f>
        <v/>
      </c>
      <c r="E13" s="78" t="str">
        <f>IFERROR(INDEX(应收账款!G:G,MATCH(SMALL(应收账款!$O:$O,ROW()-ROW($A$8)),应收账款!$O:$O,0)),"")</f>
        <v/>
      </c>
      <c r="F13" s="79" t="str">
        <f>IFERROR(INDEX(应收账款!H:H,MATCH(SMALL(应收账款!$O:$O,ROW()-ROW($A$8)),应收账款!$O:$O,0)),"")</f>
        <v/>
      </c>
      <c r="G13" s="55" t="str">
        <f>IFERROR(INDEX(应收账款!I:I,MATCH(SMALL(应收账款!$O:$O,ROW()-ROW($A$8)),应收账款!$O:$O,0)),"")</f>
        <v/>
      </c>
      <c r="H13" s="80" t="str">
        <f>IFERROR(INDEX(应收账款!J:J,MATCH(SMALL(应收账款!$O:$O,ROW()-ROW($A$8)),应收账款!$O:$O,0)),"")</f>
        <v/>
      </c>
      <c r="I13" s="80" t="str">
        <f>IFERROR(INDEX(应收账款!K:K+应收账款!L:L+应收账款!M:M,MATCH(SMALL(应收账款!$O:$O,ROW()-ROW($A$8)),应收账款!$O:$O,0)),"")</f>
        <v/>
      </c>
      <c r="J13" s="80" t="str">
        <f>IFERROR(INDEX(应收账款!N:N,MATCH(SMALL(应收账款!$O:$O,ROW()-ROW($A$8)),应收账款!$O:$O,0)),"")</f>
        <v/>
      </c>
      <c r="K13" s="55"/>
    </row>
    <row r="14" ht="17" spans="1:11">
      <c r="A14" s="23" t="str">
        <f t="shared" ref="A14:A25" si="0">IF(B14="","",ROW()-ROW($A$8))</f>
        <v/>
      </c>
      <c r="B14" s="57" t="str">
        <f>IFERROR(INDEX(应收账款!E:E,MATCH(SMALL(应收账款!$O:$O,ROW()-ROW($A$8)),应收账款!$O:$O,0)),"")</f>
        <v/>
      </c>
      <c r="C14" s="57" t="str">
        <f>IFERROR(INDEX(应收账款!D:D,MATCH(SMALL(应收账款!$O:$O,ROW()-ROW($A$8)),应收账款!$O:$O,0)),"")</f>
        <v/>
      </c>
      <c r="D14" s="58" t="str">
        <f>IFERROR(INDEX(应收账款!F:F,MATCH(SMALL(应收账款!$O:$O,ROW()-ROW($A$8)),应收账款!$O:$O,0)),"")</f>
        <v/>
      </c>
      <c r="E14" s="23" t="str">
        <f>IFERROR(INDEX(应收账款!G:G,MATCH(SMALL(应收账款!$O:$O,ROW()-ROW($A$8)),应收账款!$O:$O,0)),"")</f>
        <v/>
      </c>
      <c r="F14" s="81" t="str">
        <f>IFERROR(INDEX(应收账款!H:H,MATCH(SMALL(应收账款!$O:$O,ROW()-ROW($A$8)),应收账款!$O:$O,0)),"")</f>
        <v/>
      </c>
      <c r="G14" s="57" t="str">
        <f>IFERROR(INDEX(应收账款!I:I,MATCH(SMALL(应收账款!$O:$O,ROW()-ROW($A$8)),应收账款!$O:$O,0)),"")</f>
        <v/>
      </c>
      <c r="H14" s="82" t="str">
        <f>IFERROR(INDEX(应收账款!J:J,MATCH(SMALL(应收账款!$O:$O,ROW()-ROW($A$8)),应收账款!$O:$O,0)),"")</f>
        <v/>
      </c>
      <c r="I14" s="82" t="str">
        <f>IFERROR(INDEX(应收账款!K:K+应收账款!L:L+应收账款!M:M,MATCH(SMALL(应收账款!$O:$O,ROW()-ROW($A$8)),应收账款!$O:$O,0)),"")</f>
        <v/>
      </c>
      <c r="J14" s="82" t="str">
        <f>IFERROR(INDEX(应收账款!N:N,MATCH(SMALL(应收账款!$O:$O,ROW()-ROW($A$8)),应收账款!$O:$O,0)),"")</f>
        <v/>
      </c>
      <c r="K14" s="57"/>
    </row>
    <row r="15" ht="17" spans="1:11">
      <c r="A15" s="54" t="str">
        <f t="shared" si="0"/>
        <v/>
      </c>
      <c r="B15" s="55" t="str">
        <f>IFERROR(INDEX(应收账款!E:E,MATCH(SMALL(应收账款!$O:$O,ROW()-ROW($A$8)),应收账款!$O:$O,0)),"")</f>
        <v/>
      </c>
      <c r="C15" s="55" t="str">
        <f>IFERROR(INDEX(应收账款!D:D,MATCH(SMALL(应收账款!$O:$O,ROW()-ROW($A$8)),应收账款!$O:$O,0)),"")</f>
        <v/>
      </c>
      <c r="D15" s="56" t="str">
        <f>IFERROR(INDEX(应收账款!F:F,MATCH(SMALL(应收账款!$O:$O,ROW()-ROW($A$8)),应收账款!$O:$O,0)),"")</f>
        <v/>
      </c>
      <c r="E15" s="78" t="str">
        <f>IFERROR(INDEX(应收账款!G:G,MATCH(SMALL(应收账款!$O:$O,ROW()-ROW($A$8)),应收账款!$O:$O,0)),"")</f>
        <v/>
      </c>
      <c r="F15" s="79" t="str">
        <f>IFERROR(INDEX(应收账款!H:H,MATCH(SMALL(应收账款!$O:$O,ROW()-ROW($A$8)),应收账款!$O:$O,0)),"")</f>
        <v/>
      </c>
      <c r="G15" s="55" t="str">
        <f>IFERROR(INDEX(应收账款!I:I,MATCH(SMALL(应收账款!$O:$O,ROW()-ROW($A$8)),应收账款!$O:$O,0)),"")</f>
        <v/>
      </c>
      <c r="H15" s="80" t="str">
        <f>IFERROR(INDEX(应收账款!J:J,MATCH(SMALL(应收账款!$O:$O,ROW()-ROW($A$8)),应收账款!$O:$O,0)),"")</f>
        <v/>
      </c>
      <c r="I15" s="80" t="str">
        <f>IFERROR(INDEX(应收账款!K:K+应收账款!L:L+应收账款!M:M,MATCH(SMALL(应收账款!$O:$O,ROW()-ROW($A$8)),应收账款!$O:$O,0)),"")</f>
        <v/>
      </c>
      <c r="J15" s="80" t="str">
        <f>IFERROR(INDEX(应收账款!N:N,MATCH(SMALL(应收账款!$O:$O,ROW()-ROW($A$8)),应收账款!$O:$O,0)),"")</f>
        <v/>
      </c>
      <c r="K15" s="55"/>
    </row>
    <row r="16" ht="17" spans="1:11">
      <c r="A16" s="23" t="str">
        <f t="shared" si="0"/>
        <v/>
      </c>
      <c r="B16" s="57" t="str">
        <f>IFERROR(INDEX(应收账款!E:E,MATCH(SMALL(应收账款!$O:$O,ROW()-ROW($A$8)),应收账款!$O:$O,0)),"")</f>
        <v/>
      </c>
      <c r="C16" s="57" t="str">
        <f>IFERROR(INDEX(应收账款!D:D,MATCH(SMALL(应收账款!$O:$O,ROW()-ROW($A$8)),应收账款!$O:$O,0)),"")</f>
        <v/>
      </c>
      <c r="D16" s="58" t="str">
        <f>IFERROR(INDEX(应收账款!F:F,MATCH(SMALL(应收账款!$O:$O,ROW()-ROW($A$8)),应收账款!$O:$O,0)),"")</f>
        <v/>
      </c>
      <c r="E16" s="23" t="str">
        <f>IFERROR(INDEX(应收账款!G:G,MATCH(SMALL(应收账款!$O:$O,ROW()-ROW($A$8)),应收账款!$O:$O,0)),"")</f>
        <v/>
      </c>
      <c r="F16" s="81" t="str">
        <f>IFERROR(INDEX(应收账款!H:H,MATCH(SMALL(应收账款!$O:$O,ROW()-ROW($A$8)),应收账款!$O:$O,0)),"")</f>
        <v/>
      </c>
      <c r="G16" s="57" t="str">
        <f>IFERROR(INDEX(应收账款!I:I,MATCH(SMALL(应收账款!$O:$O,ROW()-ROW($A$8)),应收账款!$O:$O,0)),"")</f>
        <v/>
      </c>
      <c r="H16" s="82" t="str">
        <f>IFERROR(INDEX(应收账款!J:J,MATCH(SMALL(应收账款!$O:$O,ROW()-ROW($A$8)),应收账款!$O:$O,0)),"")</f>
        <v/>
      </c>
      <c r="I16" s="82" t="str">
        <f>IFERROR(INDEX(应收账款!K:K+应收账款!L:L+应收账款!M:M,MATCH(SMALL(应收账款!$O:$O,ROW()-ROW($A$8)),应收账款!$O:$O,0)),"")</f>
        <v/>
      </c>
      <c r="J16" s="82" t="str">
        <f>IFERROR(INDEX(应收账款!N:N,MATCH(SMALL(应收账款!$O:$O,ROW()-ROW($A$8)),应收账款!$O:$O,0)),"")</f>
        <v/>
      </c>
      <c r="K16" s="57"/>
    </row>
    <row r="17" ht="17" spans="1:11">
      <c r="A17" s="54" t="str">
        <f t="shared" si="0"/>
        <v/>
      </c>
      <c r="B17" s="55" t="str">
        <f>IFERROR(INDEX(应收账款!E:E,MATCH(SMALL(应收账款!$O:$O,ROW()-ROW($A$8)),应收账款!$O:$O,0)),"")</f>
        <v/>
      </c>
      <c r="C17" s="55" t="str">
        <f>IFERROR(INDEX(应收账款!D:D,MATCH(SMALL(应收账款!$O:$O,ROW()-ROW($A$8)),应收账款!$O:$O,0)),"")</f>
        <v/>
      </c>
      <c r="D17" s="56" t="str">
        <f>IFERROR(INDEX(应收账款!F:F,MATCH(SMALL(应收账款!$O:$O,ROW()-ROW($A$8)),应收账款!$O:$O,0)),"")</f>
        <v/>
      </c>
      <c r="E17" s="78" t="str">
        <f>IFERROR(INDEX(应收账款!G:G,MATCH(SMALL(应收账款!$O:$O,ROW()-ROW($A$8)),应收账款!$O:$O,0)),"")</f>
        <v/>
      </c>
      <c r="F17" s="79" t="str">
        <f>IFERROR(INDEX(应收账款!H:H,MATCH(SMALL(应收账款!$O:$O,ROW()-ROW($A$8)),应收账款!$O:$O,0)),"")</f>
        <v/>
      </c>
      <c r="G17" s="55" t="str">
        <f>IFERROR(INDEX(应收账款!I:I,MATCH(SMALL(应收账款!$O:$O,ROW()-ROW($A$8)),应收账款!$O:$O,0)),"")</f>
        <v/>
      </c>
      <c r="H17" s="80" t="str">
        <f>IFERROR(INDEX(应收账款!J:J,MATCH(SMALL(应收账款!$O:$O,ROW()-ROW($A$8)),应收账款!$O:$O,0)),"")</f>
        <v/>
      </c>
      <c r="I17" s="80" t="str">
        <f>IFERROR(INDEX(应收账款!K:K+应收账款!L:L+应收账款!M:M,MATCH(SMALL(应收账款!$O:$O,ROW()-ROW($A$8)),应收账款!$O:$O,0)),"")</f>
        <v/>
      </c>
      <c r="J17" s="80" t="str">
        <f>IFERROR(INDEX(应收账款!N:N,MATCH(SMALL(应收账款!$O:$O,ROW()-ROW($A$8)),应收账款!$O:$O,0)),"")</f>
        <v/>
      </c>
      <c r="K17" s="55"/>
    </row>
    <row r="18" ht="17" spans="1:11">
      <c r="A18" s="23" t="str">
        <f t="shared" si="0"/>
        <v/>
      </c>
      <c r="B18" s="57" t="str">
        <f>IFERROR(INDEX(应收账款!E:E,MATCH(SMALL(应收账款!$O:$O,ROW()-ROW($A$8)),应收账款!$O:$O,0)),"")</f>
        <v/>
      </c>
      <c r="C18" s="57" t="str">
        <f>IFERROR(INDEX(应收账款!D:D,MATCH(SMALL(应收账款!$O:$O,ROW()-ROW($A$8)),应收账款!$O:$O,0)),"")</f>
        <v/>
      </c>
      <c r="D18" s="58" t="str">
        <f>IFERROR(INDEX(应收账款!F:F,MATCH(SMALL(应收账款!$O:$O,ROW()-ROW($A$8)),应收账款!$O:$O,0)),"")</f>
        <v/>
      </c>
      <c r="E18" s="23" t="str">
        <f>IFERROR(INDEX(应收账款!G:G,MATCH(SMALL(应收账款!$O:$O,ROW()-ROW($A$8)),应收账款!$O:$O,0)),"")</f>
        <v/>
      </c>
      <c r="F18" s="81" t="str">
        <f>IFERROR(INDEX(应收账款!H:H,MATCH(SMALL(应收账款!$O:$O,ROW()-ROW($A$8)),应收账款!$O:$O,0)),"")</f>
        <v/>
      </c>
      <c r="G18" s="57" t="str">
        <f>IFERROR(INDEX(应收账款!I:I,MATCH(SMALL(应收账款!$O:$O,ROW()-ROW($A$8)),应收账款!$O:$O,0)),"")</f>
        <v/>
      </c>
      <c r="H18" s="82" t="str">
        <f>IFERROR(INDEX(应收账款!J:J,MATCH(SMALL(应收账款!$O:$O,ROW()-ROW($A$8)),应收账款!$O:$O,0)),"")</f>
        <v/>
      </c>
      <c r="I18" s="82" t="str">
        <f>IFERROR(INDEX(应收账款!K:K+应收账款!L:L+应收账款!M:M,MATCH(SMALL(应收账款!$O:$O,ROW()-ROW($A$8)),应收账款!$O:$O,0)),"")</f>
        <v/>
      </c>
      <c r="J18" s="82" t="str">
        <f>IFERROR(INDEX(应收账款!N:N,MATCH(SMALL(应收账款!$O:$O,ROW()-ROW($A$8)),应收账款!$O:$O,0)),"")</f>
        <v/>
      </c>
      <c r="K18" s="57"/>
    </row>
    <row r="19" ht="17" spans="1:11">
      <c r="A19" s="54" t="str">
        <f t="shared" si="0"/>
        <v/>
      </c>
      <c r="B19" s="55" t="str">
        <f>IFERROR(INDEX(应收账款!E:E,MATCH(SMALL(应收账款!$O:$O,ROW()-ROW($A$8)),应收账款!$O:$O,0)),"")</f>
        <v/>
      </c>
      <c r="C19" s="55" t="str">
        <f>IFERROR(INDEX(应收账款!D:D,MATCH(SMALL(应收账款!$O:$O,ROW()-ROW($A$8)),应收账款!$O:$O,0)),"")</f>
        <v/>
      </c>
      <c r="D19" s="56" t="str">
        <f>IFERROR(INDEX(应收账款!F:F,MATCH(SMALL(应收账款!$O:$O,ROW()-ROW($A$8)),应收账款!$O:$O,0)),"")</f>
        <v/>
      </c>
      <c r="E19" s="78" t="str">
        <f>IFERROR(INDEX(应收账款!G:G,MATCH(SMALL(应收账款!$O:$O,ROW()-ROW($A$8)),应收账款!$O:$O,0)),"")</f>
        <v/>
      </c>
      <c r="F19" s="79" t="str">
        <f>IFERROR(INDEX(应收账款!H:H,MATCH(SMALL(应收账款!$O:$O,ROW()-ROW($A$8)),应收账款!$O:$O,0)),"")</f>
        <v/>
      </c>
      <c r="G19" s="55" t="str">
        <f>IFERROR(INDEX(应收账款!I:I,MATCH(SMALL(应收账款!$O:$O,ROW()-ROW($A$8)),应收账款!$O:$O,0)),"")</f>
        <v/>
      </c>
      <c r="H19" s="80" t="str">
        <f>IFERROR(INDEX(应收账款!J:J,MATCH(SMALL(应收账款!$O:$O,ROW()-ROW($A$8)),应收账款!$O:$O,0)),"")</f>
        <v/>
      </c>
      <c r="I19" s="80" t="str">
        <f>IFERROR(INDEX(应收账款!K:K+应收账款!L:L+应收账款!M:M,MATCH(SMALL(应收账款!$O:$O,ROW()-ROW($A$8)),应收账款!$O:$O,0)),"")</f>
        <v/>
      </c>
      <c r="J19" s="80" t="str">
        <f>IFERROR(INDEX(应收账款!N:N,MATCH(SMALL(应收账款!$O:$O,ROW()-ROW($A$8)),应收账款!$O:$O,0)),"")</f>
        <v/>
      </c>
      <c r="K19" s="55"/>
    </row>
    <row r="20" ht="17" spans="1:11">
      <c r="A20" s="23" t="str">
        <f t="shared" si="0"/>
        <v/>
      </c>
      <c r="B20" s="57" t="str">
        <f>IFERROR(INDEX(应收账款!E:E,MATCH(SMALL(应收账款!$O:$O,ROW()-ROW($A$8)),应收账款!$O:$O,0)),"")</f>
        <v/>
      </c>
      <c r="C20" s="57" t="str">
        <f>IFERROR(INDEX(应收账款!D:D,MATCH(SMALL(应收账款!$O:$O,ROW()-ROW($A$8)),应收账款!$O:$O,0)),"")</f>
        <v/>
      </c>
      <c r="D20" s="58" t="str">
        <f>IFERROR(INDEX(应收账款!F:F,MATCH(SMALL(应收账款!$O:$O,ROW()-ROW($A$8)),应收账款!$O:$O,0)),"")</f>
        <v/>
      </c>
      <c r="E20" s="23" t="str">
        <f>IFERROR(INDEX(应收账款!G:G,MATCH(SMALL(应收账款!$O:$O,ROW()-ROW($A$8)),应收账款!$O:$O,0)),"")</f>
        <v/>
      </c>
      <c r="F20" s="81" t="str">
        <f>IFERROR(INDEX(应收账款!H:H,MATCH(SMALL(应收账款!$O:$O,ROW()-ROW($A$8)),应收账款!$O:$O,0)),"")</f>
        <v/>
      </c>
      <c r="G20" s="57" t="str">
        <f>IFERROR(INDEX(应收账款!I:I,MATCH(SMALL(应收账款!$O:$O,ROW()-ROW($A$8)),应收账款!$O:$O,0)),"")</f>
        <v/>
      </c>
      <c r="H20" s="82" t="str">
        <f>IFERROR(INDEX(应收账款!J:J,MATCH(SMALL(应收账款!$O:$O,ROW()-ROW($A$8)),应收账款!$O:$O,0)),"")</f>
        <v/>
      </c>
      <c r="I20" s="82" t="str">
        <f>IFERROR(INDEX(应收账款!K:K+应收账款!L:L+应收账款!M:M,MATCH(SMALL(应收账款!$O:$O,ROW()-ROW($A$8)),应收账款!$O:$O,0)),"")</f>
        <v/>
      </c>
      <c r="J20" s="82" t="str">
        <f>IFERROR(INDEX(应收账款!N:N,MATCH(SMALL(应收账款!$O:$O,ROW()-ROW($A$8)),应收账款!$O:$O,0)),"")</f>
        <v/>
      </c>
      <c r="K20" s="57"/>
    </row>
    <row r="21" ht="17" spans="1:11">
      <c r="A21" s="54" t="str">
        <f t="shared" si="0"/>
        <v/>
      </c>
      <c r="B21" s="55" t="str">
        <f>IFERROR(INDEX(应收账款!E:E,MATCH(SMALL(应收账款!$O:$O,ROW()-ROW($A$8)),应收账款!$O:$O,0)),"")</f>
        <v/>
      </c>
      <c r="C21" s="55" t="str">
        <f>IFERROR(INDEX(应收账款!D:D,MATCH(SMALL(应收账款!$O:$O,ROW()-ROW($A$8)),应收账款!$O:$O,0)),"")</f>
        <v/>
      </c>
      <c r="D21" s="56" t="str">
        <f>IFERROR(INDEX(应收账款!F:F,MATCH(SMALL(应收账款!$O:$O,ROW()-ROW($A$8)),应收账款!$O:$O,0)),"")</f>
        <v/>
      </c>
      <c r="E21" s="78" t="str">
        <f>IFERROR(INDEX(应收账款!G:G,MATCH(SMALL(应收账款!$O:$O,ROW()-ROW($A$8)),应收账款!$O:$O,0)),"")</f>
        <v/>
      </c>
      <c r="F21" s="79" t="str">
        <f>IFERROR(INDEX(应收账款!H:H,MATCH(SMALL(应收账款!$O:$O,ROW()-ROW($A$8)),应收账款!$O:$O,0)),"")</f>
        <v/>
      </c>
      <c r="G21" s="55" t="str">
        <f>IFERROR(INDEX(应收账款!I:I,MATCH(SMALL(应收账款!$O:$O,ROW()-ROW($A$8)),应收账款!$O:$O,0)),"")</f>
        <v/>
      </c>
      <c r="H21" s="80" t="str">
        <f>IFERROR(INDEX(应收账款!J:J,MATCH(SMALL(应收账款!$O:$O,ROW()-ROW($A$8)),应收账款!$O:$O,0)),"")</f>
        <v/>
      </c>
      <c r="I21" s="80" t="str">
        <f>IFERROR(INDEX(应收账款!K:K+应收账款!L:L+应收账款!M:M,MATCH(SMALL(应收账款!$O:$O,ROW()-ROW($A$8)),应收账款!$O:$O,0)),"")</f>
        <v/>
      </c>
      <c r="J21" s="80" t="str">
        <f>IFERROR(INDEX(应收账款!N:N,MATCH(SMALL(应收账款!$O:$O,ROW()-ROW($A$8)),应收账款!$O:$O,0)),"")</f>
        <v/>
      </c>
      <c r="K21" s="55"/>
    </row>
    <row r="22" ht="17" spans="1:11">
      <c r="A22" s="23" t="str">
        <f t="shared" si="0"/>
        <v/>
      </c>
      <c r="B22" s="57" t="str">
        <f>IFERROR(INDEX(应收账款!E:E,MATCH(SMALL(应收账款!$O:$O,ROW()-ROW($A$8)),应收账款!$O:$O,0)),"")</f>
        <v/>
      </c>
      <c r="C22" s="57" t="str">
        <f>IFERROR(INDEX(应收账款!D:D,MATCH(SMALL(应收账款!$O:$O,ROW()-ROW($A$8)),应收账款!$O:$O,0)),"")</f>
        <v/>
      </c>
      <c r="D22" s="58" t="str">
        <f>IFERROR(INDEX(应收账款!F:F,MATCH(SMALL(应收账款!$O:$O,ROW()-ROW($A$8)),应收账款!$O:$O,0)),"")</f>
        <v/>
      </c>
      <c r="E22" s="23" t="str">
        <f>IFERROR(INDEX(应收账款!G:G,MATCH(SMALL(应收账款!$O:$O,ROW()-ROW($A$8)),应收账款!$O:$O,0)),"")</f>
        <v/>
      </c>
      <c r="F22" s="81" t="str">
        <f>IFERROR(INDEX(应收账款!H:H,MATCH(SMALL(应收账款!$O:$O,ROW()-ROW($A$8)),应收账款!$O:$O,0)),"")</f>
        <v/>
      </c>
      <c r="G22" s="57" t="str">
        <f>IFERROR(INDEX(应收账款!I:I,MATCH(SMALL(应收账款!$O:$O,ROW()-ROW($A$8)),应收账款!$O:$O,0)),"")</f>
        <v/>
      </c>
      <c r="H22" s="82" t="str">
        <f>IFERROR(INDEX(应收账款!J:J,MATCH(SMALL(应收账款!$O:$O,ROW()-ROW($A$8)),应收账款!$O:$O,0)),"")</f>
        <v/>
      </c>
      <c r="I22" s="82" t="str">
        <f>IFERROR(INDEX(应收账款!K:K+应收账款!L:L+应收账款!M:M,MATCH(SMALL(应收账款!$O:$O,ROW()-ROW($A$8)),应收账款!$O:$O,0)),"")</f>
        <v/>
      </c>
      <c r="J22" s="82" t="str">
        <f>IFERROR(INDEX(应收账款!N:N,MATCH(SMALL(应收账款!$O:$O,ROW()-ROW($A$8)),应收账款!$O:$O,0)),"")</f>
        <v/>
      </c>
      <c r="K22" s="57"/>
    </row>
    <row r="23" ht="17" spans="1:11">
      <c r="A23" s="54" t="str">
        <f t="shared" si="0"/>
        <v/>
      </c>
      <c r="B23" s="55" t="str">
        <f>IFERROR(INDEX(应收账款!E:E,MATCH(SMALL(应收账款!$O:$O,ROW()-ROW($A$8)),应收账款!$O:$O,0)),"")</f>
        <v/>
      </c>
      <c r="C23" s="55" t="str">
        <f>IFERROR(INDEX(应收账款!D:D,MATCH(SMALL(应收账款!$O:$O,ROW()-ROW($A$8)),应收账款!$O:$O,0)),"")</f>
        <v/>
      </c>
      <c r="D23" s="56" t="str">
        <f>IFERROR(INDEX(应收账款!F:F,MATCH(SMALL(应收账款!$O:$O,ROW()-ROW($A$8)),应收账款!$O:$O,0)),"")</f>
        <v/>
      </c>
      <c r="E23" s="78" t="str">
        <f>IFERROR(INDEX(应收账款!G:G,MATCH(SMALL(应收账款!$O:$O,ROW()-ROW($A$8)),应收账款!$O:$O,0)),"")</f>
        <v/>
      </c>
      <c r="F23" s="79" t="str">
        <f>IFERROR(INDEX(应收账款!H:H,MATCH(SMALL(应收账款!$O:$O,ROW()-ROW($A$8)),应收账款!$O:$O,0)),"")</f>
        <v/>
      </c>
      <c r="G23" s="55" t="str">
        <f>IFERROR(INDEX(应收账款!I:I,MATCH(SMALL(应收账款!$O:$O,ROW()-ROW($A$8)),应收账款!$O:$O,0)),"")</f>
        <v/>
      </c>
      <c r="H23" s="80" t="str">
        <f>IFERROR(INDEX(应收账款!J:J,MATCH(SMALL(应收账款!$O:$O,ROW()-ROW($A$8)),应收账款!$O:$O,0)),"")</f>
        <v/>
      </c>
      <c r="I23" s="80" t="str">
        <f>IFERROR(INDEX(应收账款!K:K+应收账款!L:L+应收账款!M:M,MATCH(SMALL(应收账款!$O:$O,ROW()-ROW($A$8)),应收账款!$O:$O,0)),"")</f>
        <v/>
      </c>
      <c r="J23" s="80" t="str">
        <f>IFERROR(INDEX(应收账款!N:N,MATCH(SMALL(应收账款!$O:$O,ROW()-ROW($A$8)),应收账款!$O:$O,0)),"")</f>
        <v/>
      </c>
      <c r="K23" s="55"/>
    </row>
    <row r="24" ht="17" spans="1:11">
      <c r="A24" s="23" t="str">
        <f t="shared" si="0"/>
        <v/>
      </c>
      <c r="B24" s="57" t="str">
        <f>IFERROR(INDEX(应收账款!E:E,MATCH(SMALL(应收账款!$O:$O,ROW()-ROW($A$8)),应收账款!$O:$O,0)),"")</f>
        <v/>
      </c>
      <c r="C24" s="57" t="str">
        <f>IFERROR(INDEX(应收账款!D:D,MATCH(SMALL(应收账款!$O:$O,ROW()-ROW($A$8)),应收账款!$O:$O,0)),"")</f>
        <v/>
      </c>
      <c r="D24" s="58" t="str">
        <f>IFERROR(INDEX(应收账款!F:F,MATCH(SMALL(应收账款!$O:$O,ROW()-ROW($A$8)),应收账款!$O:$O,0)),"")</f>
        <v/>
      </c>
      <c r="E24" s="23" t="str">
        <f>IFERROR(INDEX(应收账款!G:G,MATCH(SMALL(应收账款!$O:$O,ROW()-ROW($A$8)),应收账款!$O:$O,0)),"")</f>
        <v/>
      </c>
      <c r="F24" s="81" t="str">
        <f>IFERROR(INDEX(应收账款!H:H,MATCH(SMALL(应收账款!$O:$O,ROW()-ROW($A$8)),应收账款!$O:$O,0)),"")</f>
        <v/>
      </c>
      <c r="G24" s="57" t="str">
        <f>IFERROR(INDEX(应收账款!I:I,MATCH(SMALL(应收账款!$O:$O,ROW()-ROW($A$8)),应收账款!$O:$O,0)),"")</f>
        <v/>
      </c>
      <c r="H24" s="82" t="str">
        <f>IFERROR(INDEX(应收账款!J:J,MATCH(SMALL(应收账款!$O:$O,ROW()-ROW($A$8)),应收账款!$O:$O,0)),"")</f>
        <v/>
      </c>
      <c r="I24" s="82" t="str">
        <f>IFERROR(INDEX(应收账款!K:K+应收账款!L:L+应收账款!M:M,MATCH(SMALL(应收账款!$O:$O,ROW()-ROW($A$8)),应收账款!$O:$O,0)),"")</f>
        <v/>
      </c>
      <c r="J24" s="82" t="str">
        <f>IFERROR(INDEX(应收账款!N:N,MATCH(SMALL(应收账款!$O:$O,ROW()-ROW($A$8)),应收账款!$O:$O,0)),"")</f>
        <v/>
      </c>
      <c r="K24" s="57"/>
    </row>
    <row r="25" ht="17" spans="1:11">
      <c r="A25" s="54" t="str">
        <f t="shared" si="0"/>
        <v/>
      </c>
      <c r="B25" s="55" t="str">
        <f>IFERROR(INDEX(应收账款!E:E,MATCH(SMALL(应收账款!$O:$O,ROW()-ROW($A$8)),应收账款!$O:$O,0)),"")</f>
        <v/>
      </c>
      <c r="C25" s="55" t="str">
        <f>IFERROR(INDEX(应收账款!D:D,MATCH(SMALL(应收账款!$O:$O,ROW()-ROW($A$8)),应收账款!$O:$O,0)),"")</f>
        <v/>
      </c>
      <c r="D25" s="56" t="str">
        <f>IFERROR(INDEX(应收账款!F:F,MATCH(SMALL(应收账款!$O:$O,ROW()-ROW($A$8)),应收账款!$O:$O,0)),"")</f>
        <v/>
      </c>
      <c r="E25" s="78" t="str">
        <f>IFERROR(INDEX(应收账款!G:G,MATCH(SMALL(应收账款!$O:$O,ROW()-ROW($A$8)),应收账款!$O:$O,0)),"")</f>
        <v/>
      </c>
      <c r="F25" s="79" t="str">
        <f>IFERROR(INDEX(应收账款!H:H,MATCH(SMALL(应收账款!$O:$O,ROW()-ROW($A$8)),应收账款!$O:$O,0)),"")</f>
        <v/>
      </c>
      <c r="G25" s="55" t="str">
        <f>IFERROR(INDEX(应收账款!I:I,MATCH(SMALL(应收账款!$O:$O,ROW()-ROW($A$8)),应收账款!$O:$O,0)),"")</f>
        <v/>
      </c>
      <c r="H25" s="80" t="str">
        <f>IFERROR(INDEX(应收账款!J:J,MATCH(SMALL(应收账款!$O:$O,ROW()-ROW($A$8)),应收账款!$O:$O,0)),"")</f>
        <v/>
      </c>
      <c r="I25" s="80" t="str">
        <f>IFERROR(INDEX(应收账款!K:K+应收账款!L:L+应收账款!M:M,MATCH(SMALL(应收账款!$O:$O,ROW()-ROW($A$8)),应收账款!$O:$O,0)),"")</f>
        <v/>
      </c>
      <c r="J25" s="80" t="str">
        <f>IFERROR(INDEX(应收账款!N:N,MATCH(SMALL(应收账款!$O:$O,ROW()-ROW($A$8)),应收账款!$O:$O,0)),"")</f>
        <v/>
      </c>
      <c r="K25" s="55"/>
    </row>
    <row r="26" ht="22" customHeight="1" spans="1:11">
      <c r="A26" s="59" t="s">
        <v>139</v>
      </c>
      <c r="B26" s="60"/>
      <c r="C26" s="61">
        <f>SUM(H9:H25)</f>
        <v>128000</v>
      </c>
      <c r="D26" s="61"/>
      <c r="E26" s="61"/>
      <c r="F26" s="83" t="s">
        <v>140</v>
      </c>
      <c r="G26" s="61">
        <f>C26-C27</f>
        <v>30000</v>
      </c>
      <c r="H26" s="61"/>
      <c r="I26" s="95" t="s">
        <v>141</v>
      </c>
      <c r="J26" s="96">
        <f>G26</f>
        <v>30000</v>
      </c>
      <c r="K26" s="96"/>
    </row>
    <row r="27" ht="22" customHeight="1" spans="1:11">
      <c r="A27" s="59" t="s">
        <v>142</v>
      </c>
      <c r="B27" s="60"/>
      <c r="C27" s="61">
        <f>SUM(I9:I25)</f>
        <v>98000</v>
      </c>
      <c r="D27" s="61"/>
      <c r="E27" s="61"/>
      <c r="F27" s="83"/>
      <c r="G27" s="61"/>
      <c r="H27" s="61"/>
      <c r="I27" s="83"/>
      <c r="J27" s="96"/>
      <c r="K27" s="96"/>
    </row>
    <row r="28" ht="17" customHeight="1" spans="1:11">
      <c r="A28" s="62" t="s">
        <v>143</v>
      </c>
      <c r="B28" s="63"/>
      <c r="C28" s="63"/>
      <c r="D28" s="64"/>
      <c r="E28" s="84"/>
      <c r="F28" s="85"/>
      <c r="G28" s="84"/>
      <c r="H28" s="84"/>
      <c r="I28" s="85"/>
      <c r="J28" s="84"/>
      <c r="K28" s="97"/>
    </row>
    <row r="29" ht="9" customHeight="1" spans="1:11">
      <c r="A29" s="65"/>
      <c r="B29" s="66"/>
      <c r="C29" s="66"/>
      <c r="D29" s="66"/>
      <c r="E29" s="86"/>
      <c r="F29" s="65"/>
      <c r="G29" s="66"/>
      <c r="H29" s="66"/>
      <c r="I29" s="66"/>
      <c r="J29" s="66"/>
      <c r="K29" s="66"/>
    </row>
    <row r="30" ht="17.6" spans="1:11">
      <c r="A30" s="67" t="s">
        <v>144</v>
      </c>
      <c r="B30" s="67"/>
      <c r="C30" s="68"/>
      <c r="D30" s="69"/>
      <c r="E30" s="87"/>
      <c r="F30" s="88"/>
      <c r="G30" s="69"/>
      <c r="H30" s="69"/>
      <c r="I30" s="98" t="s">
        <v>145</v>
      </c>
      <c r="J30" s="98"/>
      <c r="K30" s="99"/>
    </row>
    <row r="31" spans="1:10">
      <c r="A31" s="67" t="s">
        <v>146</v>
      </c>
      <c r="B31" s="67"/>
      <c r="I31" s="100" t="s">
        <v>146</v>
      </c>
      <c r="J31" s="101">
        <v>44596</v>
      </c>
    </row>
  </sheetData>
  <mergeCells count="14">
    <mergeCell ref="A3:K3"/>
    <mergeCell ref="A4:B4"/>
    <mergeCell ref="C4:F4"/>
    <mergeCell ref="A6:B6"/>
    <mergeCell ref="E6:F6"/>
    <mergeCell ref="A26:B26"/>
    <mergeCell ref="C26:E26"/>
    <mergeCell ref="A27:B27"/>
    <mergeCell ref="C27:E27"/>
    <mergeCell ref="I30:J30"/>
    <mergeCell ref="F26:F27"/>
    <mergeCell ref="I26:I27"/>
    <mergeCell ref="G26:H27"/>
    <mergeCell ref="J26:K27"/>
  </mergeCells>
  <dataValidations count="2">
    <dataValidation type="list" allowBlank="1" showInputMessage="1" showErrorMessage="1" sqref="C4:F4 D5:F5">
      <formula1>客户</formula1>
    </dataValidation>
    <dataValidation allowBlank="1" showInputMessage="1" showErrorMessage="1" sqref="C5"/>
  </dataValidations>
  <pageMargins left="0.196527777777778" right="0.196527777777778" top="0.393055555555556" bottom="0.236111111111111" header="0.275" footer="0.156944444444444"/>
  <pageSetup paperSize="9" orientation="landscape" horizontalDpi="600"/>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N205"/>
  <sheetViews>
    <sheetView showGridLines="0" workbookViewId="0">
      <selection activeCell="A5" sqref="A5:B5"/>
    </sheetView>
  </sheetViews>
  <sheetFormatPr defaultColWidth="9" defaultRowHeight="16.8"/>
  <cols>
    <col min="1" max="1" width="11.1634615384615" style="3" customWidth="1"/>
    <col min="2" max="2" width="9.40384615384615" style="3" customWidth="1"/>
    <col min="3" max="14" width="13.6730769230769" style="29" customWidth="1"/>
    <col min="15" max="16384" width="9" style="3"/>
  </cols>
  <sheetData>
    <row r="1" ht="90" customHeight="1" spans="3:14">
      <c r="C1" s="30"/>
      <c r="D1" s="30"/>
      <c r="E1" s="30"/>
      <c r="F1" s="30"/>
      <c r="G1" s="30"/>
      <c r="H1" s="30"/>
      <c r="I1" s="30"/>
      <c r="J1" s="30"/>
      <c r="K1" s="30"/>
      <c r="L1" s="30"/>
      <c r="M1" s="30"/>
      <c r="N1" s="30"/>
    </row>
    <row r="2" ht="12" customHeight="1" spans="1:14">
      <c r="A2" s="31"/>
      <c r="B2" s="31"/>
      <c r="C2" s="32"/>
      <c r="D2" s="32"/>
      <c r="E2" s="32"/>
      <c r="F2" s="32"/>
      <c r="G2" s="32"/>
      <c r="H2" s="32"/>
      <c r="I2" s="32"/>
      <c r="J2" s="32"/>
      <c r="K2" s="32"/>
      <c r="L2" s="32"/>
      <c r="M2" s="32"/>
      <c r="N2" s="32"/>
    </row>
    <row r="3" ht="61" customHeight="1" spans="1:14">
      <c r="A3" s="5" t="s">
        <v>147</v>
      </c>
      <c r="B3" s="6">
        <v>2022</v>
      </c>
      <c r="C3" s="6"/>
      <c r="D3" s="33"/>
      <c r="E3" s="33"/>
      <c r="F3" s="33"/>
      <c r="G3" s="33"/>
      <c r="H3" s="33"/>
      <c r="I3" s="33"/>
      <c r="J3" s="33"/>
      <c r="K3" s="33"/>
      <c r="L3" s="33"/>
      <c r="M3" s="33"/>
      <c r="N3" s="33"/>
    </row>
    <row r="4" ht="39" customHeight="1" spans="1:14">
      <c r="A4" s="9" t="s">
        <v>148</v>
      </c>
      <c r="B4" s="10"/>
      <c r="C4" s="34"/>
      <c r="D4" s="33"/>
      <c r="E4" s="33"/>
      <c r="F4" s="33"/>
      <c r="G4" s="33"/>
      <c r="H4" s="33"/>
      <c r="I4" s="33"/>
      <c r="J4" s="33"/>
      <c r="K4" s="33"/>
      <c r="L4" s="33"/>
      <c r="M4" s="33"/>
      <c r="N4" s="33"/>
    </row>
    <row r="5" ht="39" customHeight="1" spans="1:14">
      <c r="A5" s="13" t="s">
        <v>79</v>
      </c>
      <c r="B5" s="13"/>
      <c r="C5" s="34"/>
      <c r="D5" s="33"/>
      <c r="E5" s="33"/>
      <c r="F5" s="33"/>
      <c r="G5" s="33"/>
      <c r="H5" s="33"/>
      <c r="I5" s="33"/>
      <c r="J5" s="33"/>
      <c r="K5" s="33"/>
      <c r="L5" s="33"/>
      <c r="M5" s="33"/>
      <c r="N5" s="33"/>
    </row>
    <row r="6" ht="20" customHeight="1" spans="1:14">
      <c r="A6" s="35" t="str">
        <f>INDEX(A:A,MATCH(A5,B:B,0),0)</f>
        <v>GH0001</v>
      </c>
      <c r="B6" s="36"/>
      <c r="C6" s="37">
        <v>1</v>
      </c>
      <c r="D6" s="37">
        <v>2</v>
      </c>
      <c r="E6" s="37">
        <v>3</v>
      </c>
      <c r="F6" s="37">
        <v>4</v>
      </c>
      <c r="G6" s="40">
        <v>5</v>
      </c>
      <c r="H6" s="41">
        <v>6</v>
      </c>
      <c r="I6" s="37">
        <v>7</v>
      </c>
      <c r="J6" s="37">
        <v>8</v>
      </c>
      <c r="K6" s="37">
        <v>9</v>
      </c>
      <c r="L6" s="37">
        <v>10</v>
      </c>
      <c r="M6" s="37">
        <v>11</v>
      </c>
      <c r="N6" s="40">
        <v>12</v>
      </c>
    </row>
    <row r="7" ht="20" customHeight="1" spans="1:14">
      <c r="A7" s="35"/>
      <c r="B7" s="36"/>
      <c r="C7" s="38">
        <f>VLOOKUP($A$5,$B:$N,2,0)</f>
        <v>80000</v>
      </c>
      <c r="D7" s="38">
        <f>VLOOKUP($A$5,$B:$N,3,0)</f>
        <v>0</v>
      </c>
      <c r="E7" s="38">
        <f>VLOOKUP($A$5,$B:$N,4,0)</f>
        <v>85000</v>
      </c>
      <c r="F7" s="38">
        <f>VLOOKUP($A$5,$B:$N,5,0)</f>
        <v>0</v>
      </c>
      <c r="G7" s="38">
        <f>VLOOKUP($A$5,$B:$N,6,0)</f>
        <v>0</v>
      </c>
      <c r="H7" s="38">
        <f>VLOOKUP($A$5,$B:$N,7,0)</f>
        <v>0</v>
      </c>
      <c r="I7" s="38">
        <f>VLOOKUP($A$5,$B:$N,8,0)</f>
        <v>0</v>
      </c>
      <c r="J7" s="38">
        <f>VLOOKUP($A$5,$B:$N,9,0)</f>
        <v>0</v>
      </c>
      <c r="K7" s="38">
        <f>VLOOKUP($A$5,$B:$N,10,0)</f>
        <v>0</v>
      </c>
      <c r="L7" s="38">
        <f>VLOOKUP($A$5,$B:$N,11,0)</f>
        <v>0</v>
      </c>
      <c r="M7" s="38">
        <f>VLOOKUP($A$5,$B:$N,12,0)</f>
        <v>0</v>
      </c>
      <c r="N7" s="38">
        <f>VLOOKUP($A$5,$B:$N,13,0)</f>
        <v>0</v>
      </c>
    </row>
    <row r="8" ht="12" customHeight="1" spans="1:14">
      <c r="A8" s="31"/>
      <c r="B8" s="31"/>
      <c r="C8" s="32"/>
      <c r="D8" s="32"/>
      <c r="E8" s="32"/>
      <c r="F8" s="32"/>
      <c r="G8" s="32"/>
      <c r="H8" s="32"/>
      <c r="I8" s="32"/>
      <c r="J8" s="32"/>
      <c r="K8" s="32"/>
      <c r="L8" s="32"/>
      <c r="M8" s="32"/>
      <c r="N8" s="32"/>
    </row>
    <row r="9" spans="1:14">
      <c r="A9" s="18" t="s">
        <v>72</v>
      </c>
      <c r="B9" s="19" t="s">
        <v>73</v>
      </c>
      <c r="C9" s="20">
        <v>1</v>
      </c>
      <c r="D9" s="20">
        <v>2</v>
      </c>
      <c r="E9" s="20">
        <v>3</v>
      </c>
      <c r="F9" s="20">
        <v>4</v>
      </c>
      <c r="G9" s="20">
        <v>5</v>
      </c>
      <c r="H9" s="20">
        <v>6</v>
      </c>
      <c r="I9" s="20">
        <v>7</v>
      </c>
      <c r="J9" s="20">
        <v>8</v>
      </c>
      <c r="K9" s="20">
        <v>9</v>
      </c>
      <c r="L9" s="20">
        <v>10</v>
      </c>
      <c r="M9" s="20">
        <v>11</v>
      </c>
      <c r="N9" s="27">
        <v>12</v>
      </c>
    </row>
    <row r="10" spans="1:14">
      <c r="A10" s="21" t="str">
        <f>IF(员工信息!B4="","",员工信息!B4)</f>
        <v>GH0001</v>
      </c>
      <c r="B10" s="21" t="str">
        <f>IF(员工信息!C4="","",员工信息!C4)</f>
        <v>员工1</v>
      </c>
      <c r="C10" s="38">
        <f>SUMIFS(订单明细!$K:$K,订单明细!$L:$L,$B10,订单明细!$O:$O,C$9,订单明细!$N:$N,$B$3)</f>
        <v>80000</v>
      </c>
      <c r="D10" s="38">
        <f>SUMIFS(订单明细!$K:$K,订单明细!$L:$L,$B10,订单明细!$O:$O,D$9,订单明细!$N:$N,$B$3)</f>
        <v>0</v>
      </c>
      <c r="E10" s="38">
        <f>SUMIFS(订单明细!$K:$K,订单明细!$L:$L,$B10,订单明细!$O:$O,E$9,订单明细!$N:$N,$B$3)</f>
        <v>85000</v>
      </c>
      <c r="F10" s="38">
        <f>SUMIFS(订单明细!$K:$K,订单明细!$L:$L,$B10,订单明细!$O:$O,F$9,订单明细!$N:$N,$B$3)</f>
        <v>0</v>
      </c>
      <c r="G10" s="38">
        <f>SUMIFS(订单明细!$K:$K,订单明细!$L:$L,$B10,订单明细!$O:$O,G$9,订单明细!$N:$N,$B$3)</f>
        <v>0</v>
      </c>
      <c r="H10" s="38">
        <f>SUMIFS(订单明细!$K:$K,订单明细!$L:$L,$B10,订单明细!$O:$O,H$9,订单明细!$N:$N,$B$3)</f>
        <v>0</v>
      </c>
      <c r="I10" s="38">
        <f>SUMIFS(订单明细!$K:$K,订单明细!$L:$L,$B10,订单明细!$O:$O,I$9,订单明细!$N:$N,$B$3)</f>
        <v>0</v>
      </c>
      <c r="J10" s="38">
        <f>SUMIFS(订单明细!$K:$K,订单明细!$L:$L,$B10,订单明细!$O:$O,J$9,订单明细!$N:$N,$B$3)</f>
        <v>0</v>
      </c>
      <c r="K10" s="38">
        <f>SUMIFS(订单明细!$K:$K,订单明细!$L:$L,$B10,订单明细!$O:$O,K$9,订单明细!$N:$N,$B$3)</f>
        <v>0</v>
      </c>
      <c r="L10" s="38">
        <f>SUMIFS(订单明细!$K:$K,订单明细!$L:$L,$B10,订单明细!$O:$O,L$9,订单明细!$N:$N,$B$3)</f>
        <v>0</v>
      </c>
      <c r="M10" s="38">
        <f>SUMIFS(订单明细!$K:$K,订单明细!$L:$L,$B10,订单明细!$O:$O,M$9,订单明细!$N:$N,$B$3)</f>
        <v>0</v>
      </c>
      <c r="N10" s="38">
        <f>SUMIFS(订单明细!$K:$K,订单明细!$L:$L,$B10,订单明细!$O:$O,N$9,订单明细!$N:$N,$B$3)</f>
        <v>0</v>
      </c>
    </row>
    <row r="11" spans="1:14">
      <c r="A11" s="23" t="str">
        <f>IF(员工信息!B5="","",员工信息!B5)</f>
        <v>GH0002</v>
      </c>
      <c r="B11" s="23" t="str">
        <f>IF(员工信息!C5="","",员工信息!C5)</f>
        <v>员工2</v>
      </c>
      <c r="C11" s="39">
        <f>SUMIFS(订单明细!$K:$K,订单明细!$L:$L,$B11,订单明细!$O:$O,C$9,订单明细!$N:$N,$B$3)</f>
        <v>48000</v>
      </c>
      <c r="D11" s="39">
        <f>SUMIFS(订单明细!$K:$K,订单明细!$L:$L,$B11,订单明细!$O:$O,D$9,订单明细!$N:$N,$B$3)</f>
        <v>140400</v>
      </c>
      <c r="E11" s="39">
        <f>SUMIFS(订单明细!$K:$K,订单明细!$L:$L,$B11,订单明细!$O:$O,E$9,订单明细!$N:$N,$B$3)</f>
        <v>0</v>
      </c>
      <c r="F11" s="39">
        <f>SUMIFS(订单明细!$K:$K,订单明细!$L:$L,$B11,订单明细!$O:$O,F$9,订单明细!$N:$N,$B$3)</f>
        <v>0</v>
      </c>
      <c r="G11" s="39">
        <f>SUMIFS(订单明细!$K:$K,订单明细!$L:$L,$B11,订单明细!$O:$O,G$9,订单明细!$N:$N,$B$3)</f>
        <v>0</v>
      </c>
      <c r="H11" s="39">
        <f>SUMIFS(订单明细!$K:$K,订单明细!$L:$L,$B11,订单明细!$O:$O,H$9,订单明细!$N:$N,$B$3)</f>
        <v>0</v>
      </c>
      <c r="I11" s="39">
        <f>SUMIFS(订单明细!$K:$K,订单明细!$L:$L,$B11,订单明细!$O:$O,I$9,订单明细!$N:$N,$B$3)</f>
        <v>0</v>
      </c>
      <c r="J11" s="39">
        <f>SUMIFS(订单明细!$K:$K,订单明细!$L:$L,$B11,订单明细!$O:$O,J$9,订单明细!$N:$N,$B$3)</f>
        <v>0</v>
      </c>
      <c r="K11" s="39">
        <f>SUMIFS(订单明细!$K:$K,订单明细!$L:$L,$B11,订单明细!$O:$O,K$9,订单明细!$N:$N,$B$3)</f>
        <v>0</v>
      </c>
      <c r="L11" s="39">
        <f>SUMIFS(订单明细!$K:$K,订单明细!$L:$L,$B11,订单明细!$O:$O,L$9,订单明细!$N:$N,$B$3)</f>
        <v>0</v>
      </c>
      <c r="M11" s="39">
        <f>SUMIFS(订单明细!$K:$K,订单明细!$L:$L,$B11,订单明细!$O:$O,M$9,订单明细!$N:$N,$B$3)</f>
        <v>0</v>
      </c>
      <c r="N11" s="39">
        <f>SUMIFS(订单明细!$K:$K,订单明细!$L:$L,$B11,订单明细!$O:$O,N$9,订单明细!$N:$N,$B$3)</f>
        <v>0</v>
      </c>
    </row>
    <row r="12" spans="1:14">
      <c r="A12" s="21" t="str">
        <f>IF(员工信息!B6="","",员工信息!B6)</f>
        <v>GH0003</v>
      </c>
      <c r="B12" s="21" t="str">
        <f>IF(员工信息!C6="","",员工信息!C6)</f>
        <v>员工3</v>
      </c>
      <c r="C12" s="38">
        <f>SUMIFS(订单明细!$K:$K,订单明细!$L:$L,$B12,订单明细!$O:$O,C$9,订单明细!$N:$N,$B$3)</f>
        <v>0</v>
      </c>
      <c r="D12" s="38">
        <f>SUMIFS(订单明细!$K:$K,订单明细!$L:$L,$B12,订单明细!$O:$O,D$9,订单明细!$N:$N,$B$3)</f>
        <v>72000</v>
      </c>
      <c r="E12" s="38">
        <f>SUMIFS(订单明细!$K:$K,订单明细!$L:$L,$B12,订单明细!$O:$O,E$9,订单明细!$N:$N,$B$3)</f>
        <v>78000</v>
      </c>
      <c r="F12" s="38">
        <f>SUMIFS(订单明细!$K:$K,订单明细!$L:$L,$B12,订单明细!$O:$O,F$9,订单明细!$N:$N,$B$3)</f>
        <v>0</v>
      </c>
      <c r="G12" s="38">
        <f>SUMIFS(订单明细!$K:$K,订单明细!$L:$L,$B12,订单明细!$O:$O,G$9,订单明细!$N:$N,$B$3)</f>
        <v>0</v>
      </c>
      <c r="H12" s="38">
        <f>SUMIFS(订单明细!$K:$K,订单明细!$L:$L,$B12,订单明细!$O:$O,H$9,订单明细!$N:$N,$B$3)</f>
        <v>0</v>
      </c>
      <c r="I12" s="38">
        <f>SUMIFS(订单明细!$K:$K,订单明细!$L:$L,$B12,订单明细!$O:$O,I$9,订单明细!$N:$N,$B$3)</f>
        <v>0</v>
      </c>
      <c r="J12" s="38">
        <f>SUMIFS(订单明细!$K:$K,订单明细!$L:$L,$B12,订单明细!$O:$O,J$9,订单明细!$N:$N,$B$3)</f>
        <v>0</v>
      </c>
      <c r="K12" s="38">
        <f>SUMIFS(订单明细!$K:$K,订单明细!$L:$L,$B12,订单明细!$O:$O,K$9,订单明细!$N:$N,$B$3)</f>
        <v>0</v>
      </c>
      <c r="L12" s="38">
        <f>SUMIFS(订单明细!$K:$K,订单明细!$L:$L,$B12,订单明细!$O:$O,L$9,订单明细!$N:$N,$B$3)</f>
        <v>0</v>
      </c>
      <c r="M12" s="38">
        <f>SUMIFS(订单明细!$K:$K,订单明细!$L:$L,$B12,订单明细!$O:$O,M$9,订单明细!$N:$N,$B$3)</f>
        <v>0</v>
      </c>
      <c r="N12" s="38">
        <f>SUMIFS(订单明细!$K:$K,订单明细!$L:$L,$B12,订单明细!$O:$O,N$9,订单明细!$N:$N,$B$3)</f>
        <v>0</v>
      </c>
    </row>
    <row r="13" spans="1:14">
      <c r="A13" s="23" t="str">
        <f>IF(员工信息!B7="","",员工信息!B7)</f>
        <v>GH0004</v>
      </c>
      <c r="B13" s="23" t="str">
        <f>IF(员工信息!C7="","",员工信息!C7)</f>
        <v>员工4</v>
      </c>
      <c r="C13" s="39">
        <f>SUMIFS(订单明细!$K:$K,订单明细!$L:$L,$B13,订单明细!$O:$O,C$9,订单明细!$N:$N,$B$3)</f>
        <v>372600</v>
      </c>
      <c r="D13" s="39">
        <f>SUMIFS(订单明细!$K:$K,订单明细!$L:$L,$B13,订单明细!$O:$O,D$9,订单明细!$N:$N,$B$3)</f>
        <v>0</v>
      </c>
      <c r="E13" s="39">
        <f>SUMIFS(订单明细!$K:$K,订单明细!$L:$L,$B13,订单明细!$O:$O,E$9,订单明细!$N:$N,$B$3)</f>
        <v>0</v>
      </c>
      <c r="F13" s="39">
        <f>SUMIFS(订单明细!$K:$K,订单明细!$L:$L,$B13,订单明细!$O:$O,F$9,订单明细!$N:$N,$B$3)</f>
        <v>0</v>
      </c>
      <c r="G13" s="39">
        <f>SUMIFS(订单明细!$K:$K,订单明细!$L:$L,$B13,订单明细!$O:$O,G$9,订单明细!$N:$N,$B$3)</f>
        <v>0</v>
      </c>
      <c r="H13" s="39">
        <f>SUMIFS(订单明细!$K:$K,订单明细!$L:$L,$B13,订单明细!$O:$O,H$9,订单明细!$N:$N,$B$3)</f>
        <v>0</v>
      </c>
      <c r="I13" s="39">
        <f>SUMIFS(订单明细!$K:$K,订单明细!$L:$L,$B13,订单明细!$O:$O,I$9,订单明细!$N:$N,$B$3)</f>
        <v>0</v>
      </c>
      <c r="J13" s="39">
        <f>SUMIFS(订单明细!$K:$K,订单明细!$L:$L,$B13,订单明细!$O:$O,J$9,订单明细!$N:$N,$B$3)</f>
        <v>0</v>
      </c>
      <c r="K13" s="39">
        <f>SUMIFS(订单明细!$K:$K,订单明细!$L:$L,$B13,订单明细!$O:$O,K$9,订单明细!$N:$N,$B$3)</f>
        <v>0</v>
      </c>
      <c r="L13" s="39">
        <f>SUMIFS(订单明细!$K:$K,订单明细!$L:$L,$B13,订单明细!$O:$O,L$9,订单明细!$N:$N,$B$3)</f>
        <v>0</v>
      </c>
      <c r="M13" s="39">
        <f>SUMIFS(订单明细!$K:$K,订单明细!$L:$L,$B13,订单明细!$O:$O,M$9,订单明细!$N:$N,$B$3)</f>
        <v>0</v>
      </c>
      <c r="N13" s="39">
        <f>SUMIFS(订单明细!$K:$K,订单明细!$L:$L,$B13,订单明细!$O:$O,N$9,订单明细!$N:$N,$B$3)</f>
        <v>0</v>
      </c>
    </row>
    <row r="14" spans="1:14">
      <c r="A14" s="21" t="str">
        <f>IF(员工信息!B8="","",员工信息!B8)</f>
        <v>GH0005</v>
      </c>
      <c r="B14" s="21" t="str">
        <f>IF(员工信息!C8="","",员工信息!C8)</f>
        <v>员工5</v>
      </c>
      <c r="C14" s="38">
        <f>SUMIFS(订单明细!$K:$K,订单明细!$L:$L,$B14,订单明细!$O:$O,C$9,订单明细!$N:$N,$B$3)</f>
        <v>0</v>
      </c>
      <c r="D14" s="38">
        <f>SUMIFS(订单明细!$K:$K,订单明细!$L:$L,$B14,订单明细!$O:$O,D$9,订单明细!$N:$N,$B$3)</f>
        <v>85000</v>
      </c>
      <c r="E14" s="38">
        <f>SUMIFS(订单明细!$K:$K,订单明细!$L:$L,$B14,订单明细!$O:$O,E$9,订单明细!$N:$N,$B$3)</f>
        <v>0</v>
      </c>
      <c r="F14" s="38">
        <f>SUMIFS(订单明细!$K:$K,订单明细!$L:$L,$B14,订单明细!$O:$O,F$9,订单明细!$N:$N,$B$3)</f>
        <v>0</v>
      </c>
      <c r="G14" s="38">
        <f>SUMIFS(订单明细!$K:$K,订单明细!$L:$L,$B14,订单明细!$O:$O,G$9,订单明细!$N:$N,$B$3)</f>
        <v>0</v>
      </c>
      <c r="H14" s="38">
        <f>SUMIFS(订单明细!$K:$K,订单明细!$L:$L,$B14,订单明细!$O:$O,H$9,订单明细!$N:$N,$B$3)</f>
        <v>0</v>
      </c>
      <c r="I14" s="38">
        <f>SUMIFS(订单明细!$K:$K,订单明细!$L:$L,$B14,订单明细!$O:$O,I$9,订单明细!$N:$N,$B$3)</f>
        <v>0</v>
      </c>
      <c r="J14" s="38">
        <f>SUMIFS(订单明细!$K:$K,订单明细!$L:$L,$B14,订单明细!$O:$O,J$9,订单明细!$N:$N,$B$3)</f>
        <v>0</v>
      </c>
      <c r="K14" s="38">
        <f>SUMIFS(订单明细!$K:$K,订单明细!$L:$L,$B14,订单明细!$O:$O,K$9,订单明细!$N:$N,$B$3)</f>
        <v>0</v>
      </c>
      <c r="L14" s="38">
        <f>SUMIFS(订单明细!$K:$K,订单明细!$L:$L,$B14,订单明细!$O:$O,L$9,订单明细!$N:$N,$B$3)</f>
        <v>0</v>
      </c>
      <c r="M14" s="38">
        <f>SUMIFS(订单明细!$K:$K,订单明细!$L:$L,$B14,订单明细!$O:$O,M$9,订单明细!$N:$N,$B$3)</f>
        <v>0</v>
      </c>
      <c r="N14" s="38">
        <f>SUMIFS(订单明细!$K:$K,订单明细!$L:$L,$B14,订单明细!$O:$O,N$9,订单明细!$N:$N,$B$3)</f>
        <v>0</v>
      </c>
    </row>
    <row r="15" spans="1:14">
      <c r="A15" s="23" t="str">
        <f>IF(员工信息!B9="","",员工信息!B9)</f>
        <v>GH0006</v>
      </c>
      <c r="B15" s="23" t="str">
        <f>IF(员工信息!C9="","",员工信息!C9)</f>
        <v>员工6</v>
      </c>
      <c r="C15" s="39">
        <f>SUMIFS(订单明细!$K:$K,订单明细!$L:$L,$B15,订单明细!$O:$O,C$9,订单明细!$N:$N,$B$3)</f>
        <v>0</v>
      </c>
      <c r="D15" s="39">
        <f>SUMIFS(订单明细!$K:$K,订单明细!$L:$L,$B15,订单明细!$O:$O,D$9,订单明细!$N:$N,$B$3)</f>
        <v>0</v>
      </c>
      <c r="E15" s="39">
        <f>SUMIFS(订单明细!$K:$K,订单明细!$L:$L,$B15,订单明细!$O:$O,E$9,订单明细!$N:$N,$B$3)</f>
        <v>0</v>
      </c>
      <c r="F15" s="39">
        <f>SUMIFS(订单明细!$K:$K,订单明细!$L:$L,$B15,订单明细!$O:$O,F$9,订单明细!$N:$N,$B$3)</f>
        <v>0</v>
      </c>
      <c r="G15" s="39">
        <f>SUMIFS(订单明细!$K:$K,订单明细!$L:$L,$B15,订单明细!$O:$O,G$9,订单明细!$N:$N,$B$3)</f>
        <v>0</v>
      </c>
      <c r="H15" s="39">
        <f>SUMIFS(订单明细!$K:$K,订单明细!$L:$L,$B15,订单明细!$O:$O,H$9,订单明细!$N:$N,$B$3)</f>
        <v>0</v>
      </c>
      <c r="I15" s="39">
        <f>SUMIFS(订单明细!$K:$K,订单明细!$L:$L,$B15,订单明细!$O:$O,I$9,订单明细!$N:$N,$B$3)</f>
        <v>0</v>
      </c>
      <c r="J15" s="39">
        <f>SUMIFS(订单明细!$K:$K,订单明细!$L:$L,$B15,订单明细!$O:$O,J$9,订单明细!$N:$N,$B$3)</f>
        <v>0</v>
      </c>
      <c r="K15" s="39">
        <f>SUMIFS(订单明细!$K:$K,订单明细!$L:$L,$B15,订单明细!$O:$O,K$9,订单明细!$N:$N,$B$3)</f>
        <v>0</v>
      </c>
      <c r="L15" s="39">
        <f>SUMIFS(订单明细!$K:$K,订单明细!$L:$L,$B15,订单明细!$O:$O,L$9,订单明细!$N:$N,$B$3)</f>
        <v>0</v>
      </c>
      <c r="M15" s="39">
        <f>SUMIFS(订单明细!$K:$K,订单明细!$L:$L,$B15,订单明细!$O:$O,M$9,订单明细!$N:$N,$B$3)</f>
        <v>0</v>
      </c>
      <c r="N15" s="39">
        <f>SUMIFS(订单明细!$K:$K,订单明细!$L:$L,$B15,订单明细!$O:$O,N$9,订单明细!$N:$N,$B$3)</f>
        <v>0</v>
      </c>
    </row>
    <row r="16" spans="1:14">
      <c r="A16" s="21" t="str">
        <f>IF(员工信息!B10="","",员工信息!B10)</f>
        <v>GH0007</v>
      </c>
      <c r="B16" s="21" t="str">
        <f>IF(员工信息!C10="","",员工信息!C10)</f>
        <v>员工7</v>
      </c>
      <c r="C16" s="38">
        <f>SUMIFS(订单明细!$K:$K,订单明细!$L:$L,$B16,订单明细!$O:$O,C$9,订单明细!$N:$N,$B$3)</f>
        <v>0</v>
      </c>
      <c r="D16" s="38">
        <f>SUMIFS(订单明细!$K:$K,订单明细!$L:$L,$B16,订单明细!$O:$O,D$9,订单明细!$N:$N,$B$3)</f>
        <v>0</v>
      </c>
      <c r="E16" s="38">
        <f>SUMIFS(订单明细!$K:$K,订单明细!$L:$L,$B16,订单明细!$O:$O,E$9,订单明细!$N:$N,$B$3)</f>
        <v>0</v>
      </c>
      <c r="F16" s="38">
        <f>SUMIFS(订单明细!$K:$K,订单明细!$L:$L,$B16,订单明细!$O:$O,F$9,订单明细!$N:$N,$B$3)</f>
        <v>0</v>
      </c>
      <c r="G16" s="38">
        <f>SUMIFS(订单明细!$K:$K,订单明细!$L:$L,$B16,订单明细!$O:$O,G$9,订单明细!$N:$N,$B$3)</f>
        <v>0</v>
      </c>
      <c r="H16" s="38">
        <f>SUMIFS(订单明细!$K:$K,订单明细!$L:$L,$B16,订单明细!$O:$O,H$9,订单明细!$N:$N,$B$3)</f>
        <v>0</v>
      </c>
      <c r="I16" s="38">
        <f>SUMIFS(订单明细!$K:$K,订单明细!$L:$L,$B16,订单明细!$O:$O,I$9,订单明细!$N:$N,$B$3)</f>
        <v>0</v>
      </c>
      <c r="J16" s="38">
        <f>SUMIFS(订单明细!$K:$K,订单明细!$L:$L,$B16,订单明细!$O:$O,J$9,订单明细!$N:$N,$B$3)</f>
        <v>0</v>
      </c>
      <c r="K16" s="38">
        <f>SUMIFS(订单明细!$K:$K,订单明细!$L:$L,$B16,订单明细!$O:$O,K$9,订单明细!$N:$N,$B$3)</f>
        <v>0</v>
      </c>
      <c r="L16" s="38">
        <f>SUMIFS(订单明细!$K:$K,订单明细!$L:$L,$B16,订单明细!$O:$O,L$9,订单明细!$N:$N,$B$3)</f>
        <v>0</v>
      </c>
      <c r="M16" s="38">
        <f>SUMIFS(订单明细!$K:$K,订单明细!$L:$L,$B16,订单明细!$O:$O,M$9,订单明细!$N:$N,$B$3)</f>
        <v>0</v>
      </c>
      <c r="N16" s="38">
        <f>SUMIFS(订单明细!$K:$K,订单明细!$L:$L,$B16,订单明细!$O:$O,N$9,订单明细!$N:$N,$B$3)</f>
        <v>0</v>
      </c>
    </row>
    <row r="17" spans="1:14">
      <c r="A17" s="23" t="str">
        <f>IF(员工信息!B11="","",员工信息!B11)</f>
        <v>GH0008</v>
      </c>
      <c r="B17" s="23" t="str">
        <f>IF(员工信息!C11="","",员工信息!C11)</f>
        <v>员工8</v>
      </c>
      <c r="C17" s="39">
        <f>SUMIFS(订单明细!$K:$K,订单明细!$L:$L,$B17,订单明细!$O:$O,C$9,订单明细!$N:$N,$B$3)</f>
        <v>0</v>
      </c>
      <c r="D17" s="39">
        <f>SUMIFS(订单明细!$K:$K,订单明细!$L:$L,$B17,订单明细!$O:$O,D$9,订单明细!$N:$N,$B$3)</f>
        <v>0</v>
      </c>
      <c r="E17" s="39">
        <f>SUMIFS(订单明细!$K:$K,订单明细!$L:$L,$B17,订单明细!$O:$O,E$9,订单明细!$N:$N,$B$3)</f>
        <v>0</v>
      </c>
      <c r="F17" s="39">
        <f>SUMIFS(订单明细!$K:$K,订单明细!$L:$L,$B17,订单明细!$O:$O,F$9,订单明细!$N:$N,$B$3)</f>
        <v>0</v>
      </c>
      <c r="G17" s="39">
        <f>SUMIFS(订单明细!$K:$K,订单明细!$L:$L,$B17,订单明细!$O:$O,G$9,订单明细!$N:$N,$B$3)</f>
        <v>0</v>
      </c>
      <c r="H17" s="39">
        <f>SUMIFS(订单明细!$K:$K,订单明细!$L:$L,$B17,订单明细!$O:$O,H$9,订单明细!$N:$N,$B$3)</f>
        <v>0</v>
      </c>
      <c r="I17" s="39">
        <f>SUMIFS(订单明细!$K:$K,订单明细!$L:$L,$B17,订单明细!$O:$O,I$9,订单明细!$N:$N,$B$3)</f>
        <v>0</v>
      </c>
      <c r="J17" s="39">
        <f>SUMIFS(订单明细!$K:$K,订单明细!$L:$L,$B17,订单明细!$O:$O,J$9,订单明细!$N:$N,$B$3)</f>
        <v>0</v>
      </c>
      <c r="K17" s="39">
        <f>SUMIFS(订单明细!$K:$K,订单明细!$L:$L,$B17,订单明细!$O:$O,K$9,订单明细!$N:$N,$B$3)</f>
        <v>0</v>
      </c>
      <c r="L17" s="39">
        <f>SUMIFS(订单明细!$K:$K,订单明细!$L:$L,$B17,订单明细!$O:$O,L$9,订单明细!$N:$N,$B$3)</f>
        <v>0</v>
      </c>
      <c r="M17" s="39">
        <f>SUMIFS(订单明细!$K:$K,订单明细!$L:$L,$B17,订单明细!$O:$O,M$9,订单明细!$N:$N,$B$3)</f>
        <v>0</v>
      </c>
      <c r="N17" s="39">
        <f>SUMIFS(订单明细!$K:$K,订单明细!$L:$L,$B17,订单明细!$O:$O,N$9,订单明细!$N:$N,$B$3)</f>
        <v>0</v>
      </c>
    </row>
    <row r="18" spans="1:14">
      <c r="A18" s="21" t="str">
        <f>IF(员工信息!B12="","",员工信息!B12)</f>
        <v/>
      </c>
      <c r="B18" s="21" t="str">
        <f>IF(员工信息!C12="","",员工信息!C12)</f>
        <v/>
      </c>
      <c r="C18" s="38">
        <f>SUMIFS(订单明细!$K:$K,订单明细!$L:$L,$B18,订单明细!$O:$O,C$9,订单明细!$N:$N,$B$3)</f>
        <v>0</v>
      </c>
      <c r="D18" s="38">
        <f>SUMIFS(订单明细!$K:$K,订单明细!$L:$L,$B18,订单明细!$O:$O,D$9,订单明细!$N:$N,$B$3)</f>
        <v>0</v>
      </c>
      <c r="E18" s="38">
        <f>SUMIFS(订单明细!$K:$K,订单明细!$L:$L,$B18,订单明细!$O:$O,E$9,订单明细!$N:$N,$B$3)</f>
        <v>0</v>
      </c>
      <c r="F18" s="38">
        <f>SUMIFS(订单明细!$K:$K,订单明细!$L:$L,$B18,订单明细!$O:$O,F$9,订单明细!$N:$N,$B$3)</f>
        <v>0</v>
      </c>
      <c r="G18" s="38">
        <f>SUMIFS(订单明细!$K:$K,订单明细!$L:$L,$B18,订单明细!$O:$O,G$9,订单明细!$N:$N,$B$3)</f>
        <v>0</v>
      </c>
      <c r="H18" s="38">
        <f>SUMIFS(订单明细!$K:$K,订单明细!$L:$L,$B18,订单明细!$O:$O,H$9,订单明细!$N:$N,$B$3)</f>
        <v>0</v>
      </c>
      <c r="I18" s="38">
        <f>SUMIFS(订单明细!$K:$K,订单明细!$L:$L,$B18,订单明细!$O:$O,I$9,订单明细!$N:$N,$B$3)</f>
        <v>0</v>
      </c>
      <c r="J18" s="38">
        <f>SUMIFS(订单明细!$K:$K,订单明细!$L:$L,$B18,订单明细!$O:$O,J$9,订单明细!$N:$N,$B$3)</f>
        <v>0</v>
      </c>
      <c r="K18" s="38">
        <f>SUMIFS(订单明细!$K:$K,订单明细!$L:$L,$B18,订单明细!$O:$O,K$9,订单明细!$N:$N,$B$3)</f>
        <v>0</v>
      </c>
      <c r="L18" s="38">
        <f>SUMIFS(订单明细!$K:$K,订单明细!$L:$L,$B18,订单明细!$O:$O,L$9,订单明细!$N:$N,$B$3)</f>
        <v>0</v>
      </c>
      <c r="M18" s="38">
        <f>SUMIFS(订单明细!$K:$K,订单明细!$L:$L,$B18,订单明细!$O:$O,M$9,订单明细!$N:$N,$B$3)</f>
        <v>0</v>
      </c>
      <c r="N18" s="38">
        <f>SUMIFS(订单明细!$K:$K,订单明细!$L:$L,$B18,订单明细!$O:$O,N$9,订单明细!$N:$N,$B$3)</f>
        <v>0</v>
      </c>
    </row>
    <row r="19" spans="1:14">
      <c r="A19" s="23" t="str">
        <f>IF(员工信息!B13="","",员工信息!B13)</f>
        <v/>
      </c>
      <c r="B19" s="23" t="str">
        <f>IF(员工信息!C13="","",员工信息!C13)</f>
        <v/>
      </c>
      <c r="C19" s="39">
        <f>SUMIFS(订单明细!$K:$K,订单明细!$L:$L,$B19,订单明细!$O:$O,C$9,订单明细!$N:$N,$B$3)</f>
        <v>0</v>
      </c>
      <c r="D19" s="39">
        <f>SUMIFS(订单明细!$K:$K,订单明细!$L:$L,$B19,订单明细!$O:$O,D$9,订单明细!$N:$N,$B$3)</f>
        <v>0</v>
      </c>
      <c r="E19" s="39">
        <f>SUMIFS(订单明细!$K:$K,订单明细!$L:$L,$B19,订单明细!$O:$O,E$9,订单明细!$N:$N,$B$3)</f>
        <v>0</v>
      </c>
      <c r="F19" s="39">
        <f>SUMIFS(订单明细!$K:$K,订单明细!$L:$L,$B19,订单明细!$O:$O,F$9,订单明细!$N:$N,$B$3)</f>
        <v>0</v>
      </c>
      <c r="G19" s="39">
        <f>SUMIFS(订单明细!$K:$K,订单明细!$L:$L,$B19,订单明细!$O:$O,G$9,订单明细!$N:$N,$B$3)</f>
        <v>0</v>
      </c>
      <c r="H19" s="39">
        <f>SUMIFS(订单明细!$K:$K,订单明细!$L:$L,$B19,订单明细!$O:$O,H$9,订单明细!$N:$N,$B$3)</f>
        <v>0</v>
      </c>
      <c r="I19" s="39">
        <f>SUMIFS(订单明细!$K:$K,订单明细!$L:$L,$B19,订单明细!$O:$O,I$9,订单明细!$N:$N,$B$3)</f>
        <v>0</v>
      </c>
      <c r="J19" s="39">
        <f>SUMIFS(订单明细!$K:$K,订单明细!$L:$L,$B19,订单明细!$O:$O,J$9,订单明细!$N:$N,$B$3)</f>
        <v>0</v>
      </c>
      <c r="K19" s="39">
        <f>SUMIFS(订单明细!$K:$K,订单明细!$L:$L,$B19,订单明细!$O:$O,K$9,订单明细!$N:$N,$B$3)</f>
        <v>0</v>
      </c>
      <c r="L19" s="39">
        <f>SUMIFS(订单明细!$K:$K,订单明细!$L:$L,$B19,订单明细!$O:$O,L$9,订单明细!$N:$N,$B$3)</f>
        <v>0</v>
      </c>
      <c r="M19" s="39">
        <f>SUMIFS(订单明细!$K:$K,订单明细!$L:$L,$B19,订单明细!$O:$O,M$9,订单明细!$N:$N,$B$3)</f>
        <v>0</v>
      </c>
      <c r="N19" s="39">
        <f>SUMIFS(订单明细!$K:$K,订单明细!$L:$L,$B19,订单明细!$O:$O,N$9,订单明细!$N:$N,$B$3)</f>
        <v>0</v>
      </c>
    </row>
    <row r="20" spans="1:14">
      <c r="A20" s="21" t="str">
        <f>IF(员工信息!B14="","",员工信息!B14)</f>
        <v/>
      </c>
      <c r="B20" s="21" t="str">
        <f>IF(员工信息!C14="","",员工信息!C14)</f>
        <v/>
      </c>
      <c r="C20" s="38">
        <f>SUMIFS(订单明细!$K:$K,订单明细!$L:$L,$B20,订单明细!$O:$O,C$9,订单明细!$N:$N,$B$3)</f>
        <v>0</v>
      </c>
      <c r="D20" s="38">
        <f>SUMIFS(订单明细!$K:$K,订单明细!$L:$L,$B20,订单明细!$O:$O,D$9,订单明细!$N:$N,$B$3)</f>
        <v>0</v>
      </c>
      <c r="E20" s="38">
        <f>SUMIFS(订单明细!$K:$K,订单明细!$L:$L,$B20,订单明细!$O:$O,E$9,订单明细!$N:$N,$B$3)</f>
        <v>0</v>
      </c>
      <c r="F20" s="38">
        <f>SUMIFS(订单明细!$K:$K,订单明细!$L:$L,$B20,订单明细!$O:$O,F$9,订单明细!$N:$N,$B$3)</f>
        <v>0</v>
      </c>
      <c r="G20" s="38">
        <f>SUMIFS(订单明细!$K:$K,订单明细!$L:$L,$B20,订单明细!$O:$O,G$9,订单明细!$N:$N,$B$3)</f>
        <v>0</v>
      </c>
      <c r="H20" s="38">
        <f>SUMIFS(订单明细!$K:$K,订单明细!$L:$L,$B20,订单明细!$O:$O,H$9,订单明细!$N:$N,$B$3)</f>
        <v>0</v>
      </c>
      <c r="I20" s="38">
        <f>SUMIFS(订单明细!$K:$K,订单明细!$L:$L,$B20,订单明细!$O:$O,I$9,订单明细!$N:$N,$B$3)</f>
        <v>0</v>
      </c>
      <c r="J20" s="38">
        <f>SUMIFS(订单明细!$K:$K,订单明细!$L:$L,$B20,订单明细!$O:$O,J$9,订单明细!$N:$N,$B$3)</f>
        <v>0</v>
      </c>
      <c r="K20" s="38">
        <f>SUMIFS(订单明细!$K:$K,订单明细!$L:$L,$B20,订单明细!$O:$O,K$9,订单明细!$N:$N,$B$3)</f>
        <v>0</v>
      </c>
      <c r="L20" s="38">
        <f>SUMIFS(订单明细!$K:$K,订单明细!$L:$L,$B20,订单明细!$O:$O,L$9,订单明细!$N:$N,$B$3)</f>
        <v>0</v>
      </c>
      <c r="M20" s="38">
        <f>SUMIFS(订单明细!$K:$K,订单明细!$L:$L,$B20,订单明细!$O:$O,M$9,订单明细!$N:$N,$B$3)</f>
        <v>0</v>
      </c>
      <c r="N20" s="38">
        <f>SUMIFS(订单明细!$K:$K,订单明细!$L:$L,$B20,订单明细!$O:$O,N$9,订单明细!$N:$N,$B$3)</f>
        <v>0</v>
      </c>
    </row>
    <row r="21" spans="1:14">
      <c r="A21" s="23" t="str">
        <f>IF(员工信息!B15="","",员工信息!B15)</f>
        <v/>
      </c>
      <c r="B21" s="23" t="str">
        <f>IF(员工信息!C15="","",员工信息!C15)</f>
        <v/>
      </c>
      <c r="C21" s="39">
        <f>SUMIFS(订单明细!$K:$K,订单明细!$L:$L,$B21,订单明细!$O:$O,C$9,订单明细!$N:$N,$B$3)</f>
        <v>0</v>
      </c>
      <c r="D21" s="39">
        <f>SUMIFS(订单明细!$K:$K,订单明细!$L:$L,$B21,订单明细!$O:$O,D$9,订单明细!$N:$N,$B$3)</f>
        <v>0</v>
      </c>
      <c r="E21" s="39">
        <f>SUMIFS(订单明细!$K:$K,订单明细!$L:$L,$B21,订单明细!$O:$O,E$9,订单明细!$N:$N,$B$3)</f>
        <v>0</v>
      </c>
      <c r="F21" s="39">
        <f>SUMIFS(订单明细!$K:$K,订单明细!$L:$L,$B21,订单明细!$O:$O,F$9,订单明细!$N:$N,$B$3)</f>
        <v>0</v>
      </c>
      <c r="G21" s="39">
        <f>SUMIFS(订单明细!$K:$K,订单明细!$L:$L,$B21,订单明细!$O:$O,G$9,订单明细!$N:$N,$B$3)</f>
        <v>0</v>
      </c>
      <c r="H21" s="39">
        <f>SUMIFS(订单明细!$K:$K,订单明细!$L:$L,$B21,订单明细!$O:$O,H$9,订单明细!$N:$N,$B$3)</f>
        <v>0</v>
      </c>
      <c r="I21" s="39">
        <f>SUMIFS(订单明细!$K:$K,订单明细!$L:$L,$B21,订单明细!$O:$O,I$9,订单明细!$N:$N,$B$3)</f>
        <v>0</v>
      </c>
      <c r="J21" s="39">
        <f>SUMIFS(订单明细!$K:$K,订单明细!$L:$L,$B21,订单明细!$O:$O,J$9,订单明细!$N:$N,$B$3)</f>
        <v>0</v>
      </c>
      <c r="K21" s="39">
        <f>SUMIFS(订单明细!$K:$K,订单明细!$L:$L,$B21,订单明细!$O:$O,K$9,订单明细!$N:$N,$B$3)</f>
        <v>0</v>
      </c>
      <c r="L21" s="39">
        <f>SUMIFS(订单明细!$K:$K,订单明细!$L:$L,$B21,订单明细!$O:$O,L$9,订单明细!$N:$N,$B$3)</f>
        <v>0</v>
      </c>
      <c r="M21" s="39">
        <f>SUMIFS(订单明细!$K:$K,订单明细!$L:$L,$B21,订单明细!$O:$O,M$9,订单明细!$N:$N,$B$3)</f>
        <v>0</v>
      </c>
      <c r="N21" s="39">
        <f>SUMIFS(订单明细!$K:$K,订单明细!$L:$L,$B21,订单明细!$O:$O,N$9,订单明细!$N:$N,$B$3)</f>
        <v>0</v>
      </c>
    </row>
    <row r="22" spans="1:14">
      <c r="A22" s="21" t="str">
        <f>IF(员工信息!B16="","",员工信息!B16)</f>
        <v/>
      </c>
      <c r="B22" s="21" t="str">
        <f>IF(员工信息!C16="","",员工信息!C16)</f>
        <v/>
      </c>
      <c r="C22" s="38">
        <f>SUMIFS(订单明细!$K:$K,订单明细!$L:$L,$B22,订单明细!$O:$O,C$9,订单明细!$N:$N,$B$3)</f>
        <v>0</v>
      </c>
      <c r="D22" s="38">
        <f>SUMIFS(订单明细!$K:$K,订单明细!$L:$L,$B22,订单明细!$O:$O,D$9,订单明细!$N:$N,$B$3)</f>
        <v>0</v>
      </c>
      <c r="E22" s="38">
        <f>SUMIFS(订单明细!$K:$K,订单明细!$L:$L,$B22,订单明细!$O:$O,E$9,订单明细!$N:$N,$B$3)</f>
        <v>0</v>
      </c>
      <c r="F22" s="38">
        <f>SUMIFS(订单明细!$K:$K,订单明细!$L:$L,$B22,订单明细!$O:$O,F$9,订单明细!$N:$N,$B$3)</f>
        <v>0</v>
      </c>
      <c r="G22" s="38">
        <f>SUMIFS(订单明细!$K:$K,订单明细!$L:$L,$B22,订单明细!$O:$O,G$9,订单明细!$N:$N,$B$3)</f>
        <v>0</v>
      </c>
      <c r="H22" s="38">
        <f>SUMIFS(订单明细!$K:$K,订单明细!$L:$L,$B22,订单明细!$O:$O,H$9,订单明细!$N:$N,$B$3)</f>
        <v>0</v>
      </c>
      <c r="I22" s="38">
        <f>SUMIFS(订单明细!$K:$K,订单明细!$L:$L,$B22,订单明细!$O:$O,I$9,订单明细!$N:$N,$B$3)</f>
        <v>0</v>
      </c>
      <c r="J22" s="38">
        <f>SUMIFS(订单明细!$K:$K,订单明细!$L:$L,$B22,订单明细!$O:$O,J$9,订单明细!$N:$N,$B$3)</f>
        <v>0</v>
      </c>
      <c r="K22" s="38">
        <f>SUMIFS(订单明细!$K:$K,订单明细!$L:$L,$B22,订单明细!$O:$O,K$9,订单明细!$N:$N,$B$3)</f>
        <v>0</v>
      </c>
      <c r="L22" s="38">
        <f>SUMIFS(订单明细!$K:$K,订单明细!$L:$L,$B22,订单明细!$O:$O,L$9,订单明细!$N:$N,$B$3)</f>
        <v>0</v>
      </c>
      <c r="M22" s="38">
        <f>SUMIFS(订单明细!$K:$K,订单明细!$L:$L,$B22,订单明细!$O:$O,M$9,订单明细!$N:$N,$B$3)</f>
        <v>0</v>
      </c>
      <c r="N22" s="38">
        <f>SUMIFS(订单明细!$K:$K,订单明细!$L:$L,$B22,订单明细!$O:$O,N$9,订单明细!$N:$N,$B$3)</f>
        <v>0</v>
      </c>
    </row>
    <row r="23" spans="1:14">
      <c r="A23" s="23" t="str">
        <f>IF(员工信息!B17="","",员工信息!B17)</f>
        <v/>
      </c>
      <c r="B23" s="23" t="str">
        <f>IF(员工信息!C17="","",员工信息!C17)</f>
        <v/>
      </c>
      <c r="C23" s="39">
        <f>SUMIFS(订单明细!$K:$K,订单明细!$L:$L,$B23,订单明细!$O:$O,C$9,订单明细!$N:$N,$B$3)</f>
        <v>0</v>
      </c>
      <c r="D23" s="39">
        <f>SUMIFS(订单明细!$K:$K,订单明细!$L:$L,$B23,订单明细!$O:$O,D$9,订单明细!$N:$N,$B$3)</f>
        <v>0</v>
      </c>
      <c r="E23" s="39">
        <f>SUMIFS(订单明细!$K:$K,订单明细!$L:$L,$B23,订单明细!$O:$O,E$9,订单明细!$N:$N,$B$3)</f>
        <v>0</v>
      </c>
      <c r="F23" s="39">
        <f>SUMIFS(订单明细!$K:$K,订单明细!$L:$L,$B23,订单明细!$O:$O,F$9,订单明细!$N:$N,$B$3)</f>
        <v>0</v>
      </c>
      <c r="G23" s="39">
        <f>SUMIFS(订单明细!$K:$K,订单明细!$L:$L,$B23,订单明细!$O:$O,G$9,订单明细!$N:$N,$B$3)</f>
        <v>0</v>
      </c>
      <c r="H23" s="39">
        <f>SUMIFS(订单明细!$K:$K,订单明细!$L:$L,$B23,订单明细!$O:$O,H$9,订单明细!$N:$N,$B$3)</f>
        <v>0</v>
      </c>
      <c r="I23" s="39">
        <f>SUMIFS(订单明细!$K:$K,订单明细!$L:$L,$B23,订单明细!$O:$O,I$9,订单明细!$N:$N,$B$3)</f>
        <v>0</v>
      </c>
      <c r="J23" s="39">
        <f>SUMIFS(订单明细!$K:$K,订单明细!$L:$L,$B23,订单明细!$O:$O,J$9,订单明细!$N:$N,$B$3)</f>
        <v>0</v>
      </c>
      <c r="K23" s="39">
        <f>SUMIFS(订单明细!$K:$K,订单明细!$L:$L,$B23,订单明细!$O:$O,K$9,订单明细!$N:$N,$B$3)</f>
        <v>0</v>
      </c>
      <c r="L23" s="39">
        <f>SUMIFS(订单明细!$K:$K,订单明细!$L:$L,$B23,订单明细!$O:$O,L$9,订单明细!$N:$N,$B$3)</f>
        <v>0</v>
      </c>
      <c r="M23" s="39">
        <f>SUMIFS(订单明细!$K:$K,订单明细!$L:$L,$B23,订单明细!$O:$O,M$9,订单明细!$N:$N,$B$3)</f>
        <v>0</v>
      </c>
      <c r="N23" s="39">
        <f>SUMIFS(订单明细!$K:$K,订单明细!$L:$L,$B23,订单明细!$O:$O,N$9,订单明细!$N:$N,$B$3)</f>
        <v>0</v>
      </c>
    </row>
    <row r="24" spans="1:14">
      <c r="A24" s="21" t="str">
        <f>IF(员工信息!B18="","",员工信息!B18)</f>
        <v/>
      </c>
      <c r="B24" s="21" t="str">
        <f>IF(员工信息!C18="","",员工信息!C18)</f>
        <v/>
      </c>
      <c r="C24" s="38">
        <f>SUMIFS(订单明细!$K:$K,订单明细!$L:$L,$B24,订单明细!$O:$O,C$9,订单明细!$N:$N,$B$3)</f>
        <v>0</v>
      </c>
      <c r="D24" s="38">
        <f>SUMIFS(订单明细!$K:$K,订单明细!$L:$L,$B24,订单明细!$O:$O,D$9,订单明细!$N:$N,$B$3)</f>
        <v>0</v>
      </c>
      <c r="E24" s="38">
        <f>SUMIFS(订单明细!$K:$K,订单明细!$L:$L,$B24,订单明细!$O:$O,E$9,订单明细!$N:$N,$B$3)</f>
        <v>0</v>
      </c>
      <c r="F24" s="38">
        <f>SUMIFS(订单明细!$K:$K,订单明细!$L:$L,$B24,订单明细!$O:$O,F$9,订单明细!$N:$N,$B$3)</f>
        <v>0</v>
      </c>
      <c r="G24" s="38">
        <f>SUMIFS(订单明细!$K:$K,订单明细!$L:$L,$B24,订单明细!$O:$O,G$9,订单明细!$N:$N,$B$3)</f>
        <v>0</v>
      </c>
      <c r="H24" s="38">
        <f>SUMIFS(订单明细!$K:$K,订单明细!$L:$L,$B24,订单明细!$O:$O,H$9,订单明细!$N:$N,$B$3)</f>
        <v>0</v>
      </c>
      <c r="I24" s="38">
        <f>SUMIFS(订单明细!$K:$K,订单明细!$L:$L,$B24,订单明细!$O:$O,I$9,订单明细!$N:$N,$B$3)</f>
        <v>0</v>
      </c>
      <c r="J24" s="38">
        <f>SUMIFS(订单明细!$K:$K,订单明细!$L:$L,$B24,订单明细!$O:$O,J$9,订单明细!$N:$N,$B$3)</f>
        <v>0</v>
      </c>
      <c r="K24" s="38">
        <f>SUMIFS(订单明细!$K:$K,订单明细!$L:$L,$B24,订单明细!$O:$O,K$9,订单明细!$N:$N,$B$3)</f>
        <v>0</v>
      </c>
      <c r="L24" s="38">
        <f>SUMIFS(订单明细!$K:$K,订单明细!$L:$L,$B24,订单明细!$O:$O,L$9,订单明细!$N:$N,$B$3)</f>
        <v>0</v>
      </c>
      <c r="M24" s="38">
        <f>SUMIFS(订单明细!$K:$K,订单明细!$L:$L,$B24,订单明细!$O:$O,M$9,订单明细!$N:$N,$B$3)</f>
        <v>0</v>
      </c>
      <c r="N24" s="38">
        <f>SUMIFS(订单明细!$K:$K,订单明细!$L:$L,$B24,订单明细!$O:$O,N$9,订单明细!$N:$N,$B$3)</f>
        <v>0</v>
      </c>
    </row>
    <row r="25" spans="1:14">
      <c r="A25" s="23" t="str">
        <f>IF(员工信息!B19="","",员工信息!B19)</f>
        <v/>
      </c>
      <c r="B25" s="23" t="str">
        <f>IF(员工信息!C19="","",员工信息!C19)</f>
        <v/>
      </c>
      <c r="C25" s="39">
        <f>SUMIFS(订单明细!$K:$K,订单明细!$L:$L,$B25,订单明细!$O:$O,C$9,订单明细!$N:$N,$B$3)</f>
        <v>0</v>
      </c>
      <c r="D25" s="39">
        <f>SUMIFS(订单明细!$K:$K,订单明细!$L:$L,$B25,订单明细!$O:$O,D$9,订单明细!$N:$N,$B$3)</f>
        <v>0</v>
      </c>
      <c r="E25" s="39">
        <f>SUMIFS(订单明细!$K:$K,订单明细!$L:$L,$B25,订单明细!$O:$O,E$9,订单明细!$N:$N,$B$3)</f>
        <v>0</v>
      </c>
      <c r="F25" s="39">
        <f>SUMIFS(订单明细!$K:$K,订单明细!$L:$L,$B25,订单明细!$O:$O,F$9,订单明细!$N:$N,$B$3)</f>
        <v>0</v>
      </c>
      <c r="G25" s="39">
        <f>SUMIFS(订单明细!$K:$K,订单明细!$L:$L,$B25,订单明细!$O:$O,G$9,订单明细!$N:$N,$B$3)</f>
        <v>0</v>
      </c>
      <c r="H25" s="39">
        <f>SUMIFS(订单明细!$K:$K,订单明细!$L:$L,$B25,订单明细!$O:$O,H$9,订单明细!$N:$N,$B$3)</f>
        <v>0</v>
      </c>
      <c r="I25" s="39">
        <f>SUMIFS(订单明细!$K:$K,订单明细!$L:$L,$B25,订单明细!$O:$O,I$9,订单明细!$N:$N,$B$3)</f>
        <v>0</v>
      </c>
      <c r="J25" s="39">
        <f>SUMIFS(订单明细!$K:$K,订单明细!$L:$L,$B25,订单明细!$O:$O,J$9,订单明细!$N:$N,$B$3)</f>
        <v>0</v>
      </c>
      <c r="K25" s="39">
        <f>SUMIFS(订单明细!$K:$K,订单明细!$L:$L,$B25,订单明细!$O:$O,K$9,订单明细!$N:$N,$B$3)</f>
        <v>0</v>
      </c>
      <c r="L25" s="39">
        <f>SUMIFS(订单明细!$K:$K,订单明细!$L:$L,$B25,订单明细!$O:$O,L$9,订单明细!$N:$N,$B$3)</f>
        <v>0</v>
      </c>
      <c r="M25" s="39">
        <f>SUMIFS(订单明细!$K:$K,订单明细!$L:$L,$B25,订单明细!$O:$O,M$9,订单明细!$N:$N,$B$3)</f>
        <v>0</v>
      </c>
      <c r="N25" s="39">
        <f>SUMIFS(订单明细!$K:$K,订单明细!$L:$L,$B25,订单明细!$O:$O,N$9,订单明细!$N:$N,$B$3)</f>
        <v>0</v>
      </c>
    </row>
    <row r="26" spans="1:14">
      <c r="A26" s="21" t="str">
        <f>IF(员工信息!B20="","",员工信息!B20)</f>
        <v/>
      </c>
      <c r="B26" s="21" t="str">
        <f>IF(员工信息!C20="","",员工信息!C20)</f>
        <v/>
      </c>
      <c r="C26" s="38">
        <f>SUMIFS(订单明细!$K:$K,订单明细!$L:$L,$B26,订单明细!$O:$O,C$9,订单明细!$N:$N,$B$3)</f>
        <v>0</v>
      </c>
      <c r="D26" s="38">
        <f>SUMIFS(订单明细!$K:$K,订单明细!$L:$L,$B26,订单明细!$O:$O,D$9,订单明细!$N:$N,$B$3)</f>
        <v>0</v>
      </c>
      <c r="E26" s="38">
        <f>SUMIFS(订单明细!$K:$K,订单明细!$L:$L,$B26,订单明细!$O:$O,E$9,订单明细!$N:$N,$B$3)</f>
        <v>0</v>
      </c>
      <c r="F26" s="38">
        <f>SUMIFS(订单明细!$K:$K,订单明细!$L:$L,$B26,订单明细!$O:$O,F$9,订单明细!$N:$N,$B$3)</f>
        <v>0</v>
      </c>
      <c r="G26" s="38">
        <f>SUMIFS(订单明细!$K:$K,订单明细!$L:$L,$B26,订单明细!$O:$O,G$9,订单明细!$N:$N,$B$3)</f>
        <v>0</v>
      </c>
      <c r="H26" s="38">
        <f>SUMIFS(订单明细!$K:$K,订单明细!$L:$L,$B26,订单明细!$O:$O,H$9,订单明细!$N:$N,$B$3)</f>
        <v>0</v>
      </c>
      <c r="I26" s="38">
        <f>SUMIFS(订单明细!$K:$K,订单明细!$L:$L,$B26,订单明细!$O:$O,I$9,订单明细!$N:$N,$B$3)</f>
        <v>0</v>
      </c>
      <c r="J26" s="38">
        <f>SUMIFS(订单明细!$K:$K,订单明细!$L:$L,$B26,订单明细!$O:$O,J$9,订单明细!$N:$N,$B$3)</f>
        <v>0</v>
      </c>
      <c r="K26" s="38">
        <f>SUMIFS(订单明细!$K:$K,订单明细!$L:$L,$B26,订单明细!$O:$O,K$9,订单明细!$N:$N,$B$3)</f>
        <v>0</v>
      </c>
      <c r="L26" s="38">
        <f>SUMIFS(订单明细!$K:$K,订单明细!$L:$L,$B26,订单明细!$O:$O,L$9,订单明细!$N:$N,$B$3)</f>
        <v>0</v>
      </c>
      <c r="M26" s="38">
        <f>SUMIFS(订单明细!$K:$K,订单明细!$L:$L,$B26,订单明细!$O:$O,M$9,订单明细!$N:$N,$B$3)</f>
        <v>0</v>
      </c>
      <c r="N26" s="38">
        <f>SUMIFS(订单明细!$K:$K,订单明细!$L:$L,$B26,订单明细!$O:$O,N$9,订单明细!$N:$N,$B$3)</f>
        <v>0</v>
      </c>
    </row>
    <row r="27" spans="1:14">
      <c r="A27" s="23" t="str">
        <f>IF(员工信息!B21="","",员工信息!B21)</f>
        <v/>
      </c>
      <c r="B27" s="23" t="str">
        <f>IF(员工信息!C21="","",员工信息!C21)</f>
        <v/>
      </c>
      <c r="C27" s="39">
        <f>SUMIFS(订单明细!$K:$K,订单明细!$L:$L,$B27,订单明细!$O:$O,C$9,订单明细!$N:$N,$B$3)</f>
        <v>0</v>
      </c>
      <c r="D27" s="39">
        <f>SUMIFS(订单明细!$K:$K,订单明细!$L:$L,$B27,订单明细!$O:$O,D$9,订单明细!$N:$N,$B$3)</f>
        <v>0</v>
      </c>
      <c r="E27" s="39">
        <f>SUMIFS(订单明细!$K:$K,订单明细!$L:$L,$B27,订单明细!$O:$O,E$9,订单明细!$N:$N,$B$3)</f>
        <v>0</v>
      </c>
      <c r="F27" s="39">
        <f>SUMIFS(订单明细!$K:$K,订单明细!$L:$L,$B27,订单明细!$O:$O,F$9,订单明细!$N:$N,$B$3)</f>
        <v>0</v>
      </c>
      <c r="G27" s="39">
        <f>SUMIFS(订单明细!$K:$K,订单明细!$L:$L,$B27,订单明细!$O:$O,G$9,订单明细!$N:$N,$B$3)</f>
        <v>0</v>
      </c>
      <c r="H27" s="39">
        <f>SUMIFS(订单明细!$K:$K,订单明细!$L:$L,$B27,订单明细!$O:$O,H$9,订单明细!$N:$N,$B$3)</f>
        <v>0</v>
      </c>
      <c r="I27" s="39">
        <f>SUMIFS(订单明细!$K:$K,订单明细!$L:$L,$B27,订单明细!$O:$O,I$9,订单明细!$N:$N,$B$3)</f>
        <v>0</v>
      </c>
      <c r="J27" s="39">
        <f>SUMIFS(订单明细!$K:$K,订单明细!$L:$L,$B27,订单明细!$O:$O,J$9,订单明细!$N:$N,$B$3)</f>
        <v>0</v>
      </c>
      <c r="K27" s="39">
        <f>SUMIFS(订单明细!$K:$K,订单明细!$L:$L,$B27,订单明细!$O:$O,K$9,订单明细!$N:$N,$B$3)</f>
        <v>0</v>
      </c>
      <c r="L27" s="39">
        <f>SUMIFS(订单明细!$K:$K,订单明细!$L:$L,$B27,订单明细!$O:$O,L$9,订单明细!$N:$N,$B$3)</f>
        <v>0</v>
      </c>
      <c r="M27" s="39">
        <f>SUMIFS(订单明细!$K:$K,订单明细!$L:$L,$B27,订单明细!$O:$O,M$9,订单明细!$N:$N,$B$3)</f>
        <v>0</v>
      </c>
      <c r="N27" s="39">
        <f>SUMIFS(订单明细!$K:$K,订单明细!$L:$L,$B27,订单明细!$O:$O,N$9,订单明细!$N:$N,$B$3)</f>
        <v>0</v>
      </c>
    </row>
    <row r="28" spans="1:14">
      <c r="A28" s="21" t="str">
        <f>IF(员工信息!B22="","",员工信息!B22)</f>
        <v/>
      </c>
      <c r="B28" s="21" t="str">
        <f>IF(员工信息!C22="","",员工信息!C22)</f>
        <v/>
      </c>
      <c r="C28" s="38">
        <f>SUMIFS(订单明细!$K:$K,订单明细!$L:$L,$B28,订单明细!$O:$O,C$9,订单明细!$N:$N,$B$3)</f>
        <v>0</v>
      </c>
      <c r="D28" s="38">
        <f>SUMIFS(订单明细!$K:$K,订单明细!$L:$L,$B28,订单明细!$O:$O,D$9,订单明细!$N:$N,$B$3)</f>
        <v>0</v>
      </c>
      <c r="E28" s="38">
        <f>SUMIFS(订单明细!$K:$K,订单明细!$L:$L,$B28,订单明细!$O:$O,E$9,订单明细!$N:$N,$B$3)</f>
        <v>0</v>
      </c>
      <c r="F28" s="38">
        <f>SUMIFS(订单明细!$K:$K,订单明细!$L:$L,$B28,订单明细!$O:$O,F$9,订单明细!$N:$N,$B$3)</f>
        <v>0</v>
      </c>
      <c r="G28" s="38">
        <f>SUMIFS(订单明细!$K:$K,订单明细!$L:$L,$B28,订单明细!$O:$O,G$9,订单明细!$N:$N,$B$3)</f>
        <v>0</v>
      </c>
      <c r="H28" s="38">
        <f>SUMIFS(订单明细!$K:$K,订单明细!$L:$L,$B28,订单明细!$O:$O,H$9,订单明细!$N:$N,$B$3)</f>
        <v>0</v>
      </c>
      <c r="I28" s="38">
        <f>SUMIFS(订单明细!$K:$K,订单明细!$L:$L,$B28,订单明细!$O:$O,I$9,订单明细!$N:$N,$B$3)</f>
        <v>0</v>
      </c>
      <c r="J28" s="38">
        <f>SUMIFS(订单明细!$K:$K,订单明细!$L:$L,$B28,订单明细!$O:$O,J$9,订单明细!$N:$N,$B$3)</f>
        <v>0</v>
      </c>
      <c r="K28" s="38">
        <f>SUMIFS(订单明细!$K:$K,订单明细!$L:$L,$B28,订单明细!$O:$O,K$9,订单明细!$N:$N,$B$3)</f>
        <v>0</v>
      </c>
      <c r="L28" s="38">
        <f>SUMIFS(订单明细!$K:$K,订单明细!$L:$L,$B28,订单明细!$O:$O,L$9,订单明细!$N:$N,$B$3)</f>
        <v>0</v>
      </c>
      <c r="M28" s="38">
        <f>SUMIFS(订单明细!$K:$K,订单明细!$L:$L,$B28,订单明细!$O:$O,M$9,订单明细!$N:$N,$B$3)</f>
        <v>0</v>
      </c>
      <c r="N28" s="38">
        <f>SUMIFS(订单明细!$K:$K,订单明细!$L:$L,$B28,订单明细!$O:$O,N$9,订单明细!$N:$N,$B$3)</f>
        <v>0</v>
      </c>
    </row>
    <row r="29" spans="1:14">
      <c r="A29" s="23" t="str">
        <f>IF(员工信息!B23="","",员工信息!B23)</f>
        <v/>
      </c>
      <c r="B29" s="23" t="str">
        <f>IF(员工信息!C23="","",员工信息!C23)</f>
        <v/>
      </c>
      <c r="C29" s="39">
        <f>SUMIFS(订单明细!$K:$K,订单明细!$L:$L,$B29,订单明细!$O:$O,C$9,订单明细!$N:$N,$B$3)</f>
        <v>0</v>
      </c>
      <c r="D29" s="39">
        <f>SUMIFS(订单明细!$K:$K,订单明细!$L:$L,$B29,订单明细!$O:$O,D$9,订单明细!$N:$N,$B$3)</f>
        <v>0</v>
      </c>
      <c r="E29" s="39">
        <f>SUMIFS(订单明细!$K:$K,订单明细!$L:$L,$B29,订单明细!$O:$O,E$9,订单明细!$N:$N,$B$3)</f>
        <v>0</v>
      </c>
      <c r="F29" s="39">
        <f>SUMIFS(订单明细!$K:$K,订单明细!$L:$L,$B29,订单明细!$O:$O,F$9,订单明细!$N:$N,$B$3)</f>
        <v>0</v>
      </c>
      <c r="G29" s="39">
        <f>SUMIFS(订单明细!$K:$K,订单明细!$L:$L,$B29,订单明细!$O:$O,G$9,订单明细!$N:$N,$B$3)</f>
        <v>0</v>
      </c>
      <c r="H29" s="39">
        <f>SUMIFS(订单明细!$K:$K,订单明细!$L:$L,$B29,订单明细!$O:$O,H$9,订单明细!$N:$N,$B$3)</f>
        <v>0</v>
      </c>
      <c r="I29" s="39">
        <f>SUMIFS(订单明细!$K:$K,订单明细!$L:$L,$B29,订单明细!$O:$O,I$9,订单明细!$N:$N,$B$3)</f>
        <v>0</v>
      </c>
      <c r="J29" s="39">
        <f>SUMIFS(订单明细!$K:$K,订单明细!$L:$L,$B29,订单明细!$O:$O,J$9,订单明细!$N:$N,$B$3)</f>
        <v>0</v>
      </c>
      <c r="K29" s="39">
        <f>SUMIFS(订单明细!$K:$K,订单明细!$L:$L,$B29,订单明细!$O:$O,K$9,订单明细!$N:$N,$B$3)</f>
        <v>0</v>
      </c>
      <c r="L29" s="39">
        <f>SUMIFS(订单明细!$K:$K,订单明细!$L:$L,$B29,订单明细!$O:$O,L$9,订单明细!$N:$N,$B$3)</f>
        <v>0</v>
      </c>
      <c r="M29" s="39">
        <f>SUMIFS(订单明细!$K:$K,订单明细!$L:$L,$B29,订单明细!$O:$O,M$9,订单明细!$N:$N,$B$3)</f>
        <v>0</v>
      </c>
      <c r="N29" s="39">
        <f>SUMIFS(订单明细!$K:$K,订单明细!$L:$L,$B29,订单明细!$O:$O,N$9,订单明细!$N:$N,$B$3)</f>
        <v>0</v>
      </c>
    </row>
    <row r="30" spans="1:14">
      <c r="A30" s="21" t="str">
        <f>IF(员工信息!B24="","",员工信息!B24)</f>
        <v/>
      </c>
      <c r="B30" s="21" t="str">
        <f>IF(员工信息!C24="","",员工信息!C24)</f>
        <v/>
      </c>
      <c r="C30" s="38">
        <f>SUMIFS(订单明细!$K:$K,订单明细!$L:$L,$B30,订单明细!$O:$O,C$9,订单明细!$N:$N,$B$3)</f>
        <v>0</v>
      </c>
      <c r="D30" s="38">
        <f>SUMIFS(订单明细!$K:$K,订单明细!$L:$L,$B30,订单明细!$O:$O,D$9,订单明细!$N:$N,$B$3)</f>
        <v>0</v>
      </c>
      <c r="E30" s="38">
        <f>SUMIFS(订单明细!$K:$K,订单明细!$L:$L,$B30,订单明细!$O:$O,E$9,订单明细!$N:$N,$B$3)</f>
        <v>0</v>
      </c>
      <c r="F30" s="38">
        <f>SUMIFS(订单明细!$K:$K,订单明细!$L:$L,$B30,订单明细!$O:$O,F$9,订单明细!$N:$N,$B$3)</f>
        <v>0</v>
      </c>
      <c r="G30" s="38">
        <f>SUMIFS(订单明细!$K:$K,订单明细!$L:$L,$B30,订单明细!$O:$O,G$9,订单明细!$N:$N,$B$3)</f>
        <v>0</v>
      </c>
      <c r="H30" s="38">
        <f>SUMIFS(订单明细!$K:$K,订单明细!$L:$L,$B30,订单明细!$O:$O,H$9,订单明细!$N:$N,$B$3)</f>
        <v>0</v>
      </c>
      <c r="I30" s="38">
        <f>SUMIFS(订单明细!$K:$K,订单明细!$L:$L,$B30,订单明细!$O:$O,I$9,订单明细!$N:$N,$B$3)</f>
        <v>0</v>
      </c>
      <c r="J30" s="38">
        <f>SUMIFS(订单明细!$K:$K,订单明细!$L:$L,$B30,订单明细!$O:$O,J$9,订单明细!$N:$N,$B$3)</f>
        <v>0</v>
      </c>
      <c r="K30" s="38">
        <f>SUMIFS(订单明细!$K:$K,订单明细!$L:$L,$B30,订单明细!$O:$O,K$9,订单明细!$N:$N,$B$3)</f>
        <v>0</v>
      </c>
      <c r="L30" s="38">
        <f>SUMIFS(订单明细!$K:$K,订单明细!$L:$L,$B30,订单明细!$O:$O,L$9,订单明细!$N:$N,$B$3)</f>
        <v>0</v>
      </c>
      <c r="M30" s="38">
        <f>SUMIFS(订单明细!$K:$K,订单明细!$L:$L,$B30,订单明细!$O:$O,M$9,订单明细!$N:$N,$B$3)</f>
        <v>0</v>
      </c>
      <c r="N30" s="38">
        <f>SUMIFS(订单明细!$K:$K,订单明细!$L:$L,$B30,订单明细!$O:$O,N$9,订单明细!$N:$N,$B$3)</f>
        <v>0</v>
      </c>
    </row>
    <row r="31" spans="1:14">
      <c r="A31" s="23" t="str">
        <f>IF(员工信息!B25="","",员工信息!B25)</f>
        <v/>
      </c>
      <c r="B31" s="23" t="str">
        <f>IF(员工信息!C25="","",员工信息!C25)</f>
        <v/>
      </c>
      <c r="C31" s="39">
        <f>SUMIFS(订单明细!$K:$K,订单明细!$L:$L,$B31,订单明细!$O:$O,C$9,订单明细!$N:$N,$B$3)</f>
        <v>0</v>
      </c>
      <c r="D31" s="39">
        <f>SUMIFS(订单明细!$K:$K,订单明细!$L:$L,$B31,订单明细!$O:$O,D$9,订单明细!$N:$N,$B$3)</f>
        <v>0</v>
      </c>
      <c r="E31" s="39">
        <f>SUMIFS(订单明细!$K:$K,订单明细!$L:$L,$B31,订单明细!$O:$O,E$9,订单明细!$N:$N,$B$3)</f>
        <v>0</v>
      </c>
      <c r="F31" s="39">
        <f>SUMIFS(订单明细!$K:$K,订单明细!$L:$L,$B31,订单明细!$O:$O,F$9,订单明细!$N:$N,$B$3)</f>
        <v>0</v>
      </c>
      <c r="G31" s="39">
        <f>SUMIFS(订单明细!$K:$K,订单明细!$L:$L,$B31,订单明细!$O:$O,G$9,订单明细!$N:$N,$B$3)</f>
        <v>0</v>
      </c>
      <c r="H31" s="39">
        <f>SUMIFS(订单明细!$K:$K,订单明细!$L:$L,$B31,订单明细!$O:$O,H$9,订单明细!$N:$N,$B$3)</f>
        <v>0</v>
      </c>
      <c r="I31" s="39">
        <f>SUMIFS(订单明细!$K:$K,订单明细!$L:$L,$B31,订单明细!$O:$O,I$9,订单明细!$N:$N,$B$3)</f>
        <v>0</v>
      </c>
      <c r="J31" s="39">
        <f>SUMIFS(订单明细!$K:$K,订单明细!$L:$L,$B31,订单明细!$O:$O,J$9,订单明细!$N:$N,$B$3)</f>
        <v>0</v>
      </c>
      <c r="K31" s="39">
        <f>SUMIFS(订单明细!$K:$K,订单明细!$L:$L,$B31,订单明细!$O:$O,K$9,订单明细!$N:$N,$B$3)</f>
        <v>0</v>
      </c>
      <c r="L31" s="39">
        <f>SUMIFS(订单明细!$K:$K,订单明细!$L:$L,$B31,订单明细!$O:$O,L$9,订单明细!$N:$N,$B$3)</f>
        <v>0</v>
      </c>
      <c r="M31" s="39">
        <f>SUMIFS(订单明细!$K:$K,订单明细!$L:$L,$B31,订单明细!$O:$O,M$9,订单明细!$N:$N,$B$3)</f>
        <v>0</v>
      </c>
      <c r="N31" s="39">
        <f>SUMIFS(订单明细!$K:$K,订单明细!$L:$L,$B31,订单明细!$O:$O,N$9,订单明细!$N:$N,$B$3)</f>
        <v>0</v>
      </c>
    </row>
    <row r="32" spans="1:14">
      <c r="A32" s="21" t="str">
        <f>IF(员工信息!B26="","",员工信息!B26)</f>
        <v/>
      </c>
      <c r="B32" s="21" t="str">
        <f>IF(员工信息!C26="","",员工信息!C26)</f>
        <v/>
      </c>
      <c r="C32" s="38">
        <f>SUMIFS(订单明细!$K:$K,订单明细!$L:$L,$B32,订单明细!$O:$O,C$9,订单明细!$N:$N,$B$3)</f>
        <v>0</v>
      </c>
      <c r="D32" s="38">
        <f>SUMIFS(订单明细!$K:$K,订单明细!$L:$L,$B32,订单明细!$O:$O,D$9,订单明细!$N:$N,$B$3)</f>
        <v>0</v>
      </c>
      <c r="E32" s="38">
        <f>SUMIFS(订单明细!$K:$K,订单明细!$L:$L,$B32,订单明细!$O:$O,E$9,订单明细!$N:$N,$B$3)</f>
        <v>0</v>
      </c>
      <c r="F32" s="38">
        <f>SUMIFS(订单明细!$K:$K,订单明细!$L:$L,$B32,订单明细!$O:$O,F$9,订单明细!$N:$N,$B$3)</f>
        <v>0</v>
      </c>
      <c r="G32" s="38">
        <f>SUMIFS(订单明细!$K:$K,订单明细!$L:$L,$B32,订单明细!$O:$O,G$9,订单明细!$N:$N,$B$3)</f>
        <v>0</v>
      </c>
      <c r="H32" s="38">
        <f>SUMIFS(订单明细!$K:$K,订单明细!$L:$L,$B32,订单明细!$O:$O,H$9,订单明细!$N:$N,$B$3)</f>
        <v>0</v>
      </c>
      <c r="I32" s="38">
        <f>SUMIFS(订单明细!$K:$K,订单明细!$L:$L,$B32,订单明细!$O:$O,I$9,订单明细!$N:$N,$B$3)</f>
        <v>0</v>
      </c>
      <c r="J32" s="38">
        <f>SUMIFS(订单明细!$K:$K,订单明细!$L:$L,$B32,订单明细!$O:$O,J$9,订单明细!$N:$N,$B$3)</f>
        <v>0</v>
      </c>
      <c r="K32" s="38">
        <f>SUMIFS(订单明细!$K:$K,订单明细!$L:$L,$B32,订单明细!$O:$O,K$9,订单明细!$N:$N,$B$3)</f>
        <v>0</v>
      </c>
      <c r="L32" s="38">
        <f>SUMIFS(订单明细!$K:$K,订单明细!$L:$L,$B32,订单明细!$O:$O,L$9,订单明细!$N:$N,$B$3)</f>
        <v>0</v>
      </c>
      <c r="M32" s="38">
        <f>SUMIFS(订单明细!$K:$K,订单明细!$L:$L,$B32,订单明细!$O:$O,M$9,订单明细!$N:$N,$B$3)</f>
        <v>0</v>
      </c>
      <c r="N32" s="38">
        <f>SUMIFS(订单明细!$K:$K,订单明细!$L:$L,$B32,订单明细!$O:$O,N$9,订单明细!$N:$N,$B$3)</f>
        <v>0</v>
      </c>
    </row>
    <row r="33" spans="1:14">
      <c r="A33" s="23" t="str">
        <f>IF(员工信息!B27="","",员工信息!B27)</f>
        <v/>
      </c>
      <c r="B33" s="23" t="str">
        <f>IF(员工信息!C27="","",员工信息!C27)</f>
        <v/>
      </c>
      <c r="C33" s="39">
        <f>SUMIFS(订单明细!$K:$K,订单明细!$L:$L,$B33,订单明细!$O:$O,C$9,订单明细!$N:$N,$B$3)</f>
        <v>0</v>
      </c>
      <c r="D33" s="39">
        <f>SUMIFS(订单明细!$K:$K,订单明细!$L:$L,$B33,订单明细!$O:$O,D$9,订单明细!$N:$N,$B$3)</f>
        <v>0</v>
      </c>
      <c r="E33" s="39">
        <f>SUMIFS(订单明细!$K:$K,订单明细!$L:$L,$B33,订单明细!$O:$O,E$9,订单明细!$N:$N,$B$3)</f>
        <v>0</v>
      </c>
      <c r="F33" s="39">
        <f>SUMIFS(订单明细!$K:$K,订单明细!$L:$L,$B33,订单明细!$O:$O,F$9,订单明细!$N:$N,$B$3)</f>
        <v>0</v>
      </c>
      <c r="G33" s="39">
        <f>SUMIFS(订单明细!$K:$K,订单明细!$L:$L,$B33,订单明细!$O:$O,G$9,订单明细!$N:$N,$B$3)</f>
        <v>0</v>
      </c>
      <c r="H33" s="39">
        <f>SUMIFS(订单明细!$K:$K,订单明细!$L:$L,$B33,订单明细!$O:$O,H$9,订单明细!$N:$N,$B$3)</f>
        <v>0</v>
      </c>
      <c r="I33" s="39">
        <f>SUMIFS(订单明细!$K:$K,订单明细!$L:$L,$B33,订单明细!$O:$O,I$9,订单明细!$N:$N,$B$3)</f>
        <v>0</v>
      </c>
      <c r="J33" s="39">
        <f>SUMIFS(订单明细!$K:$K,订单明细!$L:$L,$B33,订单明细!$O:$O,J$9,订单明细!$N:$N,$B$3)</f>
        <v>0</v>
      </c>
      <c r="K33" s="39">
        <f>SUMIFS(订单明细!$K:$K,订单明细!$L:$L,$B33,订单明细!$O:$O,K$9,订单明细!$N:$N,$B$3)</f>
        <v>0</v>
      </c>
      <c r="L33" s="39">
        <f>SUMIFS(订单明细!$K:$K,订单明细!$L:$L,$B33,订单明细!$O:$O,L$9,订单明细!$N:$N,$B$3)</f>
        <v>0</v>
      </c>
      <c r="M33" s="39">
        <f>SUMIFS(订单明细!$K:$K,订单明细!$L:$L,$B33,订单明细!$O:$O,M$9,订单明细!$N:$N,$B$3)</f>
        <v>0</v>
      </c>
      <c r="N33" s="39">
        <f>SUMIFS(订单明细!$K:$K,订单明细!$L:$L,$B33,订单明细!$O:$O,N$9,订单明细!$N:$N,$B$3)</f>
        <v>0</v>
      </c>
    </row>
    <row r="34" spans="1:14">
      <c r="A34" s="21" t="str">
        <f>IF(员工信息!B28="","",员工信息!B28)</f>
        <v/>
      </c>
      <c r="B34" s="21" t="str">
        <f>IF(员工信息!C28="","",员工信息!C28)</f>
        <v/>
      </c>
      <c r="C34" s="38">
        <f>SUMIFS(订单明细!$K:$K,订单明细!$L:$L,$B34,订单明细!$O:$O,C$9,订单明细!$N:$N,$B$3)</f>
        <v>0</v>
      </c>
      <c r="D34" s="38">
        <f>SUMIFS(订单明细!$K:$K,订单明细!$L:$L,$B34,订单明细!$O:$O,D$9,订单明细!$N:$N,$B$3)</f>
        <v>0</v>
      </c>
      <c r="E34" s="38">
        <f>SUMIFS(订单明细!$K:$K,订单明细!$L:$L,$B34,订单明细!$O:$O,E$9,订单明细!$N:$N,$B$3)</f>
        <v>0</v>
      </c>
      <c r="F34" s="38">
        <f>SUMIFS(订单明细!$K:$K,订单明细!$L:$L,$B34,订单明细!$O:$O,F$9,订单明细!$N:$N,$B$3)</f>
        <v>0</v>
      </c>
      <c r="G34" s="38">
        <f>SUMIFS(订单明细!$K:$K,订单明细!$L:$L,$B34,订单明细!$O:$O,G$9,订单明细!$N:$N,$B$3)</f>
        <v>0</v>
      </c>
      <c r="H34" s="38">
        <f>SUMIFS(订单明细!$K:$K,订单明细!$L:$L,$B34,订单明细!$O:$O,H$9,订单明细!$N:$N,$B$3)</f>
        <v>0</v>
      </c>
      <c r="I34" s="38">
        <f>SUMIFS(订单明细!$K:$K,订单明细!$L:$L,$B34,订单明细!$O:$O,I$9,订单明细!$N:$N,$B$3)</f>
        <v>0</v>
      </c>
      <c r="J34" s="38">
        <f>SUMIFS(订单明细!$K:$K,订单明细!$L:$L,$B34,订单明细!$O:$O,J$9,订单明细!$N:$N,$B$3)</f>
        <v>0</v>
      </c>
      <c r="K34" s="38">
        <f>SUMIFS(订单明细!$K:$K,订单明细!$L:$L,$B34,订单明细!$O:$O,K$9,订单明细!$N:$N,$B$3)</f>
        <v>0</v>
      </c>
      <c r="L34" s="38">
        <f>SUMIFS(订单明细!$K:$K,订单明细!$L:$L,$B34,订单明细!$O:$O,L$9,订单明细!$N:$N,$B$3)</f>
        <v>0</v>
      </c>
      <c r="M34" s="38">
        <f>SUMIFS(订单明细!$K:$K,订单明细!$L:$L,$B34,订单明细!$O:$O,M$9,订单明细!$N:$N,$B$3)</f>
        <v>0</v>
      </c>
      <c r="N34" s="38">
        <f>SUMIFS(订单明细!$K:$K,订单明细!$L:$L,$B34,订单明细!$O:$O,N$9,订单明细!$N:$N,$B$3)</f>
        <v>0</v>
      </c>
    </row>
    <row r="35" spans="1:14">
      <c r="A35" s="23" t="str">
        <f>IF(员工信息!B29="","",员工信息!B29)</f>
        <v/>
      </c>
      <c r="B35" s="23" t="str">
        <f>IF(员工信息!C29="","",员工信息!C29)</f>
        <v/>
      </c>
      <c r="C35" s="39">
        <f>SUMIFS(订单明细!$K:$K,订单明细!$L:$L,$B35,订单明细!$O:$O,C$9,订单明细!$N:$N,$B$3)</f>
        <v>0</v>
      </c>
      <c r="D35" s="39">
        <f>SUMIFS(订单明细!$K:$K,订单明细!$L:$L,$B35,订单明细!$O:$O,D$9,订单明细!$N:$N,$B$3)</f>
        <v>0</v>
      </c>
      <c r="E35" s="39">
        <f>SUMIFS(订单明细!$K:$K,订单明细!$L:$L,$B35,订单明细!$O:$O,E$9,订单明细!$N:$N,$B$3)</f>
        <v>0</v>
      </c>
      <c r="F35" s="39">
        <f>SUMIFS(订单明细!$K:$K,订单明细!$L:$L,$B35,订单明细!$O:$O,F$9,订单明细!$N:$N,$B$3)</f>
        <v>0</v>
      </c>
      <c r="G35" s="39">
        <f>SUMIFS(订单明细!$K:$K,订单明细!$L:$L,$B35,订单明细!$O:$O,G$9,订单明细!$N:$N,$B$3)</f>
        <v>0</v>
      </c>
      <c r="H35" s="39">
        <f>SUMIFS(订单明细!$K:$K,订单明细!$L:$L,$B35,订单明细!$O:$O,H$9,订单明细!$N:$N,$B$3)</f>
        <v>0</v>
      </c>
      <c r="I35" s="39">
        <f>SUMIFS(订单明细!$K:$K,订单明细!$L:$L,$B35,订单明细!$O:$O,I$9,订单明细!$N:$N,$B$3)</f>
        <v>0</v>
      </c>
      <c r="J35" s="39">
        <f>SUMIFS(订单明细!$K:$K,订单明细!$L:$L,$B35,订单明细!$O:$O,J$9,订单明细!$N:$N,$B$3)</f>
        <v>0</v>
      </c>
      <c r="K35" s="39">
        <f>SUMIFS(订单明细!$K:$K,订单明细!$L:$L,$B35,订单明细!$O:$O,K$9,订单明细!$N:$N,$B$3)</f>
        <v>0</v>
      </c>
      <c r="L35" s="39">
        <f>SUMIFS(订单明细!$K:$K,订单明细!$L:$L,$B35,订单明细!$O:$O,L$9,订单明细!$N:$N,$B$3)</f>
        <v>0</v>
      </c>
      <c r="M35" s="39">
        <f>SUMIFS(订单明细!$K:$K,订单明细!$L:$L,$B35,订单明细!$O:$O,M$9,订单明细!$N:$N,$B$3)</f>
        <v>0</v>
      </c>
      <c r="N35" s="39">
        <f>SUMIFS(订单明细!$K:$K,订单明细!$L:$L,$B35,订单明细!$O:$O,N$9,订单明细!$N:$N,$B$3)</f>
        <v>0</v>
      </c>
    </row>
    <row r="36" spans="1:14">
      <c r="A36" s="21" t="str">
        <f>IF(员工信息!B30="","",员工信息!B30)</f>
        <v/>
      </c>
      <c r="B36" s="21" t="str">
        <f>IF(员工信息!C30="","",员工信息!C30)</f>
        <v/>
      </c>
      <c r="C36" s="38">
        <f>SUMIFS(订单明细!$K:$K,订单明细!$L:$L,$B36,订单明细!$O:$O,C$9,订单明细!$N:$N,$B$3)</f>
        <v>0</v>
      </c>
      <c r="D36" s="38">
        <f>SUMIFS(订单明细!$K:$K,订单明细!$L:$L,$B36,订单明细!$O:$O,D$9,订单明细!$N:$N,$B$3)</f>
        <v>0</v>
      </c>
      <c r="E36" s="38">
        <f>SUMIFS(订单明细!$K:$K,订单明细!$L:$L,$B36,订单明细!$O:$O,E$9,订单明细!$N:$N,$B$3)</f>
        <v>0</v>
      </c>
      <c r="F36" s="38">
        <f>SUMIFS(订单明细!$K:$K,订单明细!$L:$L,$B36,订单明细!$O:$O,F$9,订单明细!$N:$N,$B$3)</f>
        <v>0</v>
      </c>
      <c r="G36" s="38">
        <f>SUMIFS(订单明细!$K:$K,订单明细!$L:$L,$B36,订单明细!$O:$O,G$9,订单明细!$N:$N,$B$3)</f>
        <v>0</v>
      </c>
      <c r="H36" s="38">
        <f>SUMIFS(订单明细!$K:$K,订单明细!$L:$L,$B36,订单明细!$O:$O,H$9,订单明细!$N:$N,$B$3)</f>
        <v>0</v>
      </c>
      <c r="I36" s="38">
        <f>SUMIFS(订单明细!$K:$K,订单明细!$L:$L,$B36,订单明细!$O:$O,I$9,订单明细!$N:$N,$B$3)</f>
        <v>0</v>
      </c>
      <c r="J36" s="38">
        <f>SUMIFS(订单明细!$K:$K,订单明细!$L:$L,$B36,订单明细!$O:$O,J$9,订单明细!$N:$N,$B$3)</f>
        <v>0</v>
      </c>
      <c r="K36" s="38">
        <f>SUMIFS(订单明细!$K:$K,订单明细!$L:$L,$B36,订单明细!$O:$O,K$9,订单明细!$N:$N,$B$3)</f>
        <v>0</v>
      </c>
      <c r="L36" s="38">
        <f>SUMIFS(订单明细!$K:$K,订单明细!$L:$L,$B36,订单明细!$O:$O,L$9,订单明细!$N:$N,$B$3)</f>
        <v>0</v>
      </c>
      <c r="M36" s="38">
        <f>SUMIFS(订单明细!$K:$K,订单明细!$L:$L,$B36,订单明细!$O:$O,M$9,订单明细!$N:$N,$B$3)</f>
        <v>0</v>
      </c>
      <c r="N36" s="38">
        <f>SUMIFS(订单明细!$K:$K,订单明细!$L:$L,$B36,订单明细!$O:$O,N$9,订单明细!$N:$N,$B$3)</f>
        <v>0</v>
      </c>
    </row>
    <row r="37" spans="1:14">
      <c r="A37" s="23" t="str">
        <f>IF(员工信息!B31="","",员工信息!B31)</f>
        <v/>
      </c>
      <c r="B37" s="23" t="str">
        <f>IF(员工信息!C31="","",员工信息!C31)</f>
        <v/>
      </c>
      <c r="C37" s="39">
        <f>SUMIFS(订单明细!$K:$K,订单明细!$L:$L,$B37,订单明细!$O:$O,C$9,订单明细!$N:$N,$B$3)</f>
        <v>0</v>
      </c>
      <c r="D37" s="39">
        <f>SUMIFS(订单明细!$K:$K,订单明细!$L:$L,$B37,订单明细!$O:$O,D$9,订单明细!$N:$N,$B$3)</f>
        <v>0</v>
      </c>
      <c r="E37" s="39">
        <f>SUMIFS(订单明细!$K:$K,订单明细!$L:$L,$B37,订单明细!$O:$O,E$9,订单明细!$N:$N,$B$3)</f>
        <v>0</v>
      </c>
      <c r="F37" s="39">
        <f>SUMIFS(订单明细!$K:$K,订单明细!$L:$L,$B37,订单明细!$O:$O,F$9,订单明细!$N:$N,$B$3)</f>
        <v>0</v>
      </c>
      <c r="G37" s="39">
        <f>SUMIFS(订单明细!$K:$K,订单明细!$L:$L,$B37,订单明细!$O:$O,G$9,订单明细!$N:$N,$B$3)</f>
        <v>0</v>
      </c>
      <c r="H37" s="39">
        <f>SUMIFS(订单明细!$K:$K,订单明细!$L:$L,$B37,订单明细!$O:$O,H$9,订单明细!$N:$N,$B$3)</f>
        <v>0</v>
      </c>
      <c r="I37" s="39">
        <f>SUMIFS(订单明细!$K:$K,订单明细!$L:$L,$B37,订单明细!$O:$O,I$9,订单明细!$N:$N,$B$3)</f>
        <v>0</v>
      </c>
      <c r="J37" s="39">
        <f>SUMIFS(订单明细!$K:$K,订单明细!$L:$L,$B37,订单明细!$O:$O,J$9,订单明细!$N:$N,$B$3)</f>
        <v>0</v>
      </c>
      <c r="K37" s="39">
        <f>SUMIFS(订单明细!$K:$K,订单明细!$L:$L,$B37,订单明细!$O:$O,K$9,订单明细!$N:$N,$B$3)</f>
        <v>0</v>
      </c>
      <c r="L37" s="39">
        <f>SUMIFS(订单明细!$K:$K,订单明细!$L:$L,$B37,订单明细!$O:$O,L$9,订单明细!$N:$N,$B$3)</f>
        <v>0</v>
      </c>
      <c r="M37" s="39">
        <f>SUMIFS(订单明细!$K:$K,订单明细!$L:$L,$B37,订单明细!$O:$O,M$9,订单明细!$N:$N,$B$3)</f>
        <v>0</v>
      </c>
      <c r="N37" s="39">
        <f>SUMIFS(订单明细!$K:$K,订单明细!$L:$L,$B37,订单明细!$O:$O,N$9,订单明细!$N:$N,$B$3)</f>
        <v>0</v>
      </c>
    </row>
    <row r="38" spans="1:14">
      <c r="A38" s="21" t="str">
        <f>IF(员工信息!B32="","",员工信息!B32)</f>
        <v/>
      </c>
      <c r="B38" s="21" t="str">
        <f>IF(员工信息!C32="","",员工信息!C32)</f>
        <v/>
      </c>
      <c r="C38" s="38">
        <f>SUMIFS(订单明细!$K:$K,订单明细!$L:$L,$B38,订单明细!$O:$O,C$9,订单明细!$N:$N,$B$3)</f>
        <v>0</v>
      </c>
      <c r="D38" s="38">
        <f>SUMIFS(订单明细!$K:$K,订单明细!$L:$L,$B38,订单明细!$O:$O,D$9,订单明细!$N:$N,$B$3)</f>
        <v>0</v>
      </c>
      <c r="E38" s="38">
        <f>SUMIFS(订单明细!$K:$K,订单明细!$L:$L,$B38,订单明细!$O:$O,E$9,订单明细!$N:$N,$B$3)</f>
        <v>0</v>
      </c>
      <c r="F38" s="38">
        <f>SUMIFS(订单明细!$K:$K,订单明细!$L:$L,$B38,订单明细!$O:$O,F$9,订单明细!$N:$N,$B$3)</f>
        <v>0</v>
      </c>
      <c r="G38" s="38">
        <f>SUMIFS(订单明细!$K:$K,订单明细!$L:$L,$B38,订单明细!$O:$O,G$9,订单明细!$N:$N,$B$3)</f>
        <v>0</v>
      </c>
      <c r="H38" s="38">
        <f>SUMIFS(订单明细!$K:$K,订单明细!$L:$L,$B38,订单明细!$O:$O,H$9,订单明细!$N:$N,$B$3)</f>
        <v>0</v>
      </c>
      <c r="I38" s="38">
        <f>SUMIFS(订单明细!$K:$K,订单明细!$L:$L,$B38,订单明细!$O:$O,I$9,订单明细!$N:$N,$B$3)</f>
        <v>0</v>
      </c>
      <c r="J38" s="38">
        <f>SUMIFS(订单明细!$K:$K,订单明细!$L:$L,$B38,订单明细!$O:$O,J$9,订单明细!$N:$N,$B$3)</f>
        <v>0</v>
      </c>
      <c r="K38" s="38">
        <f>SUMIFS(订单明细!$K:$K,订单明细!$L:$L,$B38,订单明细!$O:$O,K$9,订单明细!$N:$N,$B$3)</f>
        <v>0</v>
      </c>
      <c r="L38" s="38">
        <f>SUMIFS(订单明细!$K:$K,订单明细!$L:$L,$B38,订单明细!$O:$O,L$9,订单明细!$N:$N,$B$3)</f>
        <v>0</v>
      </c>
      <c r="M38" s="38">
        <f>SUMIFS(订单明细!$K:$K,订单明细!$L:$L,$B38,订单明细!$O:$O,M$9,订单明细!$N:$N,$B$3)</f>
        <v>0</v>
      </c>
      <c r="N38" s="38">
        <f>SUMIFS(订单明细!$K:$K,订单明细!$L:$L,$B38,订单明细!$O:$O,N$9,订单明细!$N:$N,$B$3)</f>
        <v>0</v>
      </c>
    </row>
    <row r="39" spans="1:14">
      <c r="A39" s="23" t="str">
        <f>IF(员工信息!B33="","",员工信息!B33)</f>
        <v/>
      </c>
      <c r="B39" s="23" t="str">
        <f>IF(员工信息!C33="","",员工信息!C33)</f>
        <v/>
      </c>
      <c r="C39" s="39">
        <f>SUMIFS(订单明细!$K:$K,订单明细!$L:$L,$B39,订单明细!$O:$O,C$9,订单明细!$N:$N,$B$3)</f>
        <v>0</v>
      </c>
      <c r="D39" s="39">
        <f>SUMIFS(订单明细!$K:$K,订单明细!$L:$L,$B39,订单明细!$O:$O,D$9,订单明细!$N:$N,$B$3)</f>
        <v>0</v>
      </c>
      <c r="E39" s="39">
        <f>SUMIFS(订单明细!$K:$K,订单明细!$L:$L,$B39,订单明细!$O:$O,E$9,订单明细!$N:$N,$B$3)</f>
        <v>0</v>
      </c>
      <c r="F39" s="39">
        <f>SUMIFS(订单明细!$K:$K,订单明细!$L:$L,$B39,订单明细!$O:$O,F$9,订单明细!$N:$N,$B$3)</f>
        <v>0</v>
      </c>
      <c r="G39" s="39">
        <f>SUMIFS(订单明细!$K:$K,订单明细!$L:$L,$B39,订单明细!$O:$O,G$9,订单明细!$N:$N,$B$3)</f>
        <v>0</v>
      </c>
      <c r="H39" s="39">
        <f>SUMIFS(订单明细!$K:$K,订单明细!$L:$L,$B39,订单明细!$O:$O,H$9,订单明细!$N:$N,$B$3)</f>
        <v>0</v>
      </c>
      <c r="I39" s="39">
        <f>SUMIFS(订单明细!$K:$K,订单明细!$L:$L,$B39,订单明细!$O:$O,I$9,订单明细!$N:$N,$B$3)</f>
        <v>0</v>
      </c>
      <c r="J39" s="39">
        <f>SUMIFS(订单明细!$K:$K,订单明细!$L:$L,$B39,订单明细!$O:$O,J$9,订单明细!$N:$N,$B$3)</f>
        <v>0</v>
      </c>
      <c r="K39" s="39">
        <f>SUMIFS(订单明细!$K:$K,订单明细!$L:$L,$B39,订单明细!$O:$O,K$9,订单明细!$N:$N,$B$3)</f>
        <v>0</v>
      </c>
      <c r="L39" s="39">
        <f>SUMIFS(订单明细!$K:$K,订单明细!$L:$L,$B39,订单明细!$O:$O,L$9,订单明细!$N:$N,$B$3)</f>
        <v>0</v>
      </c>
      <c r="M39" s="39">
        <f>SUMIFS(订单明细!$K:$K,订单明细!$L:$L,$B39,订单明细!$O:$O,M$9,订单明细!$N:$N,$B$3)</f>
        <v>0</v>
      </c>
      <c r="N39" s="39">
        <f>SUMIFS(订单明细!$K:$K,订单明细!$L:$L,$B39,订单明细!$O:$O,N$9,订单明细!$N:$N,$B$3)</f>
        <v>0</v>
      </c>
    </row>
    <row r="40" spans="1:14">
      <c r="A40" s="21" t="str">
        <f>IF(员工信息!B34="","",员工信息!B34)</f>
        <v/>
      </c>
      <c r="B40" s="21" t="str">
        <f>IF(员工信息!C34="","",员工信息!C34)</f>
        <v/>
      </c>
      <c r="C40" s="38">
        <f>SUMIFS(订单明细!$K:$K,订单明细!$L:$L,$B40,订单明细!$O:$O,C$9,订单明细!$N:$N,$B$3)</f>
        <v>0</v>
      </c>
      <c r="D40" s="38">
        <f>SUMIFS(订单明细!$K:$K,订单明细!$L:$L,$B40,订单明细!$O:$O,D$9,订单明细!$N:$N,$B$3)</f>
        <v>0</v>
      </c>
      <c r="E40" s="38">
        <f>SUMIFS(订单明细!$K:$K,订单明细!$L:$L,$B40,订单明细!$O:$O,E$9,订单明细!$N:$N,$B$3)</f>
        <v>0</v>
      </c>
      <c r="F40" s="38">
        <f>SUMIFS(订单明细!$K:$K,订单明细!$L:$L,$B40,订单明细!$O:$O,F$9,订单明细!$N:$N,$B$3)</f>
        <v>0</v>
      </c>
      <c r="G40" s="38">
        <f>SUMIFS(订单明细!$K:$K,订单明细!$L:$L,$B40,订单明细!$O:$O,G$9,订单明细!$N:$N,$B$3)</f>
        <v>0</v>
      </c>
      <c r="H40" s="38">
        <f>SUMIFS(订单明细!$K:$K,订单明细!$L:$L,$B40,订单明细!$O:$O,H$9,订单明细!$N:$N,$B$3)</f>
        <v>0</v>
      </c>
      <c r="I40" s="38">
        <f>SUMIFS(订单明细!$K:$K,订单明细!$L:$L,$B40,订单明细!$O:$O,I$9,订单明细!$N:$N,$B$3)</f>
        <v>0</v>
      </c>
      <c r="J40" s="38">
        <f>SUMIFS(订单明细!$K:$K,订单明细!$L:$L,$B40,订单明细!$O:$O,J$9,订单明细!$N:$N,$B$3)</f>
        <v>0</v>
      </c>
      <c r="K40" s="38">
        <f>SUMIFS(订单明细!$K:$K,订单明细!$L:$L,$B40,订单明细!$O:$O,K$9,订单明细!$N:$N,$B$3)</f>
        <v>0</v>
      </c>
      <c r="L40" s="38">
        <f>SUMIFS(订单明细!$K:$K,订单明细!$L:$L,$B40,订单明细!$O:$O,L$9,订单明细!$N:$N,$B$3)</f>
        <v>0</v>
      </c>
      <c r="M40" s="38">
        <f>SUMIFS(订单明细!$K:$K,订单明细!$L:$L,$B40,订单明细!$O:$O,M$9,订单明细!$N:$N,$B$3)</f>
        <v>0</v>
      </c>
      <c r="N40" s="38">
        <f>SUMIFS(订单明细!$K:$K,订单明细!$L:$L,$B40,订单明细!$O:$O,N$9,订单明细!$N:$N,$B$3)</f>
        <v>0</v>
      </c>
    </row>
    <row r="41" spans="1:14">
      <c r="A41" s="23" t="str">
        <f>IF(员工信息!B35="","",员工信息!B35)</f>
        <v/>
      </c>
      <c r="B41" s="23" t="str">
        <f>IF(员工信息!C35="","",员工信息!C35)</f>
        <v/>
      </c>
      <c r="C41" s="39">
        <f>SUMIFS(订单明细!$K:$K,订单明细!$L:$L,$B41,订单明细!$O:$O,C$9,订单明细!$N:$N,$B$3)</f>
        <v>0</v>
      </c>
      <c r="D41" s="39">
        <f>SUMIFS(订单明细!$K:$K,订单明细!$L:$L,$B41,订单明细!$O:$O,D$9,订单明细!$N:$N,$B$3)</f>
        <v>0</v>
      </c>
      <c r="E41" s="39">
        <f>SUMIFS(订单明细!$K:$K,订单明细!$L:$L,$B41,订单明细!$O:$O,E$9,订单明细!$N:$N,$B$3)</f>
        <v>0</v>
      </c>
      <c r="F41" s="39">
        <f>SUMIFS(订单明细!$K:$K,订单明细!$L:$L,$B41,订单明细!$O:$O,F$9,订单明细!$N:$N,$B$3)</f>
        <v>0</v>
      </c>
      <c r="G41" s="39">
        <f>SUMIFS(订单明细!$K:$K,订单明细!$L:$L,$B41,订单明细!$O:$O,G$9,订单明细!$N:$N,$B$3)</f>
        <v>0</v>
      </c>
      <c r="H41" s="39">
        <f>SUMIFS(订单明细!$K:$K,订单明细!$L:$L,$B41,订单明细!$O:$O,H$9,订单明细!$N:$N,$B$3)</f>
        <v>0</v>
      </c>
      <c r="I41" s="39">
        <f>SUMIFS(订单明细!$K:$K,订单明细!$L:$L,$B41,订单明细!$O:$O,I$9,订单明细!$N:$N,$B$3)</f>
        <v>0</v>
      </c>
      <c r="J41" s="39">
        <f>SUMIFS(订单明细!$K:$K,订单明细!$L:$L,$B41,订单明细!$O:$O,J$9,订单明细!$N:$N,$B$3)</f>
        <v>0</v>
      </c>
      <c r="K41" s="39">
        <f>SUMIFS(订单明细!$K:$K,订单明细!$L:$L,$B41,订单明细!$O:$O,K$9,订单明细!$N:$N,$B$3)</f>
        <v>0</v>
      </c>
      <c r="L41" s="39">
        <f>SUMIFS(订单明细!$K:$K,订单明细!$L:$L,$B41,订单明细!$O:$O,L$9,订单明细!$N:$N,$B$3)</f>
        <v>0</v>
      </c>
      <c r="M41" s="39">
        <f>SUMIFS(订单明细!$K:$K,订单明细!$L:$L,$B41,订单明细!$O:$O,M$9,订单明细!$N:$N,$B$3)</f>
        <v>0</v>
      </c>
      <c r="N41" s="39">
        <f>SUMIFS(订单明细!$K:$K,订单明细!$L:$L,$B41,订单明细!$O:$O,N$9,订单明细!$N:$N,$B$3)</f>
        <v>0</v>
      </c>
    </row>
    <row r="42" spans="1:14">
      <c r="A42" s="21" t="str">
        <f>IF(员工信息!B36="","",员工信息!B36)</f>
        <v/>
      </c>
      <c r="B42" s="21" t="str">
        <f>IF(员工信息!C36="","",员工信息!C36)</f>
        <v/>
      </c>
      <c r="C42" s="38">
        <f>SUMIFS(订单明细!$K:$K,订单明细!$L:$L,$B42,订单明细!$O:$O,C$9,订单明细!$N:$N,$B$3)</f>
        <v>0</v>
      </c>
      <c r="D42" s="38">
        <f>SUMIFS(订单明细!$K:$K,订单明细!$L:$L,$B42,订单明细!$O:$O,D$9,订单明细!$N:$N,$B$3)</f>
        <v>0</v>
      </c>
      <c r="E42" s="38">
        <f>SUMIFS(订单明细!$K:$K,订单明细!$L:$L,$B42,订单明细!$O:$O,E$9,订单明细!$N:$N,$B$3)</f>
        <v>0</v>
      </c>
      <c r="F42" s="38">
        <f>SUMIFS(订单明细!$K:$K,订单明细!$L:$L,$B42,订单明细!$O:$O,F$9,订单明细!$N:$N,$B$3)</f>
        <v>0</v>
      </c>
      <c r="G42" s="38">
        <f>SUMIFS(订单明细!$K:$K,订单明细!$L:$L,$B42,订单明细!$O:$O,G$9,订单明细!$N:$N,$B$3)</f>
        <v>0</v>
      </c>
      <c r="H42" s="38">
        <f>SUMIFS(订单明细!$K:$K,订单明细!$L:$L,$B42,订单明细!$O:$O,H$9,订单明细!$N:$N,$B$3)</f>
        <v>0</v>
      </c>
      <c r="I42" s="38">
        <f>SUMIFS(订单明细!$K:$K,订单明细!$L:$L,$B42,订单明细!$O:$O,I$9,订单明细!$N:$N,$B$3)</f>
        <v>0</v>
      </c>
      <c r="J42" s="38">
        <f>SUMIFS(订单明细!$K:$K,订单明细!$L:$L,$B42,订单明细!$O:$O,J$9,订单明细!$N:$N,$B$3)</f>
        <v>0</v>
      </c>
      <c r="K42" s="38">
        <f>SUMIFS(订单明细!$K:$K,订单明细!$L:$L,$B42,订单明细!$O:$O,K$9,订单明细!$N:$N,$B$3)</f>
        <v>0</v>
      </c>
      <c r="L42" s="38">
        <f>SUMIFS(订单明细!$K:$K,订单明细!$L:$L,$B42,订单明细!$O:$O,L$9,订单明细!$N:$N,$B$3)</f>
        <v>0</v>
      </c>
      <c r="M42" s="38">
        <f>SUMIFS(订单明细!$K:$K,订单明细!$L:$L,$B42,订单明细!$O:$O,M$9,订单明细!$N:$N,$B$3)</f>
        <v>0</v>
      </c>
      <c r="N42" s="38">
        <f>SUMIFS(订单明细!$K:$K,订单明细!$L:$L,$B42,订单明细!$O:$O,N$9,订单明细!$N:$N,$B$3)</f>
        <v>0</v>
      </c>
    </row>
    <row r="43" spans="1:14">
      <c r="A43" s="23" t="str">
        <f>IF(员工信息!B37="","",员工信息!B37)</f>
        <v/>
      </c>
      <c r="B43" s="23" t="str">
        <f>IF(员工信息!C37="","",员工信息!C37)</f>
        <v/>
      </c>
      <c r="C43" s="39">
        <f>SUMIFS(订单明细!$K:$K,订单明细!$L:$L,$B43,订单明细!$O:$O,C$9,订单明细!$N:$N,$B$3)</f>
        <v>0</v>
      </c>
      <c r="D43" s="39">
        <f>SUMIFS(订单明细!$K:$K,订单明细!$L:$L,$B43,订单明细!$O:$O,D$9,订单明细!$N:$N,$B$3)</f>
        <v>0</v>
      </c>
      <c r="E43" s="39">
        <f>SUMIFS(订单明细!$K:$K,订单明细!$L:$L,$B43,订单明细!$O:$O,E$9,订单明细!$N:$N,$B$3)</f>
        <v>0</v>
      </c>
      <c r="F43" s="39">
        <f>SUMIFS(订单明细!$K:$K,订单明细!$L:$L,$B43,订单明细!$O:$O,F$9,订单明细!$N:$N,$B$3)</f>
        <v>0</v>
      </c>
      <c r="G43" s="39">
        <f>SUMIFS(订单明细!$K:$K,订单明细!$L:$L,$B43,订单明细!$O:$O,G$9,订单明细!$N:$N,$B$3)</f>
        <v>0</v>
      </c>
      <c r="H43" s="39">
        <f>SUMIFS(订单明细!$K:$K,订单明细!$L:$L,$B43,订单明细!$O:$O,H$9,订单明细!$N:$N,$B$3)</f>
        <v>0</v>
      </c>
      <c r="I43" s="39">
        <f>SUMIFS(订单明细!$K:$K,订单明细!$L:$L,$B43,订单明细!$O:$O,I$9,订单明细!$N:$N,$B$3)</f>
        <v>0</v>
      </c>
      <c r="J43" s="39">
        <f>SUMIFS(订单明细!$K:$K,订单明细!$L:$L,$B43,订单明细!$O:$O,J$9,订单明细!$N:$N,$B$3)</f>
        <v>0</v>
      </c>
      <c r="K43" s="39">
        <f>SUMIFS(订单明细!$K:$K,订单明细!$L:$L,$B43,订单明细!$O:$O,K$9,订单明细!$N:$N,$B$3)</f>
        <v>0</v>
      </c>
      <c r="L43" s="39">
        <f>SUMIFS(订单明细!$K:$K,订单明细!$L:$L,$B43,订单明细!$O:$O,L$9,订单明细!$N:$N,$B$3)</f>
        <v>0</v>
      </c>
      <c r="M43" s="39">
        <f>SUMIFS(订单明细!$K:$K,订单明细!$L:$L,$B43,订单明细!$O:$O,M$9,订单明细!$N:$N,$B$3)</f>
        <v>0</v>
      </c>
      <c r="N43" s="39">
        <f>SUMIFS(订单明细!$K:$K,订单明细!$L:$L,$B43,订单明细!$O:$O,N$9,订单明细!$N:$N,$B$3)</f>
        <v>0</v>
      </c>
    </row>
    <row r="44" spans="1:14">
      <c r="A44" s="21" t="str">
        <f>IF(员工信息!B38="","",员工信息!B38)</f>
        <v/>
      </c>
      <c r="B44" s="21" t="str">
        <f>IF(员工信息!C38="","",员工信息!C38)</f>
        <v/>
      </c>
      <c r="C44" s="38">
        <f>SUMIFS(订单明细!$K:$K,订单明细!$L:$L,$B44,订单明细!$O:$O,C$9,订单明细!$N:$N,$B$3)</f>
        <v>0</v>
      </c>
      <c r="D44" s="38">
        <f>SUMIFS(订单明细!$K:$K,订单明细!$L:$L,$B44,订单明细!$O:$O,D$9,订单明细!$N:$N,$B$3)</f>
        <v>0</v>
      </c>
      <c r="E44" s="38">
        <f>SUMIFS(订单明细!$K:$K,订单明细!$L:$L,$B44,订单明细!$O:$O,E$9,订单明细!$N:$N,$B$3)</f>
        <v>0</v>
      </c>
      <c r="F44" s="38">
        <f>SUMIFS(订单明细!$K:$K,订单明细!$L:$L,$B44,订单明细!$O:$O,F$9,订单明细!$N:$N,$B$3)</f>
        <v>0</v>
      </c>
      <c r="G44" s="38">
        <f>SUMIFS(订单明细!$K:$K,订单明细!$L:$L,$B44,订单明细!$O:$O,G$9,订单明细!$N:$N,$B$3)</f>
        <v>0</v>
      </c>
      <c r="H44" s="38">
        <f>SUMIFS(订单明细!$K:$K,订单明细!$L:$L,$B44,订单明细!$O:$O,H$9,订单明细!$N:$N,$B$3)</f>
        <v>0</v>
      </c>
      <c r="I44" s="38">
        <f>SUMIFS(订单明细!$K:$K,订单明细!$L:$L,$B44,订单明细!$O:$O,I$9,订单明细!$N:$N,$B$3)</f>
        <v>0</v>
      </c>
      <c r="J44" s="38">
        <f>SUMIFS(订单明细!$K:$K,订单明细!$L:$L,$B44,订单明细!$O:$O,J$9,订单明细!$N:$N,$B$3)</f>
        <v>0</v>
      </c>
      <c r="K44" s="38">
        <f>SUMIFS(订单明细!$K:$K,订单明细!$L:$L,$B44,订单明细!$O:$O,K$9,订单明细!$N:$N,$B$3)</f>
        <v>0</v>
      </c>
      <c r="L44" s="38">
        <f>SUMIFS(订单明细!$K:$K,订单明细!$L:$L,$B44,订单明细!$O:$O,L$9,订单明细!$N:$N,$B$3)</f>
        <v>0</v>
      </c>
      <c r="M44" s="38">
        <f>SUMIFS(订单明细!$K:$K,订单明细!$L:$L,$B44,订单明细!$O:$O,M$9,订单明细!$N:$N,$B$3)</f>
        <v>0</v>
      </c>
      <c r="N44" s="38">
        <f>SUMIFS(订单明细!$K:$K,订单明细!$L:$L,$B44,订单明细!$O:$O,N$9,订单明细!$N:$N,$B$3)</f>
        <v>0</v>
      </c>
    </row>
    <row r="45" spans="1:14">
      <c r="A45" s="23" t="str">
        <f>IF(员工信息!B39="","",员工信息!B39)</f>
        <v/>
      </c>
      <c r="B45" s="23" t="str">
        <f>IF(员工信息!C39="","",员工信息!C39)</f>
        <v/>
      </c>
      <c r="C45" s="39">
        <f>SUMIFS(订单明细!$K:$K,订单明细!$L:$L,$B45,订单明细!$O:$O,C$9,订单明细!$N:$N,$B$3)</f>
        <v>0</v>
      </c>
      <c r="D45" s="39">
        <f>SUMIFS(订单明细!$K:$K,订单明细!$L:$L,$B45,订单明细!$O:$O,D$9,订单明细!$N:$N,$B$3)</f>
        <v>0</v>
      </c>
      <c r="E45" s="39">
        <f>SUMIFS(订单明细!$K:$K,订单明细!$L:$L,$B45,订单明细!$O:$O,E$9,订单明细!$N:$N,$B$3)</f>
        <v>0</v>
      </c>
      <c r="F45" s="39">
        <f>SUMIFS(订单明细!$K:$K,订单明细!$L:$L,$B45,订单明细!$O:$O,F$9,订单明细!$N:$N,$B$3)</f>
        <v>0</v>
      </c>
      <c r="G45" s="39">
        <f>SUMIFS(订单明细!$K:$K,订单明细!$L:$L,$B45,订单明细!$O:$O,G$9,订单明细!$N:$N,$B$3)</f>
        <v>0</v>
      </c>
      <c r="H45" s="39">
        <f>SUMIFS(订单明细!$K:$K,订单明细!$L:$L,$B45,订单明细!$O:$O,H$9,订单明细!$N:$N,$B$3)</f>
        <v>0</v>
      </c>
      <c r="I45" s="39">
        <f>SUMIFS(订单明细!$K:$K,订单明细!$L:$L,$B45,订单明细!$O:$O,I$9,订单明细!$N:$N,$B$3)</f>
        <v>0</v>
      </c>
      <c r="J45" s="39">
        <f>SUMIFS(订单明细!$K:$K,订单明细!$L:$L,$B45,订单明细!$O:$O,J$9,订单明细!$N:$N,$B$3)</f>
        <v>0</v>
      </c>
      <c r="K45" s="39">
        <f>SUMIFS(订单明细!$K:$K,订单明细!$L:$L,$B45,订单明细!$O:$O,K$9,订单明细!$N:$N,$B$3)</f>
        <v>0</v>
      </c>
      <c r="L45" s="39">
        <f>SUMIFS(订单明细!$K:$K,订单明细!$L:$L,$B45,订单明细!$O:$O,L$9,订单明细!$N:$N,$B$3)</f>
        <v>0</v>
      </c>
      <c r="M45" s="39">
        <f>SUMIFS(订单明细!$K:$K,订单明细!$L:$L,$B45,订单明细!$O:$O,M$9,订单明细!$N:$N,$B$3)</f>
        <v>0</v>
      </c>
      <c r="N45" s="39">
        <f>SUMIFS(订单明细!$K:$K,订单明细!$L:$L,$B45,订单明细!$O:$O,N$9,订单明细!$N:$N,$B$3)</f>
        <v>0</v>
      </c>
    </row>
    <row r="46" spans="1:14">
      <c r="A46" s="21" t="str">
        <f>IF(员工信息!B40="","",员工信息!B40)</f>
        <v/>
      </c>
      <c r="B46" s="21" t="str">
        <f>IF(员工信息!C40="","",员工信息!C40)</f>
        <v/>
      </c>
      <c r="C46" s="38">
        <f>SUMIFS(订单明细!$K:$K,订单明细!$L:$L,$B46,订单明细!$O:$O,C$9,订单明细!$N:$N,$B$3)</f>
        <v>0</v>
      </c>
      <c r="D46" s="38">
        <f>SUMIFS(订单明细!$K:$K,订单明细!$L:$L,$B46,订单明细!$O:$O,D$9,订单明细!$N:$N,$B$3)</f>
        <v>0</v>
      </c>
      <c r="E46" s="38">
        <f>SUMIFS(订单明细!$K:$K,订单明细!$L:$L,$B46,订单明细!$O:$O,E$9,订单明细!$N:$N,$B$3)</f>
        <v>0</v>
      </c>
      <c r="F46" s="38">
        <f>SUMIFS(订单明细!$K:$K,订单明细!$L:$L,$B46,订单明细!$O:$O,F$9,订单明细!$N:$N,$B$3)</f>
        <v>0</v>
      </c>
      <c r="G46" s="38">
        <f>SUMIFS(订单明细!$K:$K,订单明细!$L:$L,$B46,订单明细!$O:$O,G$9,订单明细!$N:$N,$B$3)</f>
        <v>0</v>
      </c>
      <c r="H46" s="38">
        <f>SUMIFS(订单明细!$K:$K,订单明细!$L:$L,$B46,订单明细!$O:$O,H$9,订单明细!$N:$N,$B$3)</f>
        <v>0</v>
      </c>
      <c r="I46" s="38">
        <f>SUMIFS(订单明细!$K:$K,订单明细!$L:$L,$B46,订单明细!$O:$O,I$9,订单明细!$N:$N,$B$3)</f>
        <v>0</v>
      </c>
      <c r="J46" s="38">
        <f>SUMIFS(订单明细!$K:$K,订单明细!$L:$L,$B46,订单明细!$O:$O,J$9,订单明细!$N:$N,$B$3)</f>
        <v>0</v>
      </c>
      <c r="K46" s="38">
        <f>SUMIFS(订单明细!$K:$K,订单明细!$L:$L,$B46,订单明细!$O:$O,K$9,订单明细!$N:$N,$B$3)</f>
        <v>0</v>
      </c>
      <c r="L46" s="38">
        <f>SUMIFS(订单明细!$K:$K,订单明细!$L:$L,$B46,订单明细!$O:$O,L$9,订单明细!$N:$N,$B$3)</f>
        <v>0</v>
      </c>
      <c r="M46" s="38">
        <f>SUMIFS(订单明细!$K:$K,订单明细!$L:$L,$B46,订单明细!$O:$O,M$9,订单明细!$N:$N,$B$3)</f>
        <v>0</v>
      </c>
      <c r="N46" s="38">
        <f>SUMIFS(订单明细!$K:$K,订单明细!$L:$L,$B46,订单明细!$O:$O,N$9,订单明细!$N:$N,$B$3)</f>
        <v>0</v>
      </c>
    </row>
    <row r="47" spans="1:14">
      <c r="A47" s="23" t="str">
        <f>IF(员工信息!B41="","",员工信息!B41)</f>
        <v/>
      </c>
      <c r="B47" s="23" t="str">
        <f>IF(员工信息!C41="","",员工信息!C41)</f>
        <v/>
      </c>
      <c r="C47" s="39">
        <f>SUMIFS(订单明细!$K:$K,订单明细!$L:$L,$B47,订单明细!$O:$O,C$9,订单明细!$N:$N,$B$3)</f>
        <v>0</v>
      </c>
      <c r="D47" s="39">
        <f>SUMIFS(订单明细!$K:$K,订单明细!$L:$L,$B47,订单明细!$O:$O,D$9,订单明细!$N:$N,$B$3)</f>
        <v>0</v>
      </c>
      <c r="E47" s="39">
        <f>SUMIFS(订单明细!$K:$K,订单明细!$L:$L,$B47,订单明细!$O:$O,E$9,订单明细!$N:$N,$B$3)</f>
        <v>0</v>
      </c>
      <c r="F47" s="39">
        <f>SUMIFS(订单明细!$K:$K,订单明细!$L:$L,$B47,订单明细!$O:$O,F$9,订单明细!$N:$N,$B$3)</f>
        <v>0</v>
      </c>
      <c r="G47" s="39">
        <f>SUMIFS(订单明细!$K:$K,订单明细!$L:$L,$B47,订单明细!$O:$O,G$9,订单明细!$N:$N,$B$3)</f>
        <v>0</v>
      </c>
      <c r="H47" s="39">
        <f>SUMIFS(订单明细!$K:$K,订单明细!$L:$L,$B47,订单明细!$O:$O,H$9,订单明细!$N:$N,$B$3)</f>
        <v>0</v>
      </c>
      <c r="I47" s="39">
        <f>SUMIFS(订单明细!$K:$K,订单明细!$L:$L,$B47,订单明细!$O:$O,I$9,订单明细!$N:$N,$B$3)</f>
        <v>0</v>
      </c>
      <c r="J47" s="39">
        <f>SUMIFS(订单明细!$K:$K,订单明细!$L:$L,$B47,订单明细!$O:$O,J$9,订单明细!$N:$N,$B$3)</f>
        <v>0</v>
      </c>
      <c r="K47" s="39">
        <f>SUMIFS(订单明细!$K:$K,订单明细!$L:$L,$B47,订单明细!$O:$O,K$9,订单明细!$N:$N,$B$3)</f>
        <v>0</v>
      </c>
      <c r="L47" s="39">
        <f>SUMIFS(订单明细!$K:$K,订单明细!$L:$L,$B47,订单明细!$O:$O,L$9,订单明细!$N:$N,$B$3)</f>
        <v>0</v>
      </c>
      <c r="M47" s="39">
        <f>SUMIFS(订单明细!$K:$K,订单明细!$L:$L,$B47,订单明细!$O:$O,M$9,订单明细!$N:$N,$B$3)</f>
        <v>0</v>
      </c>
      <c r="N47" s="39">
        <f>SUMIFS(订单明细!$K:$K,订单明细!$L:$L,$B47,订单明细!$O:$O,N$9,订单明细!$N:$N,$B$3)</f>
        <v>0</v>
      </c>
    </row>
    <row r="48" spans="1:14">
      <c r="A48" s="21" t="str">
        <f>IF(员工信息!B42="","",员工信息!B42)</f>
        <v/>
      </c>
      <c r="B48" s="21" t="str">
        <f>IF(员工信息!C42="","",员工信息!C42)</f>
        <v/>
      </c>
      <c r="C48" s="38">
        <f>SUMIFS(订单明细!$K:$K,订单明细!$L:$L,$B48,订单明细!$O:$O,C$9,订单明细!$N:$N,$B$3)</f>
        <v>0</v>
      </c>
      <c r="D48" s="38">
        <f>SUMIFS(订单明细!$K:$K,订单明细!$L:$L,$B48,订单明细!$O:$O,D$9,订单明细!$N:$N,$B$3)</f>
        <v>0</v>
      </c>
      <c r="E48" s="38">
        <f>SUMIFS(订单明细!$K:$K,订单明细!$L:$L,$B48,订单明细!$O:$O,E$9,订单明细!$N:$N,$B$3)</f>
        <v>0</v>
      </c>
      <c r="F48" s="38">
        <f>SUMIFS(订单明细!$K:$K,订单明细!$L:$L,$B48,订单明细!$O:$O,F$9,订单明细!$N:$N,$B$3)</f>
        <v>0</v>
      </c>
      <c r="G48" s="38">
        <f>SUMIFS(订单明细!$K:$K,订单明细!$L:$L,$B48,订单明细!$O:$O,G$9,订单明细!$N:$N,$B$3)</f>
        <v>0</v>
      </c>
      <c r="H48" s="38">
        <f>SUMIFS(订单明细!$K:$K,订单明细!$L:$L,$B48,订单明细!$O:$O,H$9,订单明细!$N:$N,$B$3)</f>
        <v>0</v>
      </c>
      <c r="I48" s="38">
        <f>SUMIFS(订单明细!$K:$K,订单明细!$L:$L,$B48,订单明细!$O:$O,I$9,订单明细!$N:$N,$B$3)</f>
        <v>0</v>
      </c>
      <c r="J48" s="38">
        <f>SUMIFS(订单明细!$K:$K,订单明细!$L:$L,$B48,订单明细!$O:$O,J$9,订单明细!$N:$N,$B$3)</f>
        <v>0</v>
      </c>
      <c r="K48" s="38">
        <f>SUMIFS(订单明细!$K:$K,订单明细!$L:$L,$B48,订单明细!$O:$O,K$9,订单明细!$N:$N,$B$3)</f>
        <v>0</v>
      </c>
      <c r="L48" s="38">
        <f>SUMIFS(订单明细!$K:$K,订单明细!$L:$L,$B48,订单明细!$O:$O,L$9,订单明细!$N:$N,$B$3)</f>
        <v>0</v>
      </c>
      <c r="M48" s="38">
        <f>SUMIFS(订单明细!$K:$K,订单明细!$L:$L,$B48,订单明细!$O:$O,M$9,订单明细!$N:$N,$B$3)</f>
        <v>0</v>
      </c>
      <c r="N48" s="38">
        <f>SUMIFS(订单明细!$K:$K,订单明细!$L:$L,$B48,订单明细!$O:$O,N$9,订单明细!$N:$N,$B$3)</f>
        <v>0</v>
      </c>
    </row>
    <row r="49" spans="1:14">
      <c r="A49" s="23" t="str">
        <f>IF(员工信息!B43="","",员工信息!B43)</f>
        <v/>
      </c>
      <c r="B49" s="23" t="str">
        <f>IF(员工信息!C43="","",员工信息!C43)</f>
        <v/>
      </c>
      <c r="C49" s="39">
        <f>SUMIFS(订单明细!$K:$K,订单明细!$L:$L,$B49,订单明细!$O:$O,C$9,订单明细!$N:$N,$B$3)</f>
        <v>0</v>
      </c>
      <c r="D49" s="39">
        <f>SUMIFS(订单明细!$K:$K,订单明细!$L:$L,$B49,订单明细!$O:$O,D$9,订单明细!$N:$N,$B$3)</f>
        <v>0</v>
      </c>
      <c r="E49" s="39">
        <f>SUMIFS(订单明细!$K:$K,订单明细!$L:$L,$B49,订单明细!$O:$O,E$9,订单明细!$N:$N,$B$3)</f>
        <v>0</v>
      </c>
      <c r="F49" s="39">
        <f>SUMIFS(订单明细!$K:$K,订单明细!$L:$L,$B49,订单明细!$O:$O,F$9,订单明细!$N:$N,$B$3)</f>
        <v>0</v>
      </c>
      <c r="G49" s="39">
        <f>SUMIFS(订单明细!$K:$K,订单明细!$L:$L,$B49,订单明细!$O:$O,G$9,订单明细!$N:$N,$B$3)</f>
        <v>0</v>
      </c>
      <c r="H49" s="39">
        <f>SUMIFS(订单明细!$K:$K,订单明细!$L:$L,$B49,订单明细!$O:$O,H$9,订单明细!$N:$N,$B$3)</f>
        <v>0</v>
      </c>
      <c r="I49" s="39">
        <f>SUMIFS(订单明细!$K:$K,订单明细!$L:$L,$B49,订单明细!$O:$O,I$9,订单明细!$N:$N,$B$3)</f>
        <v>0</v>
      </c>
      <c r="J49" s="39">
        <f>SUMIFS(订单明细!$K:$K,订单明细!$L:$L,$B49,订单明细!$O:$O,J$9,订单明细!$N:$N,$B$3)</f>
        <v>0</v>
      </c>
      <c r="K49" s="39">
        <f>SUMIFS(订单明细!$K:$K,订单明细!$L:$L,$B49,订单明细!$O:$O,K$9,订单明细!$N:$N,$B$3)</f>
        <v>0</v>
      </c>
      <c r="L49" s="39">
        <f>SUMIFS(订单明细!$K:$K,订单明细!$L:$L,$B49,订单明细!$O:$O,L$9,订单明细!$N:$N,$B$3)</f>
        <v>0</v>
      </c>
      <c r="M49" s="39">
        <f>SUMIFS(订单明细!$K:$K,订单明细!$L:$L,$B49,订单明细!$O:$O,M$9,订单明细!$N:$N,$B$3)</f>
        <v>0</v>
      </c>
      <c r="N49" s="39">
        <f>SUMIFS(订单明细!$K:$K,订单明细!$L:$L,$B49,订单明细!$O:$O,N$9,订单明细!$N:$N,$B$3)</f>
        <v>0</v>
      </c>
    </row>
    <row r="50" spans="1:14">
      <c r="A50" s="21" t="str">
        <f>IF(员工信息!B44="","",员工信息!B44)</f>
        <v/>
      </c>
      <c r="B50" s="21" t="str">
        <f>IF(员工信息!C44="","",员工信息!C44)</f>
        <v/>
      </c>
      <c r="C50" s="38">
        <f>SUMIFS(订单明细!$K:$K,订单明细!$L:$L,$B50,订单明细!$O:$O,C$9,订单明细!$N:$N,$B$3)</f>
        <v>0</v>
      </c>
      <c r="D50" s="38">
        <f>SUMIFS(订单明细!$K:$K,订单明细!$L:$L,$B50,订单明细!$O:$O,D$9,订单明细!$N:$N,$B$3)</f>
        <v>0</v>
      </c>
      <c r="E50" s="38">
        <f>SUMIFS(订单明细!$K:$K,订单明细!$L:$L,$B50,订单明细!$O:$O,E$9,订单明细!$N:$N,$B$3)</f>
        <v>0</v>
      </c>
      <c r="F50" s="38">
        <f>SUMIFS(订单明细!$K:$K,订单明细!$L:$L,$B50,订单明细!$O:$O,F$9,订单明细!$N:$N,$B$3)</f>
        <v>0</v>
      </c>
      <c r="G50" s="38">
        <f>SUMIFS(订单明细!$K:$K,订单明细!$L:$L,$B50,订单明细!$O:$O,G$9,订单明细!$N:$N,$B$3)</f>
        <v>0</v>
      </c>
      <c r="H50" s="38">
        <f>SUMIFS(订单明细!$K:$K,订单明细!$L:$L,$B50,订单明细!$O:$O,H$9,订单明细!$N:$N,$B$3)</f>
        <v>0</v>
      </c>
      <c r="I50" s="38">
        <f>SUMIFS(订单明细!$K:$K,订单明细!$L:$L,$B50,订单明细!$O:$O,I$9,订单明细!$N:$N,$B$3)</f>
        <v>0</v>
      </c>
      <c r="J50" s="38">
        <f>SUMIFS(订单明细!$K:$K,订单明细!$L:$L,$B50,订单明细!$O:$O,J$9,订单明细!$N:$N,$B$3)</f>
        <v>0</v>
      </c>
      <c r="K50" s="38">
        <f>SUMIFS(订单明细!$K:$K,订单明细!$L:$L,$B50,订单明细!$O:$O,K$9,订单明细!$N:$N,$B$3)</f>
        <v>0</v>
      </c>
      <c r="L50" s="38">
        <f>SUMIFS(订单明细!$K:$K,订单明细!$L:$L,$B50,订单明细!$O:$O,L$9,订单明细!$N:$N,$B$3)</f>
        <v>0</v>
      </c>
      <c r="M50" s="38">
        <f>SUMIFS(订单明细!$K:$K,订单明细!$L:$L,$B50,订单明细!$O:$O,M$9,订单明细!$N:$N,$B$3)</f>
        <v>0</v>
      </c>
      <c r="N50" s="38">
        <f>SUMIFS(订单明细!$K:$K,订单明细!$L:$L,$B50,订单明细!$O:$O,N$9,订单明细!$N:$N,$B$3)</f>
        <v>0</v>
      </c>
    </row>
    <row r="51" spans="1:14">
      <c r="A51" s="23" t="str">
        <f>IF(员工信息!B45="","",员工信息!B45)</f>
        <v/>
      </c>
      <c r="B51" s="23" t="str">
        <f>IF(员工信息!C45="","",员工信息!C45)</f>
        <v/>
      </c>
      <c r="C51" s="39">
        <f>SUMIFS(订单明细!$K:$K,订单明细!$L:$L,$B51,订单明细!$O:$O,C$9,订单明细!$N:$N,$B$3)</f>
        <v>0</v>
      </c>
      <c r="D51" s="39">
        <f>SUMIFS(订单明细!$K:$K,订单明细!$L:$L,$B51,订单明细!$O:$O,D$9,订单明细!$N:$N,$B$3)</f>
        <v>0</v>
      </c>
      <c r="E51" s="39">
        <f>SUMIFS(订单明细!$K:$K,订单明细!$L:$L,$B51,订单明细!$O:$O,E$9,订单明细!$N:$N,$B$3)</f>
        <v>0</v>
      </c>
      <c r="F51" s="39">
        <f>SUMIFS(订单明细!$K:$K,订单明细!$L:$L,$B51,订单明细!$O:$O,F$9,订单明细!$N:$N,$B$3)</f>
        <v>0</v>
      </c>
      <c r="G51" s="39">
        <f>SUMIFS(订单明细!$K:$K,订单明细!$L:$L,$B51,订单明细!$O:$O,G$9,订单明细!$N:$N,$B$3)</f>
        <v>0</v>
      </c>
      <c r="H51" s="39">
        <f>SUMIFS(订单明细!$K:$K,订单明细!$L:$L,$B51,订单明细!$O:$O,H$9,订单明细!$N:$N,$B$3)</f>
        <v>0</v>
      </c>
      <c r="I51" s="39">
        <f>SUMIFS(订单明细!$K:$K,订单明细!$L:$L,$B51,订单明细!$O:$O,I$9,订单明细!$N:$N,$B$3)</f>
        <v>0</v>
      </c>
      <c r="J51" s="39">
        <f>SUMIFS(订单明细!$K:$K,订单明细!$L:$L,$B51,订单明细!$O:$O,J$9,订单明细!$N:$N,$B$3)</f>
        <v>0</v>
      </c>
      <c r="K51" s="39">
        <f>SUMIFS(订单明细!$K:$K,订单明细!$L:$L,$B51,订单明细!$O:$O,K$9,订单明细!$N:$N,$B$3)</f>
        <v>0</v>
      </c>
      <c r="L51" s="39">
        <f>SUMIFS(订单明细!$K:$K,订单明细!$L:$L,$B51,订单明细!$O:$O,L$9,订单明细!$N:$N,$B$3)</f>
        <v>0</v>
      </c>
      <c r="M51" s="39">
        <f>SUMIFS(订单明细!$K:$K,订单明细!$L:$L,$B51,订单明细!$O:$O,M$9,订单明细!$N:$N,$B$3)</f>
        <v>0</v>
      </c>
      <c r="N51" s="39">
        <f>SUMIFS(订单明细!$K:$K,订单明细!$L:$L,$B51,订单明细!$O:$O,N$9,订单明细!$N:$N,$B$3)</f>
        <v>0</v>
      </c>
    </row>
    <row r="52" spans="1:14">
      <c r="A52" s="21" t="str">
        <f>IF(员工信息!B46="","",员工信息!B46)</f>
        <v/>
      </c>
      <c r="B52" s="21" t="str">
        <f>IF(员工信息!C46="","",员工信息!C46)</f>
        <v/>
      </c>
      <c r="C52" s="38">
        <f>SUMIFS(订单明细!$K:$K,订单明细!$L:$L,$B52,订单明细!$O:$O,C$9,订单明细!$N:$N,$B$3)</f>
        <v>0</v>
      </c>
      <c r="D52" s="38">
        <f>SUMIFS(订单明细!$K:$K,订单明细!$L:$L,$B52,订单明细!$O:$O,D$9,订单明细!$N:$N,$B$3)</f>
        <v>0</v>
      </c>
      <c r="E52" s="38">
        <f>SUMIFS(订单明细!$K:$K,订单明细!$L:$L,$B52,订单明细!$O:$O,E$9,订单明细!$N:$N,$B$3)</f>
        <v>0</v>
      </c>
      <c r="F52" s="38">
        <f>SUMIFS(订单明细!$K:$K,订单明细!$L:$L,$B52,订单明细!$O:$O,F$9,订单明细!$N:$N,$B$3)</f>
        <v>0</v>
      </c>
      <c r="G52" s="38">
        <f>SUMIFS(订单明细!$K:$K,订单明细!$L:$L,$B52,订单明细!$O:$O,G$9,订单明细!$N:$N,$B$3)</f>
        <v>0</v>
      </c>
      <c r="H52" s="38">
        <f>SUMIFS(订单明细!$K:$K,订单明细!$L:$L,$B52,订单明细!$O:$O,H$9,订单明细!$N:$N,$B$3)</f>
        <v>0</v>
      </c>
      <c r="I52" s="38">
        <f>SUMIFS(订单明细!$K:$K,订单明细!$L:$L,$B52,订单明细!$O:$O,I$9,订单明细!$N:$N,$B$3)</f>
        <v>0</v>
      </c>
      <c r="J52" s="38">
        <f>SUMIFS(订单明细!$K:$K,订单明细!$L:$L,$B52,订单明细!$O:$O,J$9,订单明细!$N:$N,$B$3)</f>
        <v>0</v>
      </c>
      <c r="K52" s="38">
        <f>SUMIFS(订单明细!$K:$K,订单明细!$L:$L,$B52,订单明细!$O:$O,K$9,订单明细!$N:$N,$B$3)</f>
        <v>0</v>
      </c>
      <c r="L52" s="38">
        <f>SUMIFS(订单明细!$K:$K,订单明细!$L:$L,$B52,订单明细!$O:$O,L$9,订单明细!$N:$N,$B$3)</f>
        <v>0</v>
      </c>
      <c r="M52" s="38">
        <f>SUMIFS(订单明细!$K:$K,订单明细!$L:$L,$B52,订单明细!$O:$O,M$9,订单明细!$N:$N,$B$3)</f>
        <v>0</v>
      </c>
      <c r="N52" s="38">
        <f>SUMIFS(订单明细!$K:$K,订单明细!$L:$L,$B52,订单明细!$O:$O,N$9,订单明细!$N:$N,$B$3)</f>
        <v>0</v>
      </c>
    </row>
    <row r="53" spans="1:14">
      <c r="A53" s="23" t="str">
        <f>IF(员工信息!B47="","",员工信息!B47)</f>
        <v/>
      </c>
      <c r="B53" s="23" t="str">
        <f>IF(员工信息!C47="","",员工信息!C47)</f>
        <v/>
      </c>
      <c r="C53" s="39">
        <f>SUMIFS(订单明细!$K:$K,订单明细!$L:$L,$B53,订单明细!$O:$O,C$9,订单明细!$N:$N,$B$3)</f>
        <v>0</v>
      </c>
      <c r="D53" s="39">
        <f>SUMIFS(订单明细!$K:$K,订单明细!$L:$L,$B53,订单明细!$O:$O,D$9,订单明细!$N:$N,$B$3)</f>
        <v>0</v>
      </c>
      <c r="E53" s="39">
        <f>SUMIFS(订单明细!$K:$K,订单明细!$L:$L,$B53,订单明细!$O:$O,E$9,订单明细!$N:$N,$B$3)</f>
        <v>0</v>
      </c>
      <c r="F53" s="39">
        <f>SUMIFS(订单明细!$K:$K,订单明细!$L:$L,$B53,订单明细!$O:$O,F$9,订单明细!$N:$N,$B$3)</f>
        <v>0</v>
      </c>
      <c r="G53" s="39">
        <f>SUMIFS(订单明细!$K:$K,订单明细!$L:$L,$B53,订单明细!$O:$O,G$9,订单明细!$N:$N,$B$3)</f>
        <v>0</v>
      </c>
      <c r="H53" s="39">
        <f>SUMIFS(订单明细!$K:$K,订单明细!$L:$L,$B53,订单明细!$O:$O,H$9,订单明细!$N:$N,$B$3)</f>
        <v>0</v>
      </c>
      <c r="I53" s="39">
        <f>SUMIFS(订单明细!$K:$K,订单明细!$L:$L,$B53,订单明细!$O:$O,I$9,订单明细!$N:$N,$B$3)</f>
        <v>0</v>
      </c>
      <c r="J53" s="39">
        <f>SUMIFS(订单明细!$K:$K,订单明细!$L:$L,$B53,订单明细!$O:$O,J$9,订单明细!$N:$N,$B$3)</f>
        <v>0</v>
      </c>
      <c r="K53" s="39">
        <f>SUMIFS(订单明细!$K:$K,订单明细!$L:$L,$B53,订单明细!$O:$O,K$9,订单明细!$N:$N,$B$3)</f>
        <v>0</v>
      </c>
      <c r="L53" s="39">
        <f>SUMIFS(订单明细!$K:$K,订单明细!$L:$L,$B53,订单明细!$O:$O,L$9,订单明细!$N:$N,$B$3)</f>
        <v>0</v>
      </c>
      <c r="M53" s="39">
        <f>SUMIFS(订单明细!$K:$K,订单明细!$L:$L,$B53,订单明细!$O:$O,M$9,订单明细!$N:$N,$B$3)</f>
        <v>0</v>
      </c>
      <c r="N53" s="39">
        <f>SUMIFS(订单明细!$K:$K,订单明细!$L:$L,$B53,订单明细!$O:$O,N$9,订单明细!$N:$N,$B$3)</f>
        <v>0</v>
      </c>
    </row>
    <row r="54" spans="1:14">
      <c r="A54" s="21" t="str">
        <f>IF(员工信息!B48="","",员工信息!B48)</f>
        <v/>
      </c>
      <c r="B54" s="21" t="str">
        <f>IF(员工信息!C48="","",员工信息!C48)</f>
        <v/>
      </c>
      <c r="C54" s="38">
        <f>SUMIFS(订单明细!$K:$K,订单明细!$L:$L,$B54,订单明细!$O:$O,C$9,订单明细!$N:$N,$B$3)</f>
        <v>0</v>
      </c>
      <c r="D54" s="38">
        <f>SUMIFS(订单明细!$K:$K,订单明细!$L:$L,$B54,订单明细!$O:$O,D$9,订单明细!$N:$N,$B$3)</f>
        <v>0</v>
      </c>
      <c r="E54" s="38">
        <f>SUMIFS(订单明细!$K:$K,订单明细!$L:$L,$B54,订单明细!$O:$O,E$9,订单明细!$N:$N,$B$3)</f>
        <v>0</v>
      </c>
      <c r="F54" s="38">
        <f>SUMIFS(订单明细!$K:$K,订单明细!$L:$L,$B54,订单明细!$O:$O,F$9,订单明细!$N:$N,$B$3)</f>
        <v>0</v>
      </c>
      <c r="G54" s="38">
        <f>SUMIFS(订单明细!$K:$K,订单明细!$L:$L,$B54,订单明细!$O:$O,G$9,订单明细!$N:$N,$B$3)</f>
        <v>0</v>
      </c>
      <c r="H54" s="38">
        <f>SUMIFS(订单明细!$K:$K,订单明细!$L:$L,$B54,订单明细!$O:$O,H$9,订单明细!$N:$N,$B$3)</f>
        <v>0</v>
      </c>
      <c r="I54" s="38">
        <f>SUMIFS(订单明细!$K:$K,订单明细!$L:$L,$B54,订单明细!$O:$O,I$9,订单明细!$N:$N,$B$3)</f>
        <v>0</v>
      </c>
      <c r="J54" s="38">
        <f>SUMIFS(订单明细!$K:$K,订单明细!$L:$L,$B54,订单明细!$O:$O,J$9,订单明细!$N:$N,$B$3)</f>
        <v>0</v>
      </c>
      <c r="K54" s="38">
        <f>SUMIFS(订单明细!$K:$K,订单明细!$L:$L,$B54,订单明细!$O:$O,K$9,订单明细!$N:$N,$B$3)</f>
        <v>0</v>
      </c>
      <c r="L54" s="38">
        <f>SUMIFS(订单明细!$K:$K,订单明细!$L:$L,$B54,订单明细!$O:$O,L$9,订单明细!$N:$N,$B$3)</f>
        <v>0</v>
      </c>
      <c r="M54" s="38">
        <f>SUMIFS(订单明细!$K:$K,订单明细!$L:$L,$B54,订单明细!$O:$O,M$9,订单明细!$N:$N,$B$3)</f>
        <v>0</v>
      </c>
      <c r="N54" s="38">
        <f>SUMIFS(订单明细!$K:$K,订单明细!$L:$L,$B54,订单明细!$O:$O,N$9,订单明细!$N:$N,$B$3)</f>
        <v>0</v>
      </c>
    </row>
    <row r="55" spans="1:14">
      <c r="A55" s="23" t="str">
        <f>IF(员工信息!B49="","",员工信息!B49)</f>
        <v/>
      </c>
      <c r="B55" s="23" t="str">
        <f>IF(员工信息!C49="","",员工信息!C49)</f>
        <v/>
      </c>
      <c r="C55" s="39">
        <f>SUMIFS(订单明细!$K:$K,订单明细!$L:$L,$B55,订单明细!$O:$O,C$9,订单明细!$N:$N,$B$3)</f>
        <v>0</v>
      </c>
      <c r="D55" s="39">
        <f>SUMIFS(订单明细!$K:$K,订单明细!$L:$L,$B55,订单明细!$O:$O,D$9,订单明细!$N:$N,$B$3)</f>
        <v>0</v>
      </c>
      <c r="E55" s="39">
        <f>SUMIFS(订单明细!$K:$K,订单明细!$L:$L,$B55,订单明细!$O:$O,E$9,订单明细!$N:$N,$B$3)</f>
        <v>0</v>
      </c>
      <c r="F55" s="39">
        <f>SUMIFS(订单明细!$K:$K,订单明细!$L:$L,$B55,订单明细!$O:$O,F$9,订单明细!$N:$N,$B$3)</f>
        <v>0</v>
      </c>
      <c r="G55" s="39">
        <f>SUMIFS(订单明细!$K:$K,订单明细!$L:$L,$B55,订单明细!$O:$O,G$9,订单明细!$N:$N,$B$3)</f>
        <v>0</v>
      </c>
      <c r="H55" s="39">
        <f>SUMIFS(订单明细!$K:$K,订单明细!$L:$L,$B55,订单明细!$O:$O,H$9,订单明细!$N:$N,$B$3)</f>
        <v>0</v>
      </c>
      <c r="I55" s="39">
        <f>SUMIFS(订单明细!$K:$K,订单明细!$L:$L,$B55,订单明细!$O:$O,I$9,订单明细!$N:$N,$B$3)</f>
        <v>0</v>
      </c>
      <c r="J55" s="39">
        <f>SUMIFS(订单明细!$K:$K,订单明细!$L:$L,$B55,订单明细!$O:$O,J$9,订单明细!$N:$N,$B$3)</f>
        <v>0</v>
      </c>
      <c r="K55" s="39">
        <f>SUMIFS(订单明细!$K:$K,订单明细!$L:$L,$B55,订单明细!$O:$O,K$9,订单明细!$N:$N,$B$3)</f>
        <v>0</v>
      </c>
      <c r="L55" s="39">
        <f>SUMIFS(订单明细!$K:$K,订单明细!$L:$L,$B55,订单明细!$O:$O,L$9,订单明细!$N:$N,$B$3)</f>
        <v>0</v>
      </c>
      <c r="M55" s="39">
        <f>SUMIFS(订单明细!$K:$K,订单明细!$L:$L,$B55,订单明细!$O:$O,M$9,订单明细!$N:$N,$B$3)</f>
        <v>0</v>
      </c>
      <c r="N55" s="39">
        <f>SUMIFS(订单明细!$K:$K,订单明细!$L:$L,$B55,订单明细!$O:$O,N$9,订单明细!$N:$N,$B$3)</f>
        <v>0</v>
      </c>
    </row>
    <row r="56" spans="1:14">
      <c r="A56" s="21" t="str">
        <f>IF(员工信息!B50="","",员工信息!B50)</f>
        <v/>
      </c>
      <c r="B56" s="21" t="str">
        <f>IF(员工信息!C50="","",员工信息!C50)</f>
        <v/>
      </c>
      <c r="C56" s="38">
        <f>SUMIFS(订单明细!$K:$K,订单明细!$L:$L,$B56,订单明细!$O:$O,C$9,订单明细!$N:$N,$B$3)</f>
        <v>0</v>
      </c>
      <c r="D56" s="38">
        <f>SUMIFS(订单明细!$K:$K,订单明细!$L:$L,$B56,订单明细!$O:$O,D$9,订单明细!$N:$N,$B$3)</f>
        <v>0</v>
      </c>
      <c r="E56" s="38">
        <f>SUMIFS(订单明细!$K:$K,订单明细!$L:$L,$B56,订单明细!$O:$O,E$9,订单明细!$N:$N,$B$3)</f>
        <v>0</v>
      </c>
      <c r="F56" s="38">
        <f>SUMIFS(订单明细!$K:$K,订单明细!$L:$L,$B56,订单明细!$O:$O,F$9,订单明细!$N:$N,$B$3)</f>
        <v>0</v>
      </c>
      <c r="G56" s="38">
        <f>SUMIFS(订单明细!$K:$K,订单明细!$L:$L,$B56,订单明细!$O:$O,G$9,订单明细!$N:$N,$B$3)</f>
        <v>0</v>
      </c>
      <c r="H56" s="38">
        <f>SUMIFS(订单明细!$K:$K,订单明细!$L:$L,$B56,订单明细!$O:$O,H$9,订单明细!$N:$N,$B$3)</f>
        <v>0</v>
      </c>
      <c r="I56" s="38">
        <f>SUMIFS(订单明细!$K:$K,订单明细!$L:$L,$B56,订单明细!$O:$O,I$9,订单明细!$N:$N,$B$3)</f>
        <v>0</v>
      </c>
      <c r="J56" s="38">
        <f>SUMIFS(订单明细!$K:$K,订单明细!$L:$L,$B56,订单明细!$O:$O,J$9,订单明细!$N:$N,$B$3)</f>
        <v>0</v>
      </c>
      <c r="K56" s="38">
        <f>SUMIFS(订单明细!$K:$K,订单明细!$L:$L,$B56,订单明细!$O:$O,K$9,订单明细!$N:$N,$B$3)</f>
        <v>0</v>
      </c>
      <c r="L56" s="38">
        <f>SUMIFS(订单明细!$K:$K,订单明细!$L:$L,$B56,订单明细!$O:$O,L$9,订单明细!$N:$N,$B$3)</f>
        <v>0</v>
      </c>
      <c r="M56" s="38">
        <f>SUMIFS(订单明细!$K:$K,订单明细!$L:$L,$B56,订单明细!$O:$O,M$9,订单明细!$N:$N,$B$3)</f>
        <v>0</v>
      </c>
      <c r="N56" s="38">
        <f>SUMIFS(订单明细!$K:$K,订单明细!$L:$L,$B56,订单明细!$O:$O,N$9,订单明细!$N:$N,$B$3)</f>
        <v>0</v>
      </c>
    </row>
    <row r="57" spans="1:14">
      <c r="A57" s="23" t="str">
        <f>IF(员工信息!B51="","",员工信息!B51)</f>
        <v/>
      </c>
      <c r="B57" s="23" t="str">
        <f>IF(员工信息!C51="","",员工信息!C51)</f>
        <v/>
      </c>
      <c r="C57" s="39">
        <f>SUMIFS(订单明细!$K:$K,订单明细!$L:$L,$B57,订单明细!$O:$O,C$9,订单明细!$N:$N,$B$3)</f>
        <v>0</v>
      </c>
      <c r="D57" s="39">
        <f>SUMIFS(订单明细!$K:$K,订单明细!$L:$L,$B57,订单明细!$O:$O,D$9,订单明细!$N:$N,$B$3)</f>
        <v>0</v>
      </c>
      <c r="E57" s="39">
        <f>SUMIFS(订单明细!$K:$K,订单明细!$L:$L,$B57,订单明细!$O:$O,E$9,订单明细!$N:$N,$B$3)</f>
        <v>0</v>
      </c>
      <c r="F57" s="39">
        <f>SUMIFS(订单明细!$K:$K,订单明细!$L:$L,$B57,订单明细!$O:$O,F$9,订单明细!$N:$N,$B$3)</f>
        <v>0</v>
      </c>
      <c r="G57" s="39">
        <f>SUMIFS(订单明细!$K:$K,订单明细!$L:$L,$B57,订单明细!$O:$O,G$9,订单明细!$N:$N,$B$3)</f>
        <v>0</v>
      </c>
      <c r="H57" s="39">
        <f>SUMIFS(订单明细!$K:$K,订单明细!$L:$L,$B57,订单明细!$O:$O,H$9,订单明细!$N:$N,$B$3)</f>
        <v>0</v>
      </c>
      <c r="I57" s="39">
        <f>SUMIFS(订单明细!$K:$K,订单明细!$L:$L,$B57,订单明细!$O:$O,I$9,订单明细!$N:$N,$B$3)</f>
        <v>0</v>
      </c>
      <c r="J57" s="39">
        <f>SUMIFS(订单明细!$K:$K,订单明细!$L:$L,$B57,订单明细!$O:$O,J$9,订单明细!$N:$N,$B$3)</f>
        <v>0</v>
      </c>
      <c r="K57" s="39">
        <f>SUMIFS(订单明细!$K:$K,订单明细!$L:$L,$B57,订单明细!$O:$O,K$9,订单明细!$N:$N,$B$3)</f>
        <v>0</v>
      </c>
      <c r="L57" s="39">
        <f>SUMIFS(订单明细!$K:$K,订单明细!$L:$L,$B57,订单明细!$O:$O,L$9,订单明细!$N:$N,$B$3)</f>
        <v>0</v>
      </c>
      <c r="M57" s="39">
        <f>SUMIFS(订单明细!$K:$K,订单明细!$L:$L,$B57,订单明细!$O:$O,M$9,订单明细!$N:$N,$B$3)</f>
        <v>0</v>
      </c>
      <c r="N57" s="39">
        <f>SUMIFS(订单明细!$K:$K,订单明细!$L:$L,$B57,订单明细!$O:$O,N$9,订单明细!$N:$N,$B$3)</f>
        <v>0</v>
      </c>
    </row>
    <row r="58" spans="1:14">
      <c r="A58" s="21" t="str">
        <f>IF(员工信息!B52="","",员工信息!B52)</f>
        <v/>
      </c>
      <c r="B58" s="21" t="str">
        <f>IF(员工信息!C52="","",员工信息!C52)</f>
        <v/>
      </c>
      <c r="C58" s="38">
        <f>SUMIFS(订单明细!$K:$K,订单明细!$L:$L,$B58,订单明细!$O:$O,C$9,订单明细!$N:$N,$B$3)</f>
        <v>0</v>
      </c>
      <c r="D58" s="38">
        <f>SUMIFS(订单明细!$K:$K,订单明细!$L:$L,$B58,订单明细!$O:$O,D$9,订单明细!$N:$N,$B$3)</f>
        <v>0</v>
      </c>
      <c r="E58" s="38">
        <f>SUMIFS(订单明细!$K:$K,订单明细!$L:$L,$B58,订单明细!$O:$O,E$9,订单明细!$N:$N,$B$3)</f>
        <v>0</v>
      </c>
      <c r="F58" s="38">
        <f>SUMIFS(订单明细!$K:$K,订单明细!$L:$L,$B58,订单明细!$O:$O,F$9,订单明细!$N:$N,$B$3)</f>
        <v>0</v>
      </c>
      <c r="G58" s="38">
        <f>SUMIFS(订单明细!$K:$K,订单明细!$L:$L,$B58,订单明细!$O:$O,G$9,订单明细!$N:$N,$B$3)</f>
        <v>0</v>
      </c>
      <c r="H58" s="38">
        <f>SUMIFS(订单明细!$K:$K,订单明细!$L:$L,$B58,订单明细!$O:$O,H$9,订单明细!$N:$N,$B$3)</f>
        <v>0</v>
      </c>
      <c r="I58" s="38">
        <f>SUMIFS(订单明细!$K:$K,订单明细!$L:$L,$B58,订单明细!$O:$O,I$9,订单明细!$N:$N,$B$3)</f>
        <v>0</v>
      </c>
      <c r="J58" s="38">
        <f>SUMIFS(订单明细!$K:$K,订单明细!$L:$L,$B58,订单明细!$O:$O,J$9,订单明细!$N:$N,$B$3)</f>
        <v>0</v>
      </c>
      <c r="K58" s="38">
        <f>SUMIFS(订单明细!$K:$K,订单明细!$L:$L,$B58,订单明细!$O:$O,K$9,订单明细!$N:$N,$B$3)</f>
        <v>0</v>
      </c>
      <c r="L58" s="38">
        <f>SUMIFS(订单明细!$K:$K,订单明细!$L:$L,$B58,订单明细!$O:$O,L$9,订单明细!$N:$N,$B$3)</f>
        <v>0</v>
      </c>
      <c r="M58" s="38">
        <f>SUMIFS(订单明细!$K:$K,订单明细!$L:$L,$B58,订单明细!$O:$O,M$9,订单明细!$N:$N,$B$3)</f>
        <v>0</v>
      </c>
      <c r="N58" s="38">
        <f>SUMIFS(订单明细!$K:$K,订单明细!$L:$L,$B58,订单明细!$O:$O,N$9,订单明细!$N:$N,$B$3)</f>
        <v>0</v>
      </c>
    </row>
    <row r="59" spans="1:14">
      <c r="A59" s="23" t="str">
        <f>IF(员工信息!B53="","",员工信息!B53)</f>
        <v/>
      </c>
      <c r="B59" s="23" t="str">
        <f>IF(员工信息!C53="","",员工信息!C53)</f>
        <v/>
      </c>
      <c r="C59" s="39">
        <f>SUMIFS(订单明细!$K:$K,订单明细!$L:$L,$B59,订单明细!$O:$O,C$9,订单明细!$N:$N,$B$3)</f>
        <v>0</v>
      </c>
      <c r="D59" s="39">
        <f>SUMIFS(订单明细!$K:$K,订单明细!$L:$L,$B59,订单明细!$O:$O,D$9,订单明细!$N:$N,$B$3)</f>
        <v>0</v>
      </c>
      <c r="E59" s="39">
        <f>SUMIFS(订单明细!$K:$K,订单明细!$L:$L,$B59,订单明细!$O:$O,E$9,订单明细!$N:$N,$B$3)</f>
        <v>0</v>
      </c>
      <c r="F59" s="39">
        <f>SUMIFS(订单明细!$K:$K,订单明细!$L:$L,$B59,订单明细!$O:$O,F$9,订单明细!$N:$N,$B$3)</f>
        <v>0</v>
      </c>
      <c r="G59" s="39">
        <f>SUMIFS(订单明细!$K:$K,订单明细!$L:$L,$B59,订单明细!$O:$O,G$9,订单明细!$N:$N,$B$3)</f>
        <v>0</v>
      </c>
      <c r="H59" s="39">
        <f>SUMIFS(订单明细!$K:$K,订单明细!$L:$L,$B59,订单明细!$O:$O,H$9,订单明细!$N:$N,$B$3)</f>
        <v>0</v>
      </c>
      <c r="I59" s="39">
        <f>SUMIFS(订单明细!$K:$K,订单明细!$L:$L,$B59,订单明细!$O:$O,I$9,订单明细!$N:$N,$B$3)</f>
        <v>0</v>
      </c>
      <c r="J59" s="39">
        <f>SUMIFS(订单明细!$K:$K,订单明细!$L:$L,$B59,订单明细!$O:$O,J$9,订单明细!$N:$N,$B$3)</f>
        <v>0</v>
      </c>
      <c r="K59" s="39">
        <f>SUMIFS(订单明细!$K:$K,订单明细!$L:$L,$B59,订单明细!$O:$O,K$9,订单明细!$N:$N,$B$3)</f>
        <v>0</v>
      </c>
      <c r="L59" s="39">
        <f>SUMIFS(订单明细!$K:$K,订单明细!$L:$L,$B59,订单明细!$O:$O,L$9,订单明细!$N:$N,$B$3)</f>
        <v>0</v>
      </c>
      <c r="M59" s="39">
        <f>SUMIFS(订单明细!$K:$K,订单明细!$L:$L,$B59,订单明细!$O:$O,M$9,订单明细!$N:$N,$B$3)</f>
        <v>0</v>
      </c>
      <c r="N59" s="39">
        <f>SUMIFS(订单明细!$K:$K,订单明细!$L:$L,$B59,订单明细!$O:$O,N$9,订单明细!$N:$N,$B$3)</f>
        <v>0</v>
      </c>
    </row>
    <row r="60" spans="1:14">
      <c r="A60" s="21" t="str">
        <f>IF(员工信息!B54="","",员工信息!B54)</f>
        <v/>
      </c>
      <c r="B60" s="21" t="str">
        <f>IF(员工信息!C54="","",员工信息!C54)</f>
        <v/>
      </c>
      <c r="C60" s="38">
        <f>SUMIFS(订单明细!$K:$K,订单明细!$L:$L,$B60,订单明细!$O:$O,C$9,订单明细!$N:$N,$B$3)</f>
        <v>0</v>
      </c>
      <c r="D60" s="38">
        <f>SUMIFS(订单明细!$K:$K,订单明细!$L:$L,$B60,订单明细!$O:$O,D$9,订单明细!$N:$N,$B$3)</f>
        <v>0</v>
      </c>
      <c r="E60" s="38">
        <f>SUMIFS(订单明细!$K:$K,订单明细!$L:$L,$B60,订单明细!$O:$O,E$9,订单明细!$N:$N,$B$3)</f>
        <v>0</v>
      </c>
      <c r="F60" s="38">
        <f>SUMIFS(订单明细!$K:$K,订单明细!$L:$L,$B60,订单明细!$O:$O,F$9,订单明细!$N:$N,$B$3)</f>
        <v>0</v>
      </c>
      <c r="G60" s="38">
        <f>SUMIFS(订单明细!$K:$K,订单明细!$L:$L,$B60,订单明细!$O:$O,G$9,订单明细!$N:$N,$B$3)</f>
        <v>0</v>
      </c>
      <c r="H60" s="38">
        <f>SUMIFS(订单明细!$K:$K,订单明细!$L:$L,$B60,订单明细!$O:$O,H$9,订单明细!$N:$N,$B$3)</f>
        <v>0</v>
      </c>
      <c r="I60" s="38">
        <f>SUMIFS(订单明细!$K:$K,订单明细!$L:$L,$B60,订单明细!$O:$O,I$9,订单明细!$N:$N,$B$3)</f>
        <v>0</v>
      </c>
      <c r="J60" s="38">
        <f>SUMIFS(订单明细!$K:$K,订单明细!$L:$L,$B60,订单明细!$O:$O,J$9,订单明细!$N:$N,$B$3)</f>
        <v>0</v>
      </c>
      <c r="K60" s="38">
        <f>SUMIFS(订单明细!$K:$K,订单明细!$L:$L,$B60,订单明细!$O:$O,K$9,订单明细!$N:$N,$B$3)</f>
        <v>0</v>
      </c>
      <c r="L60" s="38">
        <f>SUMIFS(订单明细!$K:$K,订单明细!$L:$L,$B60,订单明细!$O:$O,L$9,订单明细!$N:$N,$B$3)</f>
        <v>0</v>
      </c>
      <c r="M60" s="38">
        <f>SUMIFS(订单明细!$K:$K,订单明细!$L:$L,$B60,订单明细!$O:$O,M$9,订单明细!$N:$N,$B$3)</f>
        <v>0</v>
      </c>
      <c r="N60" s="38">
        <f>SUMIFS(订单明细!$K:$K,订单明细!$L:$L,$B60,订单明细!$O:$O,N$9,订单明细!$N:$N,$B$3)</f>
        <v>0</v>
      </c>
    </row>
    <row r="61" spans="1:14">
      <c r="A61" s="23" t="str">
        <f>IF(员工信息!B55="","",员工信息!B55)</f>
        <v/>
      </c>
      <c r="B61" s="23" t="str">
        <f>IF(员工信息!C55="","",员工信息!C55)</f>
        <v/>
      </c>
      <c r="C61" s="39">
        <f>SUMIFS(订单明细!$K:$K,订单明细!$L:$L,$B61,订单明细!$O:$O,C$9,订单明细!$N:$N,$B$3)</f>
        <v>0</v>
      </c>
      <c r="D61" s="39">
        <f>SUMIFS(订单明细!$K:$K,订单明细!$L:$L,$B61,订单明细!$O:$O,D$9,订单明细!$N:$N,$B$3)</f>
        <v>0</v>
      </c>
      <c r="E61" s="39">
        <f>SUMIFS(订单明细!$K:$K,订单明细!$L:$L,$B61,订单明细!$O:$O,E$9,订单明细!$N:$N,$B$3)</f>
        <v>0</v>
      </c>
      <c r="F61" s="39">
        <f>SUMIFS(订单明细!$K:$K,订单明细!$L:$L,$B61,订单明细!$O:$O,F$9,订单明细!$N:$N,$B$3)</f>
        <v>0</v>
      </c>
      <c r="G61" s="39">
        <f>SUMIFS(订单明细!$K:$K,订单明细!$L:$L,$B61,订单明细!$O:$O,G$9,订单明细!$N:$N,$B$3)</f>
        <v>0</v>
      </c>
      <c r="H61" s="39">
        <f>SUMIFS(订单明细!$K:$K,订单明细!$L:$L,$B61,订单明细!$O:$O,H$9,订单明细!$N:$N,$B$3)</f>
        <v>0</v>
      </c>
      <c r="I61" s="39">
        <f>SUMIFS(订单明细!$K:$K,订单明细!$L:$L,$B61,订单明细!$O:$O,I$9,订单明细!$N:$N,$B$3)</f>
        <v>0</v>
      </c>
      <c r="J61" s="39">
        <f>SUMIFS(订单明细!$K:$K,订单明细!$L:$L,$B61,订单明细!$O:$O,J$9,订单明细!$N:$N,$B$3)</f>
        <v>0</v>
      </c>
      <c r="K61" s="39">
        <f>SUMIFS(订单明细!$K:$K,订单明细!$L:$L,$B61,订单明细!$O:$O,K$9,订单明细!$N:$N,$B$3)</f>
        <v>0</v>
      </c>
      <c r="L61" s="39">
        <f>SUMIFS(订单明细!$K:$K,订单明细!$L:$L,$B61,订单明细!$O:$O,L$9,订单明细!$N:$N,$B$3)</f>
        <v>0</v>
      </c>
      <c r="M61" s="39">
        <f>SUMIFS(订单明细!$K:$K,订单明细!$L:$L,$B61,订单明细!$O:$O,M$9,订单明细!$N:$N,$B$3)</f>
        <v>0</v>
      </c>
      <c r="N61" s="39">
        <f>SUMIFS(订单明细!$K:$K,订单明细!$L:$L,$B61,订单明细!$O:$O,N$9,订单明细!$N:$N,$B$3)</f>
        <v>0</v>
      </c>
    </row>
    <row r="62" spans="1:14">
      <c r="A62" s="21" t="str">
        <f>IF(员工信息!B56="","",员工信息!B56)</f>
        <v/>
      </c>
      <c r="B62" s="21" t="str">
        <f>IF(员工信息!C56="","",员工信息!C56)</f>
        <v/>
      </c>
      <c r="C62" s="38">
        <f>SUMIFS(订单明细!$K:$K,订单明细!$L:$L,$B62,订单明细!$O:$O,C$9,订单明细!$N:$N,$B$3)</f>
        <v>0</v>
      </c>
      <c r="D62" s="38">
        <f>SUMIFS(订单明细!$K:$K,订单明细!$L:$L,$B62,订单明细!$O:$O,D$9,订单明细!$N:$N,$B$3)</f>
        <v>0</v>
      </c>
      <c r="E62" s="38">
        <f>SUMIFS(订单明细!$K:$K,订单明细!$L:$L,$B62,订单明细!$O:$O,E$9,订单明细!$N:$N,$B$3)</f>
        <v>0</v>
      </c>
      <c r="F62" s="38">
        <f>SUMIFS(订单明细!$K:$K,订单明细!$L:$L,$B62,订单明细!$O:$O,F$9,订单明细!$N:$N,$B$3)</f>
        <v>0</v>
      </c>
      <c r="G62" s="38">
        <f>SUMIFS(订单明细!$K:$K,订单明细!$L:$L,$B62,订单明细!$O:$O,G$9,订单明细!$N:$N,$B$3)</f>
        <v>0</v>
      </c>
      <c r="H62" s="38">
        <f>SUMIFS(订单明细!$K:$K,订单明细!$L:$L,$B62,订单明细!$O:$O,H$9,订单明细!$N:$N,$B$3)</f>
        <v>0</v>
      </c>
      <c r="I62" s="38">
        <f>SUMIFS(订单明细!$K:$K,订单明细!$L:$L,$B62,订单明细!$O:$O,I$9,订单明细!$N:$N,$B$3)</f>
        <v>0</v>
      </c>
      <c r="J62" s="38">
        <f>SUMIFS(订单明细!$K:$K,订单明细!$L:$L,$B62,订单明细!$O:$O,J$9,订单明细!$N:$N,$B$3)</f>
        <v>0</v>
      </c>
      <c r="K62" s="38">
        <f>SUMIFS(订单明细!$K:$K,订单明细!$L:$L,$B62,订单明细!$O:$O,K$9,订单明细!$N:$N,$B$3)</f>
        <v>0</v>
      </c>
      <c r="L62" s="38">
        <f>SUMIFS(订单明细!$K:$K,订单明细!$L:$L,$B62,订单明细!$O:$O,L$9,订单明细!$N:$N,$B$3)</f>
        <v>0</v>
      </c>
      <c r="M62" s="38">
        <f>SUMIFS(订单明细!$K:$K,订单明细!$L:$L,$B62,订单明细!$O:$O,M$9,订单明细!$N:$N,$B$3)</f>
        <v>0</v>
      </c>
      <c r="N62" s="38">
        <f>SUMIFS(订单明细!$K:$K,订单明细!$L:$L,$B62,订单明细!$O:$O,N$9,订单明细!$N:$N,$B$3)</f>
        <v>0</v>
      </c>
    </row>
    <row r="63" spans="1:14">
      <c r="A63" s="23" t="str">
        <f>IF(员工信息!B57="","",员工信息!B57)</f>
        <v/>
      </c>
      <c r="B63" s="23" t="str">
        <f>IF(员工信息!C57="","",员工信息!C57)</f>
        <v/>
      </c>
      <c r="C63" s="39">
        <f>SUMIFS(订单明细!$K:$K,订单明细!$L:$L,$B63,订单明细!$O:$O,C$9,订单明细!$N:$N,$B$3)</f>
        <v>0</v>
      </c>
      <c r="D63" s="39">
        <f>SUMIFS(订单明细!$K:$K,订单明细!$L:$L,$B63,订单明细!$O:$O,D$9,订单明细!$N:$N,$B$3)</f>
        <v>0</v>
      </c>
      <c r="E63" s="39">
        <f>SUMIFS(订单明细!$K:$K,订单明细!$L:$L,$B63,订单明细!$O:$O,E$9,订单明细!$N:$N,$B$3)</f>
        <v>0</v>
      </c>
      <c r="F63" s="39">
        <f>SUMIFS(订单明细!$K:$K,订单明细!$L:$L,$B63,订单明细!$O:$O,F$9,订单明细!$N:$N,$B$3)</f>
        <v>0</v>
      </c>
      <c r="G63" s="39">
        <f>SUMIFS(订单明细!$K:$K,订单明细!$L:$L,$B63,订单明细!$O:$O,G$9,订单明细!$N:$N,$B$3)</f>
        <v>0</v>
      </c>
      <c r="H63" s="39">
        <f>SUMIFS(订单明细!$K:$K,订单明细!$L:$L,$B63,订单明细!$O:$O,H$9,订单明细!$N:$N,$B$3)</f>
        <v>0</v>
      </c>
      <c r="I63" s="39">
        <f>SUMIFS(订单明细!$K:$K,订单明细!$L:$L,$B63,订单明细!$O:$O,I$9,订单明细!$N:$N,$B$3)</f>
        <v>0</v>
      </c>
      <c r="J63" s="39">
        <f>SUMIFS(订单明细!$K:$K,订单明细!$L:$L,$B63,订单明细!$O:$O,J$9,订单明细!$N:$N,$B$3)</f>
        <v>0</v>
      </c>
      <c r="K63" s="39">
        <f>SUMIFS(订单明细!$K:$K,订单明细!$L:$L,$B63,订单明细!$O:$O,K$9,订单明细!$N:$N,$B$3)</f>
        <v>0</v>
      </c>
      <c r="L63" s="39">
        <f>SUMIFS(订单明细!$K:$K,订单明细!$L:$L,$B63,订单明细!$O:$O,L$9,订单明细!$N:$N,$B$3)</f>
        <v>0</v>
      </c>
      <c r="M63" s="39">
        <f>SUMIFS(订单明细!$K:$K,订单明细!$L:$L,$B63,订单明细!$O:$O,M$9,订单明细!$N:$N,$B$3)</f>
        <v>0</v>
      </c>
      <c r="N63" s="39">
        <f>SUMIFS(订单明细!$K:$K,订单明细!$L:$L,$B63,订单明细!$O:$O,N$9,订单明细!$N:$N,$B$3)</f>
        <v>0</v>
      </c>
    </row>
    <row r="64" spans="1:14">
      <c r="A64" s="21" t="str">
        <f>IF(员工信息!B58="","",员工信息!B58)</f>
        <v/>
      </c>
      <c r="B64" s="21" t="str">
        <f>IF(员工信息!C58="","",员工信息!C58)</f>
        <v/>
      </c>
      <c r="C64" s="38">
        <f>SUMIFS(订单明细!$K:$K,订单明细!$L:$L,$B64,订单明细!$O:$O,C$9,订单明细!$N:$N,$B$3)</f>
        <v>0</v>
      </c>
      <c r="D64" s="38">
        <f>SUMIFS(订单明细!$K:$K,订单明细!$L:$L,$B64,订单明细!$O:$O,D$9,订单明细!$N:$N,$B$3)</f>
        <v>0</v>
      </c>
      <c r="E64" s="38">
        <f>SUMIFS(订单明细!$K:$K,订单明细!$L:$L,$B64,订单明细!$O:$O,E$9,订单明细!$N:$N,$B$3)</f>
        <v>0</v>
      </c>
      <c r="F64" s="38">
        <f>SUMIFS(订单明细!$K:$K,订单明细!$L:$L,$B64,订单明细!$O:$O,F$9,订单明细!$N:$N,$B$3)</f>
        <v>0</v>
      </c>
      <c r="G64" s="38">
        <f>SUMIFS(订单明细!$K:$K,订单明细!$L:$L,$B64,订单明细!$O:$O,G$9,订单明细!$N:$N,$B$3)</f>
        <v>0</v>
      </c>
      <c r="H64" s="38">
        <f>SUMIFS(订单明细!$K:$K,订单明细!$L:$L,$B64,订单明细!$O:$O,H$9,订单明细!$N:$N,$B$3)</f>
        <v>0</v>
      </c>
      <c r="I64" s="38">
        <f>SUMIFS(订单明细!$K:$K,订单明细!$L:$L,$B64,订单明细!$O:$O,I$9,订单明细!$N:$N,$B$3)</f>
        <v>0</v>
      </c>
      <c r="J64" s="38">
        <f>SUMIFS(订单明细!$K:$K,订单明细!$L:$L,$B64,订单明细!$O:$O,J$9,订单明细!$N:$N,$B$3)</f>
        <v>0</v>
      </c>
      <c r="K64" s="38">
        <f>SUMIFS(订单明细!$K:$K,订单明细!$L:$L,$B64,订单明细!$O:$O,K$9,订单明细!$N:$N,$B$3)</f>
        <v>0</v>
      </c>
      <c r="L64" s="38">
        <f>SUMIFS(订单明细!$K:$K,订单明细!$L:$L,$B64,订单明细!$O:$O,L$9,订单明细!$N:$N,$B$3)</f>
        <v>0</v>
      </c>
      <c r="M64" s="38">
        <f>SUMIFS(订单明细!$K:$K,订单明细!$L:$L,$B64,订单明细!$O:$O,M$9,订单明细!$N:$N,$B$3)</f>
        <v>0</v>
      </c>
      <c r="N64" s="38">
        <f>SUMIFS(订单明细!$K:$K,订单明细!$L:$L,$B64,订单明细!$O:$O,N$9,订单明细!$N:$N,$B$3)</f>
        <v>0</v>
      </c>
    </row>
    <row r="65" spans="1:14">
      <c r="A65" s="23" t="str">
        <f>IF(员工信息!B59="","",员工信息!B59)</f>
        <v/>
      </c>
      <c r="B65" s="23" t="str">
        <f>IF(员工信息!C59="","",员工信息!C59)</f>
        <v/>
      </c>
      <c r="C65" s="39">
        <f>SUMIFS(订单明细!$K:$K,订单明细!$L:$L,$B65,订单明细!$O:$O,C$9,订单明细!$N:$N,$B$3)</f>
        <v>0</v>
      </c>
      <c r="D65" s="39">
        <f>SUMIFS(订单明细!$K:$K,订单明细!$L:$L,$B65,订单明细!$O:$O,D$9,订单明细!$N:$N,$B$3)</f>
        <v>0</v>
      </c>
      <c r="E65" s="39">
        <f>SUMIFS(订单明细!$K:$K,订单明细!$L:$L,$B65,订单明细!$O:$O,E$9,订单明细!$N:$N,$B$3)</f>
        <v>0</v>
      </c>
      <c r="F65" s="39">
        <f>SUMIFS(订单明细!$K:$K,订单明细!$L:$L,$B65,订单明细!$O:$O,F$9,订单明细!$N:$N,$B$3)</f>
        <v>0</v>
      </c>
      <c r="G65" s="39">
        <f>SUMIFS(订单明细!$K:$K,订单明细!$L:$L,$B65,订单明细!$O:$O,G$9,订单明细!$N:$N,$B$3)</f>
        <v>0</v>
      </c>
      <c r="H65" s="39">
        <f>SUMIFS(订单明细!$K:$K,订单明细!$L:$L,$B65,订单明细!$O:$O,H$9,订单明细!$N:$N,$B$3)</f>
        <v>0</v>
      </c>
      <c r="I65" s="39">
        <f>SUMIFS(订单明细!$K:$K,订单明细!$L:$L,$B65,订单明细!$O:$O,I$9,订单明细!$N:$N,$B$3)</f>
        <v>0</v>
      </c>
      <c r="J65" s="39">
        <f>SUMIFS(订单明细!$K:$K,订单明细!$L:$L,$B65,订单明细!$O:$O,J$9,订单明细!$N:$N,$B$3)</f>
        <v>0</v>
      </c>
      <c r="K65" s="39">
        <f>SUMIFS(订单明细!$K:$K,订单明细!$L:$L,$B65,订单明细!$O:$O,K$9,订单明细!$N:$N,$B$3)</f>
        <v>0</v>
      </c>
      <c r="L65" s="39">
        <f>SUMIFS(订单明细!$K:$K,订单明细!$L:$L,$B65,订单明细!$O:$O,L$9,订单明细!$N:$N,$B$3)</f>
        <v>0</v>
      </c>
      <c r="M65" s="39">
        <f>SUMIFS(订单明细!$K:$K,订单明细!$L:$L,$B65,订单明细!$O:$O,M$9,订单明细!$N:$N,$B$3)</f>
        <v>0</v>
      </c>
      <c r="N65" s="39">
        <f>SUMIFS(订单明细!$K:$K,订单明细!$L:$L,$B65,订单明细!$O:$O,N$9,订单明细!$N:$N,$B$3)</f>
        <v>0</v>
      </c>
    </row>
    <row r="66" spans="1:14">
      <c r="A66" s="21" t="str">
        <f>IF(员工信息!B60="","",员工信息!B60)</f>
        <v/>
      </c>
      <c r="B66" s="21" t="str">
        <f>IF(员工信息!C60="","",员工信息!C60)</f>
        <v/>
      </c>
      <c r="C66" s="38">
        <f>SUMIFS(订单明细!$K:$K,订单明细!$L:$L,$B66,订单明细!$O:$O,C$9,订单明细!$N:$N,$B$3)</f>
        <v>0</v>
      </c>
      <c r="D66" s="38">
        <f>SUMIFS(订单明细!$K:$K,订单明细!$L:$L,$B66,订单明细!$O:$O,D$9,订单明细!$N:$N,$B$3)</f>
        <v>0</v>
      </c>
      <c r="E66" s="38">
        <f>SUMIFS(订单明细!$K:$K,订单明细!$L:$L,$B66,订单明细!$O:$O,E$9,订单明细!$N:$N,$B$3)</f>
        <v>0</v>
      </c>
      <c r="F66" s="38">
        <f>SUMIFS(订单明细!$K:$K,订单明细!$L:$L,$B66,订单明细!$O:$O,F$9,订单明细!$N:$N,$B$3)</f>
        <v>0</v>
      </c>
      <c r="G66" s="38">
        <f>SUMIFS(订单明细!$K:$K,订单明细!$L:$L,$B66,订单明细!$O:$O,G$9,订单明细!$N:$N,$B$3)</f>
        <v>0</v>
      </c>
      <c r="H66" s="38">
        <f>SUMIFS(订单明细!$K:$K,订单明细!$L:$L,$B66,订单明细!$O:$O,H$9,订单明细!$N:$N,$B$3)</f>
        <v>0</v>
      </c>
      <c r="I66" s="38">
        <f>SUMIFS(订单明细!$K:$K,订单明细!$L:$L,$B66,订单明细!$O:$O,I$9,订单明细!$N:$N,$B$3)</f>
        <v>0</v>
      </c>
      <c r="J66" s="38">
        <f>SUMIFS(订单明细!$K:$K,订单明细!$L:$L,$B66,订单明细!$O:$O,J$9,订单明细!$N:$N,$B$3)</f>
        <v>0</v>
      </c>
      <c r="K66" s="38">
        <f>SUMIFS(订单明细!$K:$K,订单明细!$L:$L,$B66,订单明细!$O:$O,K$9,订单明细!$N:$N,$B$3)</f>
        <v>0</v>
      </c>
      <c r="L66" s="38">
        <f>SUMIFS(订单明细!$K:$K,订单明细!$L:$L,$B66,订单明细!$O:$O,L$9,订单明细!$N:$N,$B$3)</f>
        <v>0</v>
      </c>
      <c r="M66" s="38">
        <f>SUMIFS(订单明细!$K:$K,订单明细!$L:$L,$B66,订单明细!$O:$O,M$9,订单明细!$N:$N,$B$3)</f>
        <v>0</v>
      </c>
      <c r="N66" s="38">
        <f>SUMIFS(订单明细!$K:$K,订单明细!$L:$L,$B66,订单明细!$O:$O,N$9,订单明细!$N:$N,$B$3)</f>
        <v>0</v>
      </c>
    </row>
    <row r="67" spans="1:14">
      <c r="A67" s="23" t="str">
        <f>IF(员工信息!B61="","",员工信息!B61)</f>
        <v/>
      </c>
      <c r="B67" s="23" t="str">
        <f>IF(员工信息!C61="","",员工信息!C61)</f>
        <v/>
      </c>
      <c r="C67" s="39">
        <f>SUMIFS(订单明细!$K:$K,订单明细!$L:$L,$B67,订单明细!$O:$O,C$9,订单明细!$N:$N,$B$3)</f>
        <v>0</v>
      </c>
      <c r="D67" s="39">
        <f>SUMIFS(订单明细!$K:$K,订单明细!$L:$L,$B67,订单明细!$O:$O,D$9,订单明细!$N:$N,$B$3)</f>
        <v>0</v>
      </c>
      <c r="E67" s="39">
        <f>SUMIFS(订单明细!$K:$K,订单明细!$L:$L,$B67,订单明细!$O:$O,E$9,订单明细!$N:$N,$B$3)</f>
        <v>0</v>
      </c>
      <c r="F67" s="39">
        <f>SUMIFS(订单明细!$K:$K,订单明细!$L:$L,$B67,订单明细!$O:$O,F$9,订单明细!$N:$N,$B$3)</f>
        <v>0</v>
      </c>
      <c r="G67" s="39">
        <f>SUMIFS(订单明细!$K:$K,订单明细!$L:$L,$B67,订单明细!$O:$O,G$9,订单明细!$N:$N,$B$3)</f>
        <v>0</v>
      </c>
      <c r="H67" s="39">
        <f>SUMIFS(订单明细!$K:$K,订单明细!$L:$L,$B67,订单明细!$O:$O,H$9,订单明细!$N:$N,$B$3)</f>
        <v>0</v>
      </c>
      <c r="I67" s="39">
        <f>SUMIFS(订单明细!$K:$K,订单明细!$L:$L,$B67,订单明细!$O:$O,I$9,订单明细!$N:$N,$B$3)</f>
        <v>0</v>
      </c>
      <c r="J67" s="39">
        <f>SUMIFS(订单明细!$K:$K,订单明细!$L:$L,$B67,订单明细!$O:$O,J$9,订单明细!$N:$N,$B$3)</f>
        <v>0</v>
      </c>
      <c r="K67" s="39">
        <f>SUMIFS(订单明细!$K:$K,订单明细!$L:$L,$B67,订单明细!$O:$O,K$9,订单明细!$N:$N,$B$3)</f>
        <v>0</v>
      </c>
      <c r="L67" s="39">
        <f>SUMIFS(订单明细!$K:$K,订单明细!$L:$L,$B67,订单明细!$O:$O,L$9,订单明细!$N:$N,$B$3)</f>
        <v>0</v>
      </c>
      <c r="M67" s="39">
        <f>SUMIFS(订单明细!$K:$K,订单明细!$L:$L,$B67,订单明细!$O:$O,M$9,订单明细!$N:$N,$B$3)</f>
        <v>0</v>
      </c>
      <c r="N67" s="39">
        <f>SUMIFS(订单明细!$K:$K,订单明细!$L:$L,$B67,订单明细!$O:$O,N$9,订单明细!$N:$N,$B$3)</f>
        <v>0</v>
      </c>
    </row>
    <row r="68" spans="1:14">
      <c r="A68" s="21" t="str">
        <f>IF(员工信息!B62="","",员工信息!B62)</f>
        <v/>
      </c>
      <c r="B68" s="21" t="str">
        <f>IF(员工信息!C62="","",员工信息!C62)</f>
        <v/>
      </c>
      <c r="C68" s="38">
        <f>SUMIFS(订单明细!$K:$K,订单明细!$L:$L,$B68,订单明细!$O:$O,C$9,订单明细!$N:$N,$B$3)</f>
        <v>0</v>
      </c>
      <c r="D68" s="38">
        <f>SUMIFS(订单明细!$K:$K,订单明细!$L:$L,$B68,订单明细!$O:$O,D$9,订单明细!$N:$N,$B$3)</f>
        <v>0</v>
      </c>
      <c r="E68" s="38">
        <f>SUMIFS(订单明细!$K:$K,订单明细!$L:$L,$B68,订单明细!$O:$O,E$9,订单明细!$N:$N,$B$3)</f>
        <v>0</v>
      </c>
      <c r="F68" s="38">
        <f>SUMIFS(订单明细!$K:$K,订单明细!$L:$L,$B68,订单明细!$O:$O,F$9,订单明细!$N:$N,$B$3)</f>
        <v>0</v>
      </c>
      <c r="G68" s="38">
        <f>SUMIFS(订单明细!$K:$K,订单明细!$L:$L,$B68,订单明细!$O:$O,G$9,订单明细!$N:$N,$B$3)</f>
        <v>0</v>
      </c>
      <c r="H68" s="38">
        <f>SUMIFS(订单明细!$K:$K,订单明细!$L:$L,$B68,订单明细!$O:$O,H$9,订单明细!$N:$N,$B$3)</f>
        <v>0</v>
      </c>
      <c r="I68" s="38">
        <f>SUMIFS(订单明细!$K:$K,订单明细!$L:$L,$B68,订单明细!$O:$O,I$9,订单明细!$N:$N,$B$3)</f>
        <v>0</v>
      </c>
      <c r="J68" s="38">
        <f>SUMIFS(订单明细!$K:$K,订单明细!$L:$L,$B68,订单明细!$O:$O,J$9,订单明细!$N:$N,$B$3)</f>
        <v>0</v>
      </c>
      <c r="K68" s="38">
        <f>SUMIFS(订单明细!$K:$K,订单明细!$L:$L,$B68,订单明细!$O:$O,K$9,订单明细!$N:$N,$B$3)</f>
        <v>0</v>
      </c>
      <c r="L68" s="38">
        <f>SUMIFS(订单明细!$K:$K,订单明细!$L:$L,$B68,订单明细!$O:$O,L$9,订单明细!$N:$N,$B$3)</f>
        <v>0</v>
      </c>
      <c r="M68" s="38">
        <f>SUMIFS(订单明细!$K:$K,订单明细!$L:$L,$B68,订单明细!$O:$O,M$9,订单明细!$N:$N,$B$3)</f>
        <v>0</v>
      </c>
      <c r="N68" s="38">
        <f>SUMIFS(订单明细!$K:$K,订单明细!$L:$L,$B68,订单明细!$O:$O,N$9,订单明细!$N:$N,$B$3)</f>
        <v>0</v>
      </c>
    </row>
    <row r="69" spans="1:14">
      <c r="A69" s="23" t="str">
        <f>IF(员工信息!B63="","",员工信息!B63)</f>
        <v/>
      </c>
      <c r="B69" s="23" t="str">
        <f>IF(员工信息!C63="","",员工信息!C63)</f>
        <v/>
      </c>
      <c r="C69" s="39">
        <f>SUMIFS(订单明细!$K:$K,订单明细!$L:$L,$B69,订单明细!$O:$O,C$9,订单明细!$N:$N,$B$3)</f>
        <v>0</v>
      </c>
      <c r="D69" s="39">
        <f>SUMIFS(订单明细!$K:$K,订单明细!$L:$L,$B69,订单明细!$O:$O,D$9,订单明细!$N:$N,$B$3)</f>
        <v>0</v>
      </c>
      <c r="E69" s="39">
        <f>SUMIFS(订单明细!$K:$K,订单明细!$L:$L,$B69,订单明细!$O:$O,E$9,订单明细!$N:$N,$B$3)</f>
        <v>0</v>
      </c>
      <c r="F69" s="39">
        <f>SUMIFS(订单明细!$K:$K,订单明细!$L:$L,$B69,订单明细!$O:$O,F$9,订单明细!$N:$N,$B$3)</f>
        <v>0</v>
      </c>
      <c r="G69" s="39">
        <f>SUMIFS(订单明细!$K:$K,订单明细!$L:$L,$B69,订单明细!$O:$O,G$9,订单明细!$N:$N,$B$3)</f>
        <v>0</v>
      </c>
      <c r="H69" s="39">
        <f>SUMIFS(订单明细!$K:$K,订单明细!$L:$L,$B69,订单明细!$O:$O,H$9,订单明细!$N:$N,$B$3)</f>
        <v>0</v>
      </c>
      <c r="I69" s="39">
        <f>SUMIFS(订单明细!$K:$K,订单明细!$L:$L,$B69,订单明细!$O:$O,I$9,订单明细!$N:$N,$B$3)</f>
        <v>0</v>
      </c>
      <c r="J69" s="39">
        <f>SUMIFS(订单明细!$K:$K,订单明细!$L:$L,$B69,订单明细!$O:$O,J$9,订单明细!$N:$N,$B$3)</f>
        <v>0</v>
      </c>
      <c r="K69" s="39">
        <f>SUMIFS(订单明细!$K:$K,订单明细!$L:$L,$B69,订单明细!$O:$O,K$9,订单明细!$N:$N,$B$3)</f>
        <v>0</v>
      </c>
      <c r="L69" s="39">
        <f>SUMIFS(订单明细!$K:$K,订单明细!$L:$L,$B69,订单明细!$O:$O,L$9,订单明细!$N:$N,$B$3)</f>
        <v>0</v>
      </c>
      <c r="M69" s="39">
        <f>SUMIFS(订单明细!$K:$K,订单明细!$L:$L,$B69,订单明细!$O:$O,M$9,订单明细!$N:$N,$B$3)</f>
        <v>0</v>
      </c>
      <c r="N69" s="39">
        <f>SUMIFS(订单明细!$K:$K,订单明细!$L:$L,$B69,订单明细!$O:$O,N$9,订单明细!$N:$N,$B$3)</f>
        <v>0</v>
      </c>
    </row>
    <row r="70" spans="1:14">
      <c r="A70" s="21" t="str">
        <f>IF(员工信息!B64="","",员工信息!B64)</f>
        <v/>
      </c>
      <c r="B70" s="21" t="str">
        <f>IF(员工信息!C64="","",员工信息!C64)</f>
        <v/>
      </c>
      <c r="C70" s="38">
        <f>SUMIFS(订单明细!$K:$K,订单明细!$L:$L,$B70,订单明细!$O:$O,C$9,订单明细!$N:$N,$B$3)</f>
        <v>0</v>
      </c>
      <c r="D70" s="38">
        <f>SUMIFS(订单明细!$K:$K,订单明细!$L:$L,$B70,订单明细!$O:$O,D$9,订单明细!$N:$N,$B$3)</f>
        <v>0</v>
      </c>
      <c r="E70" s="38">
        <f>SUMIFS(订单明细!$K:$K,订单明细!$L:$L,$B70,订单明细!$O:$O,E$9,订单明细!$N:$N,$B$3)</f>
        <v>0</v>
      </c>
      <c r="F70" s="38">
        <f>SUMIFS(订单明细!$K:$K,订单明细!$L:$L,$B70,订单明细!$O:$O,F$9,订单明细!$N:$N,$B$3)</f>
        <v>0</v>
      </c>
      <c r="G70" s="38">
        <f>SUMIFS(订单明细!$K:$K,订单明细!$L:$L,$B70,订单明细!$O:$O,G$9,订单明细!$N:$N,$B$3)</f>
        <v>0</v>
      </c>
      <c r="H70" s="38">
        <f>SUMIFS(订单明细!$K:$K,订单明细!$L:$L,$B70,订单明细!$O:$O,H$9,订单明细!$N:$N,$B$3)</f>
        <v>0</v>
      </c>
      <c r="I70" s="38">
        <f>SUMIFS(订单明细!$K:$K,订单明细!$L:$L,$B70,订单明细!$O:$O,I$9,订单明细!$N:$N,$B$3)</f>
        <v>0</v>
      </c>
      <c r="J70" s="38">
        <f>SUMIFS(订单明细!$K:$K,订单明细!$L:$L,$B70,订单明细!$O:$O,J$9,订单明细!$N:$N,$B$3)</f>
        <v>0</v>
      </c>
      <c r="K70" s="38">
        <f>SUMIFS(订单明细!$K:$K,订单明细!$L:$L,$B70,订单明细!$O:$O,K$9,订单明细!$N:$N,$B$3)</f>
        <v>0</v>
      </c>
      <c r="L70" s="38">
        <f>SUMIFS(订单明细!$K:$K,订单明细!$L:$L,$B70,订单明细!$O:$O,L$9,订单明细!$N:$N,$B$3)</f>
        <v>0</v>
      </c>
      <c r="M70" s="38">
        <f>SUMIFS(订单明细!$K:$K,订单明细!$L:$L,$B70,订单明细!$O:$O,M$9,订单明细!$N:$N,$B$3)</f>
        <v>0</v>
      </c>
      <c r="N70" s="38">
        <f>SUMIFS(订单明细!$K:$K,订单明细!$L:$L,$B70,订单明细!$O:$O,N$9,订单明细!$N:$N,$B$3)</f>
        <v>0</v>
      </c>
    </row>
    <row r="71" spans="1:14">
      <c r="A71" s="23" t="str">
        <f>IF(员工信息!B65="","",员工信息!B65)</f>
        <v/>
      </c>
      <c r="B71" s="23" t="str">
        <f>IF(员工信息!C65="","",员工信息!C65)</f>
        <v/>
      </c>
      <c r="C71" s="39">
        <f>SUMIFS(订单明细!$K:$K,订单明细!$L:$L,$B71,订单明细!$O:$O,C$9,订单明细!$N:$N,$B$3)</f>
        <v>0</v>
      </c>
      <c r="D71" s="39">
        <f>SUMIFS(订单明细!$K:$K,订单明细!$L:$L,$B71,订单明细!$O:$O,D$9,订单明细!$N:$N,$B$3)</f>
        <v>0</v>
      </c>
      <c r="E71" s="39">
        <f>SUMIFS(订单明细!$K:$K,订单明细!$L:$L,$B71,订单明细!$O:$O,E$9,订单明细!$N:$N,$B$3)</f>
        <v>0</v>
      </c>
      <c r="F71" s="39">
        <f>SUMIFS(订单明细!$K:$K,订单明细!$L:$L,$B71,订单明细!$O:$O,F$9,订单明细!$N:$N,$B$3)</f>
        <v>0</v>
      </c>
      <c r="G71" s="39">
        <f>SUMIFS(订单明细!$K:$K,订单明细!$L:$L,$B71,订单明细!$O:$O,G$9,订单明细!$N:$N,$B$3)</f>
        <v>0</v>
      </c>
      <c r="H71" s="39">
        <f>SUMIFS(订单明细!$K:$K,订单明细!$L:$L,$B71,订单明细!$O:$O,H$9,订单明细!$N:$N,$B$3)</f>
        <v>0</v>
      </c>
      <c r="I71" s="39">
        <f>SUMIFS(订单明细!$K:$K,订单明细!$L:$L,$B71,订单明细!$O:$O,I$9,订单明细!$N:$N,$B$3)</f>
        <v>0</v>
      </c>
      <c r="J71" s="39">
        <f>SUMIFS(订单明细!$K:$K,订单明细!$L:$L,$B71,订单明细!$O:$O,J$9,订单明细!$N:$N,$B$3)</f>
        <v>0</v>
      </c>
      <c r="K71" s="39">
        <f>SUMIFS(订单明细!$K:$K,订单明细!$L:$L,$B71,订单明细!$O:$O,K$9,订单明细!$N:$N,$B$3)</f>
        <v>0</v>
      </c>
      <c r="L71" s="39">
        <f>SUMIFS(订单明细!$K:$K,订单明细!$L:$L,$B71,订单明细!$O:$O,L$9,订单明细!$N:$N,$B$3)</f>
        <v>0</v>
      </c>
      <c r="M71" s="39">
        <f>SUMIFS(订单明细!$K:$K,订单明细!$L:$L,$B71,订单明细!$O:$O,M$9,订单明细!$N:$N,$B$3)</f>
        <v>0</v>
      </c>
      <c r="N71" s="39">
        <f>SUMIFS(订单明细!$K:$K,订单明细!$L:$L,$B71,订单明细!$O:$O,N$9,订单明细!$N:$N,$B$3)</f>
        <v>0</v>
      </c>
    </row>
    <row r="72" spans="1:14">
      <c r="A72" s="21" t="str">
        <f>IF(员工信息!B66="","",员工信息!B66)</f>
        <v/>
      </c>
      <c r="B72" s="21" t="str">
        <f>IF(员工信息!C66="","",员工信息!C66)</f>
        <v/>
      </c>
      <c r="C72" s="38">
        <f>SUMIFS(订单明细!$K:$K,订单明细!$L:$L,$B72,订单明细!$O:$O,C$9,订单明细!$N:$N,$B$3)</f>
        <v>0</v>
      </c>
      <c r="D72" s="38">
        <f>SUMIFS(订单明细!$K:$K,订单明细!$L:$L,$B72,订单明细!$O:$O,D$9,订单明细!$N:$N,$B$3)</f>
        <v>0</v>
      </c>
      <c r="E72" s="38">
        <f>SUMIFS(订单明细!$K:$K,订单明细!$L:$L,$B72,订单明细!$O:$O,E$9,订单明细!$N:$N,$B$3)</f>
        <v>0</v>
      </c>
      <c r="F72" s="38">
        <f>SUMIFS(订单明细!$K:$K,订单明细!$L:$L,$B72,订单明细!$O:$O,F$9,订单明细!$N:$N,$B$3)</f>
        <v>0</v>
      </c>
      <c r="G72" s="38">
        <f>SUMIFS(订单明细!$K:$K,订单明细!$L:$L,$B72,订单明细!$O:$O,G$9,订单明细!$N:$N,$B$3)</f>
        <v>0</v>
      </c>
      <c r="H72" s="38">
        <f>SUMIFS(订单明细!$K:$K,订单明细!$L:$L,$B72,订单明细!$O:$O,H$9,订单明细!$N:$N,$B$3)</f>
        <v>0</v>
      </c>
      <c r="I72" s="38">
        <f>SUMIFS(订单明细!$K:$K,订单明细!$L:$L,$B72,订单明细!$O:$O,I$9,订单明细!$N:$N,$B$3)</f>
        <v>0</v>
      </c>
      <c r="J72" s="38">
        <f>SUMIFS(订单明细!$K:$K,订单明细!$L:$L,$B72,订单明细!$O:$O,J$9,订单明细!$N:$N,$B$3)</f>
        <v>0</v>
      </c>
      <c r="K72" s="38">
        <f>SUMIFS(订单明细!$K:$K,订单明细!$L:$L,$B72,订单明细!$O:$O,K$9,订单明细!$N:$N,$B$3)</f>
        <v>0</v>
      </c>
      <c r="L72" s="38">
        <f>SUMIFS(订单明细!$K:$K,订单明细!$L:$L,$B72,订单明细!$O:$O,L$9,订单明细!$N:$N,$B$3)</f>
        <v>0</v>
      </c>
      <c r="M72" s="38">
        <f>SUMIFS(订单明细!$K:$K,订单明细!$L:$L,$B72,订单明细!$O:$O,M$9,订单明细!$N:$N,$B$3)</f>
        <v>0</v>
      </c>
      <c r="N72" s="38">
        <f>SUMIFS(订单明细!$K:$K,订单明细!$L:$L,$B72,订单明细!$O:$O,N$9,订单明细!$N:$N,$B$3)</f>
        <v>0</v>
      </c>
    </row>
    <row r="73" spans="1:14">
      <c r="A73" s="23" t="str">
        <f>IF(员工信息!B67="","",员工信息!B67)</f>
        <v/>
      </c>
      <c r="B73" s="23" t="str">
        <f>IF(员工信息!C67="","",员工信息!C67)</f>
        <v/>
      </c>
      <c r="C73" s="39">
        <f>SUMIFS(订单明细!$K:$K,订单明细!$L:$L,$B73,订单明细!$O:$O,C$9,订单明细!$N:$N,$B$3)</f>
        <v>0</v>
      </c>
      <c r="D73" s="39">
        <f>SUMIFS(订单明细!$K:$K,订单明细!$L:$L,$B73,订单明细!$O:$O,D$9,订单明细!$N:$N,$B$3)</f>
        <v>0</v>
      </c>
      <c r="E73" s="39">
        <f>SUMIFS(订单明细!$K:$K,订单明细!$L:$L,$B73,订单明细!$O:$O,E$9,订单明细!$N:$N,$B$3)</f>
        <v>0</v>
      </c>
      <c r="F73" s="39">
        <f>SUMIFS(订单明细!$K:$K,订单明细!$L:$L,$B73,订单明细!$O:$O,F$9,订单明细!$N:$N,$B$3)</f>
        <v>0</v>
      </c>
      <c r="G73" s="39">
        <f>SUMIFS(订单明细!$K:$K,订单明细!$L:$L,$B73,订单明细!$O:$O,G$9,订单明细!$N:$N,$B$3)</f>
        <v>0</v>
      </c>
      <c r="H73" s="39">
        <f>SUMIFS(订单明细!$K:$K,订单明细!$L:$L,$B73,订单明细!$O:$O,H$9,订单明细!$N:$N,$B$3)</f>
        <v>0</v>
      </c>
      <c r="I73" s="39">
        <f>SUMIFS(订单明细!$K:$K,订单明细!$L:$L,$B73,订单明细!$O:$O,I$9,订单明细!$N:$N,$B$3)</f>
        <v>0</v>
      </c>
      <c r="J73" s="39">
        <f>SUMIFS(订单明细!$K:$K,订单明细!$L:$L,$B73,订单明细!$O:$O,J$9,订单明细!$N:$N,$B$3)</f>
        <v>0</v>
      </c>
      <c r="K73" s="39">
        <f>SUMIFS(订单明细!$K:$K,订单明细!$L:$L,$B73,订单明细!$O:$O,K$9,订单明细!$N:$N,$B$3)</f>
        <v>0</v>
      </c>
      <c r="L73" s="39">
        <f>SUMIFS(订单明细!$K:$K,订单明细!$L:$L,$B73,订单明细!$O:$O,L$9,订单明细!$N:$N,$B$3)</f>
        <v>0</v>
      </c>
      <c r="M73" s="39">
        <f>SUMIFS(订单明细!$K:$K,订单明细!$L:$L,$B73,订单明细!$O:$O,M$9,订单明细!$N:$N,$B$3)</f>
        <v>0</v>
      </c>
      <c r="N73" s="39">
        <f>SUMIFS(订单明细!$K:$K,订单明细!$L:$L,$B73,订单明细!$O:$O,N$9,订单明细!$N:$N,$B$3)</f>
        <v>0</v>
      </c>
    </row>
    <row r="74" spans="1:14">
      <c r="A74" s="21" t="str">
        <f>IF(员工信息!B68="","",员工信息!B68)</f>
        <v/>
      </c>
      <c r="B74" s="21" t="str">
        <f>IF(员工信息!C68="","",员工信息!C68)</f>
        <v/>
      </c>
      <c r="C74" s="38">
        <f>SUMIFS(订单明细!$K:$K,订单明细!$L:$L,$B74,订单明细!$O:$O,C$9,订单明细!$N:$N,$B$3)</f>
        <v>0</v>
      </c>
      <c r="D74" s="38">
        <f>SUMIFS(订单明细!$K:$K,订单明细!$L:$L,$B74,订单明细!$O:$O,D$9,订单明细!$N:$N,$B$3)</f>
        <v>0</v>
      </c>
      <c r="E74" s="38">
        <f>SUMIFS(订单明细!$K:$K,订单明细!$L:$L,$B74,订单明细!$O:$O,E$9,订单明细!$N:$N,$B$3)</f>
        <v>0</v>
      </c>
      <c r="F74" s="38">
        <f>SUMIFS(订单明细!$K:$K,订单明细!$L:$L,$B74,订单明细!$O:$O,F$9,订单明细!$N:$N,$B$3)</f>
        <v>0</v>
      </c>
      <c r="G74" s="38">
        <f>SUMIFS(订单明细!$K:$K,订单明细!$L:$L,$B74,订单明细!$O:$O,G$9,订单明细!$N:$N,$B$3)</f>
        <v>0</v>
      </c>
      <c r="H74" s="38">
        <f>SUMIFS(订单明细!$K:$K,订单明细!$L:$L,$B74,订单明细!$O:$O,H$9,订单明细!$N:$N,$B$3)</f>
        <v>0</v>
      </c>
      <c r="I74" s="38">
        <f>SUMIFS(订单明细!$K:$K,订单明细!$L:$L,$B74,订单明细!$O:$O,I$9,订单明细!$N:$N,$B$3)</f>
        <v>0</v>
      </c>
      <c r="J74" s="38">
        <f>SUMIFS(订单明细!$K:$K,订单明细!$L:$L,$B74,订单明细!$O:$O,J$9,订单明细!$N:$N,$B$3)</f>
        <v>0</v>
      </c>
      <c r="K74" s="38">
        <f>SUMIFS(订单明细!$K:$K,订单明细!$L:$L,$B74,订单明细!$O:$O,K$9,订单明细!$N:$N,$B$3)</f>
        <v>0</v>
      </c>
      <c r="L74" s="38">
        <f>SUMIFS(订单明细!$K:$K,订单明细!$L:$L,$B74,订单明细!$O:$O,L$9,订单明细!$N:$N,$B$3)</f>
        <v>0</v>
      </c>
      <c r="M74" s="38">
        <f>SUMIFS(订单明细!$K:$K,订单明细!$L:$L,$B74,订单明细!$O:$O,M$9,订单明细!$N:$N,$B$3)</f>
        <v>0</v>
      </c>
      <c r="N74" s="38">
        <f>SUMIFS(订单明细!$K:$K,订单明细!$L:$L,$B74,订单明细!$O:$O,N$9,订单明细!$N:$N,$B$3)</f>
        <v>0</v>
      </c>
    </row>
    <row r="75" spans="1:14">
      <c r="A75" s="23" t="str">
        <f>IF(员工信息!B69="","",员工信息!B69)</f>
        <v/>
      </c>
      <c r="B75" s="23" t="str">
        <f>IF(员工信息!C69="","",员工信息!C69)</f>
        <v/>
      </c>
      <c r="C75" s="39">
        <f>SUMIFS(订单明细!$K:$K,订单明细!$L:$L,$B75,订单明细!$O:$O,C$9,订单明细!$N:$N,$B$3)</f>
        <v>0</v>
      </c>
      <c r="D75" s="39">
        <f>SUMIFS(订单明细!$K:$K,订单明细!$L:$L,$B75,订单明细!$O:$O,D$9,订单明细!$N:$N,$B$3)</f>
        <v>0</v>
      </c>
      <c r="E75" s="39">
        <f>SUMIFS(订单明细!$K:$K,订单明细!$L:$L,$B75,订单明细!$O:$O,E$9,订单明细!$N:$N,$B$3)</f>
        <v>0</v>
      </c>
      <c r="F75" s="39">
        <f>SUMIFS(订单明细!$K:$K,订单明细!$L:$L,$B75,订单明细!$O:$O,F$9,订单明细!$N:$N,$B$3)</f>
        <v>0</v>
      </c>
      <c r="G75" s="39">
        <f>SUMIFS(订单明细!$K:$K,订单明细!$L:$L,$B75,订单明细!$O:$O,G$9,订单明细!$N:$N,$B$3)</f>
        <v>0</v>
      </c>
      <c r="H75" s="39">
        <f>SUMIFS(订单明细!$K:$K,订单明细!$L:$L,$B75,订单明细!$O:$O,H$9,订单明细!$N:$N,$B$3)</f>
        <v>0</v>
      </c>
      <c r="I75" s="39">
        <f>SUMIFS(订单明细!$K:$K,订单明细!$L:$L,$B75,订单明细!$O:$O,I$9,订单明细!$N:$N,$B$3)</f>
        <v>0</v>
      </c>
      <c r="J75" s="39">
        <f>SUMIFS(订单明细!$K:$K,订单明细!$L:$L,$B75,订单明细!$O:$O,J$9,订单明细!$N:$N,$B$3)</f>
        <v>0</v>
      </c>
      <c r="K75" s="39">
        <f>SUMIFS(订单明细!$K:$K,订单明细!$L:$L,$B75,订单明细!$O:$O,K$9,订单明细!$N:$N,$B$3)</f>
        <v>0</v>
      </c>
      <c r="L75" s="39">
        <f>SUMIFS(订单明细!$K:$K,订单明细!$L:$L,$B75,订单明细!$O:$O,L$9,订单明细!$N:$N,$B$3)</f>
        <v>0</v>
      </c>
      <c r="M75" s="39">
        <f>SUMIFS(订单明细!$K:$K,订单明细!$L:$L,$B75,订单明细!$O:$O,M$9,订单明细!$N:$N,$B$3)</f>
        <v>0</v>
      </c>
      <c r="N75" s="39">
        <f>SUMIFS(订单明细!$K:$K,订单明细!$L:$L,$B75,订单明细!$O:$O,N$9,订单明细!$N:$N,$B$3)</f>
        <v>0</v>
      </c>
    </row>
    <row r="76" spans="1:14">
      <c r="A76" s="21" t="str">
        <f>IF(员工信息!B70="","",员工信息!B70)</f>
        <v/>
      </c>
      <c r="B76" s="21" t="str">
        <f>IF(员工信息!C70="","",员工信息!C70)</f>
        <v/>
      </c>
      <c r="C76" s="38">
        <f>SUMIFS(订单明细!$K:$K,订单明细!$L:$L,$B76,订单明细!$O:$O,C$9,订单明细!$N:$N,$B$3)</f>
        <v>0</v>
      </c>
      <c r="D76" s="38">
        <f>SUMIFS(订单明细!$K:$K,订单明细!$L:$L,$B76,订单明细!$O:$O,D$9,订单明细!$N:$N,$B$3)</f>
        <v>0</v>
      </c>
      <c r="E76" s="38">
        <f>SUMIFS(订单明细!$K:$K,订单明细!$L:$L,$B76,订单明细!$O:$O,E$9,订单明细!$N:$N,$B$3)</f>
        <v>0</v>
      </c>
      <c r="F76" s="38">
        <f>SUMIFS(订单明细!$K:$K,订单明细!$L:$L,$B76,订单明细!$O:$O,F$9,订单明细!$N:$N,$B$3)</f>
        <v>0</v>
      </c>
      <c r="G76" s="38">
        <f>SUMIFS(订单明细!$K:$K,订单明细!$L:$L,$B76,订单明细!$O:$O,G$9,订单明细!$N:$N,$B$3)</f>
        <v>0</v>
      </c>
      <c r="H76" s="38">
        <f>SUMIFS(订单明细!$K:$K,订单明细!$L:$L,$B76,订单明细!$O:$O,H$9,订单明细!$N:$N,$B$3)</f>
        <v>0</v>
      </c>
      <c r="I76" s="38">
        <f>SUMIFS(订单明细!$K:$K,订单明细!$L:$L,$B76,订单明细!$O:$O,I$9,订单明细!$N:$N,$B$3)</f>
        <v>0</v>
      </c>
      <c r="J76" s="38">
        <f>SUMIFS(订单明细!$K:$K,订单明细!$L:$L,$B76,订单明细!$O:$O,J$9,订单明细!$N:$N,$B$3)</f>
        <v>0</v>
      </c>
      <c r="K76" s="38">
        <f>SUMIFS(订单明细!$K:$K,订单明细!$L:$L,$B76,订单明细!$O:$O,K$9,订单明细!$N:$N,$B$3)</f>
        <v>0</v>
      </c>
      <c r="L76" s="38">
        <f>SUMIFS(订单明细!$K:$K,订单明细!$L:$L,$B76,订单明细!$O:$O,L$9,订单明细!$N:$N,$B$3)</f>
        <v>0</v>
      </c>
      <c r="M76" s="38">
        <f>SUMIFS(订单明细!$K:$K,订单明细!$L:$L,$B76,订单明细!$O:$O,M$9,订单明细!$N:$N,$B$3)</f>
        <v>0</v>
      </c>
      <c r="N76" s="38">
        <f>SUMIFS(订单明细!$K:$K,订单明细!$L:$L,$B76,订单明细!$O:$O,N$9,订单明细!$N:$N,$B$3)</f>
        <v>0</v>
      </c>
    </row>
    <row r="77" spans="1:14">
      <c r="A77" s="23" t="str">
        <f>IF(员工信息!B71="","",员工信息!B71)</f>
        <v/>
      </c>
      <c r="B77" s="23" t="str">
        <f>IF(员工信息!C71="","",员工信息!C71)</f>
        <v/>
      </c>
      <c r="C77" s="39">
        <f>SUMIFS(订单明细!$K:$K,订单明细!$L:$L,$B77,订单明细!$O:$O,C$9,订单明细!$N:$N,$B$3)</f>
        <v>0</v>
      </c>
      <c r="D77" s="39">
        <f>SUMIFS(订单明细!$K:$K,订单明细!$L:$L,$B77,订单明细!$O:$O,D$9,订单明细!$N:$N,$B$3)</f>
        <v>0</v>
      </c>
      <c r="E77" s="39">
        <f>SUMIFS(订单明细!$K:$K,订单明细!$L:$L,$B77,订单明细!$O:$O,E$9,订单明细!$N:$N,$B$3)</f>
        <v>0</v>
      </c>
      <c r="F77" s="39">
        <f>SUMIFS(订单明细!$K:$K,订单明细!$L:$L,$B77,订单明细!$O:$O,F$9,订单明细!$N:$N,$B$3)</f>
        <v>0</v>
      </c>
      <c r="G77" s="39">
        <f>SUMIFS(订单明细!$K:$K,订单明细!$L:$L,$B77,订单明细!$O:$O,G$9,订单明细!$N:$N,$B$3)</f>
        <v>0</v>
      </c>
      <c r="H77" s="39">
        <f>SUMIFS(订单明细!$K:$K,订单明细!$L:$L,$B77,订单明细!$O:$O,H$9,订单明细!$N:$N,$B$3)</f>
        <v>0</v>
      </c>
      <c r="I77" s="39">
        <f>SUMIFS(订单明细!$K:$K,订单明细!$L:$L,$B77,订单明细!$O:$O,I$9,订单明细!$N:$N,$B$3)</f>
        <v>0</v>
      </c>
      <c r="J77" s="39">
        <f>SUMIFS(订单明细!$K:$K,订单明细!$L:$L,$B77,订单明细!$O:$O,J$9,订单明细!$N:$N,$B$3)</f>
        <v>0</v>
      </c>
      <c r="K77" s="39">
        <f>SUMIFS(订单明细!$K:$K,订单明细!$L:$L,$B77,订单明细!$O:$O,K$9,订单明细!$N:$N,$B$3)</f>
        <v>0</v>
      </c>
      <c r="L77" s="39">
        <f>SUMIFS(订单明细!$K:$K,订单明细!$L:$L,$B77,订单明细!$O:$O,L$9,订单明细!$N:$N,$B$3)</f>
        <v>0</v>
      </c>
      <c r="M77" s="39">
        <f>SUMIFS(订单明细!$K:$K,订单明细!$L:$L,$B77,订单明细!$O:$O,M$9,订单明细!$N:$N,$B$3)</f>
        <v>0</v>
      </c>
      <c r="N77" s="39">
        <f>SUMIFS(订单明细!$K:$K,订单明细!$L:$L,$B77,订单明细!$O:$O,N$9,订单明细!$N:$N,$B$3)</f>
        <v>0</v>
      </c>
    </row>
    <row r="78" spans="1:14">
      <c r="A78" s="21" t="str">
        <f>IF(员工信息!B72="","",员工信息!B72)</f>
        <v/>
      </c>
      <c r="B78" s="21" t="str">
        <f>IF(员工信息!C72="","",员工信息!C72)</f>
        <v/>
      </c>
      <c r="C78" s="38">
        <f>SUMIFS(订单明细!$K:$K,订单明细!$L:$L,$B78,订单明细!$O:$O,C$9,订单明细!$N:$N,$B$3)</f>
        <v>0</v>
      </c>
      <c r="D78" s="38">
        <f>SUMIFS(订单明细!$K:$K,订单明细!$L:$L,$B78,订单明细!$O:$O,D$9,订单明细!$N:$N,$B$3)</f>
        <v>0</v>
      </c>
      <c r="E78" s="38">
        <f>SUMIFS(订单明细!$K:$K,订单明细!$L:$L,$B78,订单明细!$O:$O,E$9,订单明细!$N:$N,$B$3)</f>
        <v>0</v>
      </c>
      <c r="F78" s="38">
        <f>SUMIFS(订单明细!$K:$K,订单明细!$L:$L,$B78,订单明细!$O:$O,F$9,订单明细!$N:$N,$B$3)</f>
        <v>0</v>
      </c>
      <c r="G78" s="38">
        <f>SUMIFS(订单明细!$K:$K,订单明细!$L:$L,$B78,订单明细!$O:$O,G$9,订单明细!$N:$N,$B$3)</f>
        <v>0</v>
      </c>
      <c r="H78" s="38">
        <f>SUMIFS(订单明细!$K:$K,订单明细!$L:$L,$B78,订单明细!$O:$O,H$9,订单明细!$N:$N,$B$3)</f>
        <v>0</v>
      </c>
      <c r="I78" s="38">
        <f>SUMIFS(订单明细!$K:$K,订单明细!$L:$L,$B78,订单明细!$O:$O,I$9,订单明细!$N:$N,$B$3)</f>
        <v>0</v>
      </c>
      <c r="J78" s="38">
        <f>SUMIFS(订单明细!$K:$K,订单明细!$L:$L,$B78,订单明细!$O:$O,J$9,订单明细!$N:$N,$B$3)</f>
        <v>0</v>
      </c>
      <c r="K78" s="38">
        <f>SUMIFS(订单明细!$K:$K,订单明细!$L:$L,$B78,订单明细!$O:$O,K$9,订单明细!$N:$N,$B$3)</f>
        <v>0</v>
      </c>
      <c r="L78" s="38">
        <f>SUMIFS(订单明细!$K:$K,订单明细!$L:$L,$B78,订单明细!$O:$O,L$9,订单明细!$N:$N,$B$3)</f>
        <v>0</v>
      </c>
      <c r="M78" s="38">
        <f>SUMIFS(订单明细!$K:$K,订单明细!$L:$L,$B78,订单明细!$O:$O,M$9,订单明细!$N:$N,$B$3)</f>
        <v>0</v>
      </c>
      <c r="N78" s="38">
        <f>SUMIFS(订单明细!$K:$K,订单明细!$L:$L,$B78,订单明细!$O:$O,N$9,订单明细!$N:$N,$B$3)</f>
        <v>0</v>
      </c>
    </row>
    <row r="79" spans="1:14">
      <c r="A79" s="23" t="str">
        <f>IF(员工信息!B73="","",员工信息!B73)</f>
        <v/>
      </c>
      <c r="B79" s="23" t="str">
        <f>IF(员工信息!C73="","",员工信息!C73)</f>
        <v/>
      </c>
      <c r="C79" s="39">
        <f>SUMIFS(订单明细!$K:$K,订单明细!$L:$L,$B79,订单明细!$O:$O,C$9,订单明细!$N:$N,$B$3)</f>
        <v>0</v>
      </c>
      <c r="D79" s="39">
        <f>SUMIFS(订单明细!$K:$K,订单明细!$L:$L,$B79,订单明细!$O:$O,D$9,订单明细!$N:$N,$B$3)</f>
        <v>0</v>
      </c>
      <c r="E79" s="39">
        <f>SUMIFS(订单明细!$K:$K,订单明细!$L:$L,$B79,订单明细!$O:$O,E$9,订单明细!$N:$N,$B$3)</f>
        <v>0</v>
      </c>
      <c r="F79" s="39">
        <f>SUMIFS(订单明细!$K:$K,订单明细!$L:$L,$B79,订单明细!$O:$O,F$9,订单明细!$N:$N,$B$3)</f>
        <v>0</v>
      </c>
      <c r="G79" s="39">
        <f>SUMIFS(订单明细!$K:$K,订单明细!$L:$L,$B79,订单明细!$O:$O,G$9,订单明细!$N:$N,$B$3)</f>
        <v>0</v>
      </c>
      <c r="H79" s="39">
        <f>SUMIFS(订单明细!$K:$K,订单明细!$L:$L,$B79,订单明细!$O:$O,H$9,订单明细!$N:$N,$B$3)</f>
        <v>0</v>
      </c>
      <c r="I79" s="39">
        <f>SUMIFS(订单明细!$K:$K,订单明细!$L:$L,$B79,订单明细!$O:$O,I$9,订单明细!$N:$N,$B$3)</f>
        <v>0</v>
      </c>
      <c r="J79" s="39">
        <f>SUMIFS(订单明细!$K:$K,订单明细!$L:$L,$B79,订单明细!$O:$O,J$9,订单明细!$N:$N,$B$3)</f>
        <v>0</v>
      </c>
      <c r="K79" s="39">
        <f>SUMIFS(订单明细!$K:$K,订单明细!$L:$L,$B79,订单明细!$O:$O,K$9,订单明细!$N:$N,$B$3)</f>
        <v>0</v>
      </c>
      <c r="L79" s="39">
        <f>SUMIFS(订单明细!$K:$K,订单明细!$L:$L,$B79,订单明细!$O:$O,L$9,订单明细!$N:$N,$B$3)</f>
        <v>0</v>
      </c>
      <c r="M79" s="39">
        <f>SUMIFS(订单明细!$K:$K,订单明细!$L:$L,$B79,订单明细!$O:$O,M$9,订单明细!$N:$N,$B$3)</f>
        <v>0</v>
      </c>
      <c r="N79" s="39">
        <f>SUMIFS(订单明细!$K:$K,订单明细!$L:$L,$B79,订单明细!$O:$O,N$9,订单明细!$N:$N,$B$3)</f>
        <v>0</v>
      </c>
    </row>
    <row r="80" spans="1:14">
      <c r="A80" s="21" t="str">
        <f>IF(员工信息!B74="","",员工信息!B74)</f>
        <v/>
      </c>
      <c r="B80" s="21" t="str">
        <f>IF(员工信息!C74="","",员工信息!C74)</f>
        <v/>
      </c>
      <c r="C80" s="38">
        <f>SUMIFS(订单明细!$K:$K,订单明细!$L:$L,$B80,订单明细!$O:$O,C$9,订单明细!$N:$N,$B$3)</f>
        <v>0</v>
      </c>
      <c r="D80" s="38">
        <f>SUMIFS(订单明细!$K:$K,订单明细!$L:$L,$B80,订单明细!$O:$O,D$9,订单明细!$N:$N,$B$3)</f>
        <v>0</v>
      </c>
      <c r="E80" s="38">
        <f>SUMIFS(订单明细!$K:$K,订单明细!$L:$L,$B80,订单明细!$O:$O,E$9,订单明细!$N:$N,$B$3)</f>
        <v>0</v>
      </c>
      <c r="F80" s="38">
        <f>SUMIFS(订单明细!$K:$K,订单明细!$L:$L,$B80,订单明细!$O:$O,F$9,订单明细!$N:$N,$B$3)</f>
        <v>0</v>
      </c>
      <c r="G80" s="38">
        <f>SUMIFS(订单明细!$K:$K,订单明细!$L:$L,$B80,订单明细!$O:$O,G$9,订单明细!$N:$N,$B$3)</f>
        <v>0</v>
      </c>
      <c r="H80" s="38">
        <f>SUMIFS(订单明细!$K:$K,订单明细!$L:$L,$B80,订单明细!$O:$O,H$9,订单明细!$N:$N,$B$3)</f>
        <v>0</v>
      </c>
      <c r="I80" s="38">
        <f>SUMIFS(订单明细!$K:$K,订单明细!$L:$L,$B80,订单明细!$O:$O,I$9,订单明细!$N:$N,$B$3)</f>
        <v>0</v>
      </c>
      <c r="J80" s="38">
        <f>SUMIFS(订单明细!$K:$K,订单明细!$L:$L,$B80,订单明细!$O:$O,J$9,订单明细!$N:$N,$B$3)</f>
        <v>0</v>
      </c>
      <c r="K80" s="38">
        <f>SUMIFS(订单明细!$K:$K,订单明细!$L:$L,$B80,订单明细!$O:$O,K$9,订单明细!$N:$N,$B$3)</f>
        <v>0</v>
      </c>
      <c r="L80" s="38">
        <f>SUMIFS(订单明细!$K:$K,订单明细!$L:$L,$B80,订单明细!$O:$O,L$9,订单明细!$N:$N,$B$3)</f>
        <v>0</v>
      </c>
      <c r="M80" s="38">
        <f>SUMIFS(订单明细!$K:$K,订单明细!$L:$L,$B80,订单明细!$O:$O,M$9,订单明细!$N:$N,$B$3)</f>
        <v>0</v>
      </c>
      <c r="N80" s="38">
        <f>SUMIFS(订单明细!$K:$K,订单明细!$L:$L,$B80,订单明细!$O:$O,N$9,订单明细!$N:$N,$B$3)</f>
        <v>0</v>
      </c>
    </row>
    <row r="81" spans="1:14">
      <c r="A81" s="23" t="str">
        <f>IF(员工信息!B75="","",员工信息!B75)</f>
        <v/>
      </c>
      <c r="B81" s="23" t="str">
        <f>IF(员工信息!C75="","",员工信息!C75)</f>
        <v/>
      </c>
      <c r="C81" s="39">
        <f>SUMIFS(订单明细!$K:$K,订单明细!$L:$L,$B81,订单明细!$O:$O,C$9,订单明细!$N:$N,$B$3)</f>
        <v>0</v>
      </c>
      <c r="D81" s="39">
        <f>SUMIFS(订单明细!$K:$K,订单明细!$L:$L,$B81,订单明细!$O:$O,D$9,订单明细!$N:$N,$B$3)</f>
        <v>0</v>
      </c>
      <c r="E81" s="39">
        <f>SUMIFS(订单明细!$K:$K,订单明细!$L:$L,$B81,订单明细!$O:$O,E$9,订单明细!$N:$N,$B$3)</f>
        <v>0</v>
      </c>
      <c r="F81" s="39">
        <f>SUMIFS(订单明细!$K:$K,订单明细!$L:$L,$B81,订单明细!$O:$O,F$9,订单明细!$N:$N,$B$3)</f>
        <v>0</v>
      </c>
      <c r="G81" s="39">
        <f>SUMIFS(订单明细!$K:$K,订单明细!$L:$L,$B81,订单明细!$O:$O,G$9,订单明细!$N:$N,$B$3)</f>
        <v>0</v>
      </c>
      <c r="H81" s="39">
        <f>SUMIFS(订单明细!$K:$K,订单明细!$L:$L,$B81,订单明细!$O:$O,H$9,订单明细!$N:$N,$B$3)</f>
        <v>0</v>
      </c>
      <c r="I81" s="39">
        <f>SUMIFS(订单明细!$K:$K,订单明细!$L:$L,$B81,订单明细!$O:$O,I$9,订单明细!$N:$N,$B$3)</f>
        <v>0</v>
      </c>
      <c r="J81" s="39">
        <f>SUMIFS(订单明细!$K:$K,订单明细!$L:$L,$B81,订单明细!$O:$O,J$9,订单明细!$N:$N,$B$3)</f>
        <v>0</v>
      </c>
      <c r="K81" s="39">
        <f>SUMIFS(订单明细!$K:$K,订单明细!$L:$L,$B81,订单明细!$O:$O,K$9,订单明细!$N:$N,$B$3)</f>
        <v>0</v>
      </c>
      <c r="L81" s="39">
        <f>SUMIFS(订单明细!$K:$K,订单明细!$L:$L,$B81,订单明细!$O:$O,L$9,订单明细!$N:$N,$B$3)</f>
        <v>0</v>
      </c>
      <c r="M81" s="39">
        <f>SUMIFS(订单明细!$K:$K,订单明细!$L:$L,$B81,订单明细!$O:$O,M$9,订单明细!$N:$N,$B$3)</f>
        <v>0</v>
      </c>
      <c r="N81" s="39">
        <f>SUMIFS(订单明细!$K:$K,订单明细!$L:$L,$B81,订单明细!$O:$O,N$9,订单明细!$N:$N,$B$3)</f>
        <v>0</v>
      </c>
    </row>
    <row r="82" spans="1:14">
      <c r="A82" s="21" t="str">
        <f>IF(员工信息!B76="","",员工信息!B76)</f>
        <v/>
      </c>
      <c r="B82" s="21" t="str">
        <f>IF(员工信息!C76="","",员工信息!C76)</f>
        <v/>
      </c>
      <c r="C82" s="38">
        <f>SUMIFS(订单明细!$K:$K,订单明细!$L:$L,$B82,订单明细!$O:$O,C$9,订单明细!$N:$N,$B$3)</f>
        <v>0</v>
      </c>
      <c r="D82" s="38">
        <f>SUMIFS(订单明细!$K:$K,订单明细!$L:$L,$B82,订单明细!$O:$O,D$9,订单明细!$N:$N,$B$3)</f>
        <v>0</v>
      </c>
      <c r="E82" s="38">
        <f>SUMIFS(订单明细!$K:$K,订单明细!$L:$L,$B82,订单明细!$O:$O,E$9,订单明细!$N:$N,$B$3)</f>
        <v>0</v>
      </c>
      <c r="F82" s="38">
        <f>SUMIFS(订单明细!$K:$K,订单明细!$L:$L,$B82,订单明细!$O:$O,F$9,订单明细!$N:$N,$B$3)</f>
        <v>0</v>
      </c>
      <c r="G82" s="38">
        <f>SUMIFS(订单明细!$K:$K,订单明细!$L:$L,$B82,订单明细!$O:$O,G$9,订单明细!$N:$N,$B$3)</f>
        <v>0</v>
      </c>
      <c r="H82" s="38">
        <f>SUMIFS(订单明细!$K:$K,订单明细!$L:$L,$B82,订单明细!$O:$O,H$9,订单明细!$N:$N,$B$3)</f>
        <v>0</v>
      </c>
      <c r="I82" s="38">
        <f>SUMIFS(订单明细!$K:$K,订单明细!$L:$L,$B82,订单明细!$O:$O,I$9,订单明细!$N:$N,$B$3)</f>
        <v>0</v>
      </c>
      <c r="J82" s="38">
        <f>SUMIFS(订单明细!$K:$K,订单明细!$L:$L,$B82,订单明细!$O:$O,J$9,订单明细!$N:$N,$B$3)</f>
        <v>0</v>
      </c>
      <c r="K82" s="38">
        <f>SUMIFS(订单明细!$K:$K,订单明细!$L:$L,$B82,订单明细!$O:$O,K$9,订单明细!$N:$N,$B$3)</f>
        <v>0</v>
      </c>
      <c r="L82" s="38">
        <f>SUMIFS(订单明细!$K:$K,订单明细!$L:$L,$B82,订单明细!$O:$O,L$9,订单明细!$N:$N,$B$3)</f>
        <v>0</v>
      </c>
      <c r="M82" s="38">
        <f>SUMIFS(订单明细!$K:$K,订单明细!$L:$L,$B82,订单明细!$O:$O,M$9,订单明细!$N:$N,$B$3)</f>
        <v>0</v>
      </c>
      <c r="N82" s="38">
        <f>SUMIFS(订单明细!$K:$K,订单明细!$L:$L,$B82,订单明细!$O:$O,N$9,订单明细!$N:$N,$B$3)</f>
        <v>0</v>
      </c>
    </row>
    <row r="83" spans="1:14">
      <c r="A83" s="23" t="str">
        <f>IF(员工信息!B77="","",员工信息!B77)</f>
        <v/>
      </c>
      <c r="B83" s="23" t="str">
        <f>IF(员工信息!C77="","",员工信息!C77)</f>
        <v/>
      </c>
      <c r="C83" s="39">
        <f>SUMIFS(订单明细!$K:$K,订单明细!$L:$L,$B83,订单明细!$O:$O,C$9,订单明细!$N:$N,$B$3)</f>
        <v>0</v>
      </c>
      <c r="D83" s="39">
        <f>SUMIFS(订单明细!$K:$K,订单明细!$L:$L,$B83,订单明细!$O:$O,D$9,订单明细!$N:$N,$B$3)</f>
        <v>0</v>
      </c>
      <c r="E83" s="39">
        <f>SUMIFS(订单明细!$K:$K,订单明细!$L:$L,$B83,订单明细!$O:$O,E$9,订单明细!$N:$N,$B$3)</f>
        <v>0</v>
      </c>
      <c r="F83" s="39">
        <f>SUMIFS(订单明细!$K:$K,订单明细!$L:$L,$B83,订单明细!$O:$O,F$9,订单明细!$N:$N,$B$3)</f>
        <v>0</v>
      </c>
      <c r="G83" s="39">
        <f>SUMIFS(订单明细!$K:$K,订单明细!$L:$L,$B83,订单明细!$O:$O,G$9,订单明细!$N:$N,$B$3)</f>
        <v>0</v>
      </c>
      <c r="H83" s="39">
        <f>SUMIFS(订单明细!$K:$K,订单明细!$L:$L,$B83,订单明细!$O:$O,H$9,订单明细!$N:$N,$B$3)</f>
        <v>0</v>
      </c>
      <c r="I83" s="39">
        <f>SUMIFS(订单明细!$K:$K,订单明细!$L:$L,$B83,订单明细!$O:$O,I$9,订单明细!$N:$N,$B$3)</f>
        <v>0</v>
      </c>
      <c r="J83" s="39">
        <f>SUMIFS(订单明细!$K:$K,订单明细!$L:$L,$B83,订单明细!$O:$O,J$9,订单明细!$N:$N,$B$3)</f>
        <v>0</v>
      </c>
      <c r="K83" s="39">
        <f>SUMIFS(订单明细!$K:$K,订单明细!$L:$L,$B83,订单明细!$O:$O,K$9,订单明细!$N:$N,$B$3)</f>
        <v>0</v>
      </c>
      <c r="L83" s="39">
        <f>SUMIFS(订单明细!$K:$K,订单明细!$L:$L,$B83,订单明细!$O:$O,L$9,订单明细!$N:$N,$B$3)</f>
        <v>0</v>
      </c>
      <c r="M83" s="39">
        <f>SUMIFS(订单明细!$K:$K,订单明细!$L:$L,$B83,订单明细!$O:$O,M$9,订单明细!$N:$N,$B$3)</f>
        <v>0</v>
      </c>
      <c r="N83" s="39">
        <f>SUMIFS(订单明细!$K:$K,订单明细!$L:$L,$B83,订单明细!$O:$O,N$9,订单明细!$N:$N,$B$3)</f>
        <v>0</v>
      </c>
    </row>
    <row r="84" spans="1:14">
      <c r="A84" s="21" t="str">
        <f>IF(员工信息!B78="","",员工信息!B78)</f>
        <v/>
      </c>
      <c r="B84" s="21" t="str">
        <f>IF(员工信息!C78="","",员工信息!C78)</f>
        <v/>
      </c>
      <c r="C84" s="38">
        <f>SUMIFS(订单明细!$K:$K,订单明细!$L:$L,$B84,订单明细!$O:$O,C$9,订单明细!$N:$N,$B$3)</f>
        <v>0</v>
      </c>
      <c r="D84" s="38">
        <f>SUMIFS(订单明细!$K:$K,订单明细!$L:$L,$B84,订单明细!$O:$O,D$9,订单明细!$N:$N,$B$3)</f>
        <v>0</v>
      </c>
      <c r="E84" s="38">
        <f>SUMIFS(订单明细!$K:$K,订单明细!$L:$L,$B84,订单明细!$O:$O,E$9,订单明细!$N:$N,$B$3)</f>
        <v>0</v>
      </c>
      <c r="F84" s="38">
        <f>SUMIFS(订单明细!$K:$K,订单明细!$L:$L,$B84,订单明细!$O:$O,F$9,订单明细!$N:$N,$B$3)</f>
        <v>0</v>
      </c>
      <c r="G84" s="38">
        <f>SUMIFS(订单明细!$K:$K,订单明细!$L:$L,$B84,订单明细!$O:$O,G$9,订单明细!$N:$N,$B$3)</f>
        <v>0</v>
      </c>
      <c r="H84" s="38">
        <f>SUMIFS(订单明细!$K:$K,订单明细!$L:$L,$B84,订单明细!$O:$O,H$9,订单明细!$N:$N,$B$3)</f>
        <v>0</v>
      </c>
      <c r="I84" s="38">
        <f>SUMIFS(订单明细!$K:$K,订单明细!$L:$L,$B84,订单明细!$O:$O,I$9,订单明细!$N:$N,$B$3)</f>
        <v>0</v>
      </c>
      <c r="J84" s="38">
        <f>SUMIFS(订单明细!$K:$K,订单明细!$L:$L,$B84,订单明细!$O:$O,J$9,订单明细!$N:$N,$B$3)</f>
        <v>0</v>
      </c>
      <c r="K84" s="38">
        <f>SUMIFS(订单明细!$K:$K,订单明细!$L:$L,$B84,订单明细!$O:$O,K$9,订单明细!$N:$N,$B$3)</f>
        <v>0</v>
      </c>
      <c r="L84" s="38">
        <f>SUMIFS(订单明细!$K:$K,订单明细!$L:$L,$B84,订单明细!$O:$O,L$9,订单明细!$N:$N,$B$3)</f>
        <v>0</v>
      </c>
      <c r="M84" s="38">
        <f>SUMIFS(订单明细!$K:$K,订单明细!$L:$L,$B84,订单明细!$O:$O,M$9,订单明细!$N:$N,$B$3)</f>
        <v>0</v>
      </c>
      <c r="N84" s="38">
        <f>SUMIFS(订单明细!$K:$K,订单明细!$L:$L,$B84,订单明细!$O:$O,N$9,订单明细!$N:$N,$B$3)</f>
        <v>0</v>
      </c>
    </row>
    <row r="85" spans="1:14">
      <c r="A85" s="23" t="str">
        <f>IF(员工信息!B79="","",员工信息!B79)</f>
        <v/>
      </c>
      <c r="B85" s="23" t="str">
        <f>IF(员工信息!C79="","",员工信息!C79)</f>
        <v/>
      </c>
      <c r="C85" s="39">
        <f>SUMIFS(订单明细!$K:$K,订单明细!$L:$L,$B85,订单明细!$O:$O,C$9,订单明细!$N:$N,$B$3)</f>
        <v>0</v>
      </c>
      <c r="D85" s="39">
        <f>SUMIFS(订单明细!$K:$K,订单明细!$L:$L,$B85,订单明细!$O:$O,D$9,订单明细!$N:$N,$B$3)</f>
        <v>0</v>
      </c>
      <c r="E85" s="39">
        <f>SUMIFS(订单明细!$K:$K,订单明细!$L:$L,$B85,订单明细!$O:$O,E$9,订单明细!$N:$N,$B$3)</f>
        <v>0</v>
      </c>
      <c r="F85" s="39">
        <f>SUMIFS(订单明细!$K:$K,订单明细!$L:$L,$B85,订单明细!$O:$O,F$9,订单明细!$N:$N,$B$3)</f>
        <v>0</v>
      </c>
      <c r="G85" s="39">
        <f>SUMIFS(订单明细!$K:$K,订单明细!$L:$L,$B85,订单明细!$O:$O,G$9,订单明细!$N:$N,$B$3)</f>
        <v>0</v>
      </c>
      <c r="H85" s="39">
        <f>SUMIFS(订单明细!$K:$K,订单明细!$L:$L,$B85,订单明细!$O:$O,H$9,订单明细!$N:$N,$B$3)</f>
        <v>0</v>
      </c>
      <c r="I85" s="39">
        <f>SUMIFS(订单明细!$K:$K,订单明细!$L:$L,$B85,订单明细!$O:$O,I$9,订单明细!$N:$N,$B$3)</f>
        <v>0</v>
      </c>
      <c r="J85" s="39">
        <f>SUMIFS(订单明细!$K:$K,订单明细!$L:$L,$B85,订单明细!$O:$O,J$9,订单明细!$N:$N,$B$3)</f>
        <v>0</v>
      </c>
      <c r="K85" s="39">
        <f>SUMIFS(订单明细!$K:$K,订单明细!$L:$L,$B85,订单明细!$O:$O,K$9,订单明细!$N:$N,$B$3)</f>
        <v>0</v>
      </c>
      <c r="L85" s="39">
        <f>SUMIFS(订单明细!$K:$K,订单明细!$L:$L,$B85,订单明细!$O:$O,L$9,订单明细!$N:$N,$B$3)</f>
        <v>0</v>
      </c>
      <c r="M85" s="39">
        <f>SUMIFS(订单明细!$K:$K,订单明细!$L:$L,$B85,订单明细!$O:$O,M$9,订单明细!$N:$N,$B$3)</f>
        <v>0</v>
      </c>
      <c r="N85" s="39">
        <f>SUMIFS(订单明细!$K:$K,订单明细!$L:$L,$B85,订单明细!$O:$O,N$9,订单明细!$N:$N,$B$3)</f>
        <v>0</v>
      </c>
    </row>
    <row r="86" spans="1:14">
      <c r="A86" s="21" t="str">
        <f>IF(员工信息!B80="","",员工信息!B80)</f>
        <v/>
      </c>
      <c r="B86" s="21" t="str">
        <f>IF(员工信息!C80="","",员工信息!C80)</f>
        <v/>
      </c>
      <c r="C86" s="38">
        <f>SUMIFS(订单明细!$K:$K,订单明细!$L:$L,$B86,订单明细!$O:$O,C$9,订单明细!$N:$N,$B$3)</f>
        <v>0</v>
      </c>
      <c r="D86" s="38">
        <f>SUMIFS(订单明细!$K:$K,订单明细!$L:$L,$B86,订单明细!$O:$O,D$9,订单明细!$N:$N,$B$3)</f>
        <v>0</v>
      </c>
      <c r="E86" s="38">
        <f>SUMIFS(订单明细!$K:$K,订单明细!$L:$L,$B86,订单明细!$O:$O,E$9,订单明细!$N:$N,$B$3)</f>
        <v>0</v>
      </c>
      <c r="F86" s="38">
        <f>SUMIFS(订单明细!$K:$K,订单明细!$L:$L,$B86,订单明细!$O:$O,F$9,订单明细!$N:$N,$B$3)</f>
        <v>0</v>
      </c>
      <c r="G86" s="38">
        <f>SUMIFS(订单明细!$K:$K,订单明细!$L:$L,$B86,订单明细!$O:$O,G$9,订单明细!$N:$N,$B$3)</f>
        <v>0</v>
      </c>
      <c r="H86" s="38">
        <f>SUMIFS(订单明细!$K:$K,订单明细!$L:$L,$B86,订单明细!$O:$O,H$9,订单明细!$N:$N,$B$3)</f>
        <v>0</v>
      </c>
      <c r="I86" s="38">
        <f>SUMIFS(订单明细!$K:$K,订单明细!$L:$L,$B86,订单明细!$O:$O,I$9,订单明细!$N:$N,$B$3)</f>
        <v>0</v>
      </c>
      <c r="J86" s="38">
        <f>SUMIFS(订单明细!$K:$K,订单明细!$L:$L,$B86,订单明细!$O:$O,J$9,订单明细!$N:$N,$B$3)</f>
        <v>0</v>
      </c>
      <c r="K86" s="38">
        <f>SUMIFS(订单明细!$K:$K,订单明细!$L:$L,$B86,订单明细!$O:$O,K$9,订单明细!$N:$N,$B$3)</f>
        <v>0</v>
      </c>
      <c r="L86" s="38">
        <f>SUMIFS(订单明细!$K:$K,订单明细!$L:$L,$B86,订单明细!$O:$O,L$9,订单明细!$N:$N,$B$3)</f>
        <v>0</v>
      </c>
      <c r="M86" s="38">
        <f>SUMIFS(订单明细!$K:$K,订单明细!$L:$L,$B86,订单明细!$O:$O,M$9,订单明细!$N:$N,$B$3)</f>
        <v>0</v>
      </c>
      <c r="N86" s="38">
        <f>SUMIFS(订单明细!$K:$K,订单明细!$L:$L,$B86,订单明细!$O:$O,N$9,订单明细!$N:$N,$B$3)</f>
        <v>0</v>
      </c>
    </row>
    <row r="87" spans="1:14">
      <c r="A87" s="23" t="str">
        <f>IF(员工信息!B81="","",员工信息!B81)</f>
        <v/>
      </c>
      <c r="B87" s="23" t="str">
        <f>IF(员工信息!C81="","",员工信息!C81)</f>
        <v/>
      </c>
      <c r="C87" s="39">
        <f>SUMIFS(订单明细!$K:$K,订单明细!$L:$L,$B87,订单明细!$O:$O,C$9,订单明细!$N:$N,$B$3)</f>
        <v>0</v>
      </c>
      <c r="D87" s="39">
        <f>SUMIFS(订单明细!$K:$K,订单明细!$L:$L,$B87,订单明细!$O:$O,D$9,订单明细!$N:$N,$B$3)</f>
        <v>0</v>
      </c>
      <c r="E87" s="39">
        <f>SUMIFS(订单明细!$K:$K,订单明细!$L:$L,$B87,订单明细!$O:$O,E$9,订单明细!$N:$N,$B$3)</f>
        <v>0</v>
      </c>
      <c r="F87" s="39">
        <f>SUMIFS(订单明细!$K:$K,订单明细!$L:$L,$B87,订单明细!$O:$O,F$9,订单明细!$N:$N,$B$3)</f>
        <v>0</v>
      </c>
      <c r="G87" s="39">
        <f>SUMIFS(订单明细!$K:$K,订单明细!$L:$L,$B87,订单明细!$O:$O,G$9,订单明细!$N:$N,$B$3)</f>
        <v>0</v>
      </c>
      <c r="H87" s="39">
        <f>SUMIFS(订单明细!$K:$K,订单明细!$L:$L,$B87,订单明细!$O:$O,H$9,订单明细!$N:$N,$B$3)</f>
        <v>0</v>
      </c>
      <c r="I87" s="39">
        <f>SUMIFS(订单明细!$K:$K,订单明细!$L:$L,$B87,订单明细!$O:$O,I$9,订单明细!$N:$N,$B$3)</f>
        <v>0</v>
      </c>
      <c r="J87" s="39">
        <f>SUMIFS(订单明细!$K:$K,订单明细!$L:$L,$B87,订单明细!$O:$O,J$9,订单明细!$N:$N,$B$3)</f>
        <v>0</v>
      </c>
      <c r="K87" s="39">
        <f>SUMIFS(订单明细!$K:$K,订单明细!$L:$L,$B87,订单明细!$O:$O,K$9,订单明细!$N:$N,$B$3)</f>
        <v>0</v>
      </c>
      <c r="L87" s="39">
        <f>SUMIFS(订单明细!$K:$K,订单明细!$L:$L,$B87,订单明细!$O:$O,L$9,订单明细!$N:$N,$B$3)</f>
        <v>0</v>
      </c>
      <c r="M87" s="39">
        <f>SUMIFS(订单明细!$K:$K,订单明细!$L:$L,$B87,订单明细!$O:$O,M$9,订单明细!$N:$N,$B$3)</f>
        <v>0</v>
      </c>
      <c r="N87" s="39">
        <f>SUMIFS(订单明细!$K:$K,订单明细!$L:$L,$B87,订单明细!$O:$O,N$9,订单明细!$N:$N,$B$3)</f>
        <v>0</v>
      </c>
    </row>
    <row r="88" spans="1:14">
      <c r="A88" s="21" t="str">
        <f>IF(员工信息!B82="","",员工信息!B82)</f>
        <v/>
      </c>
      <c r="B88" s="21" t="str">
        <f>IF(员工信息!C82="","",员工信息!C82)</f>
        <v/>
      </c>
      <c r="C88" s="38">
        <f>SUMIFS(订单明细!$K:$K,订单明细!$L:$L,$B88,订单明细!$O:$O,C$9,订单明细!$N:$N,$B$3)</f>
        <v>0</v>
      </c>
      <c r="D88" s="38">
        <f>SUMIFS(订单明细!$K:$K,订单明细!$L:$L,$B88,订单明细!$O:$O,D$9,订单明细!$N:$N,$B$3)</f>
        <v>0</v>
      </c>
      <c r="E88" s="38">
        <f>SUMIFS(订单明细!$K:$K,订单明细!$L:$L,$B88,订单明细!$O:$O,E$9,订单明细!$N:$N,$B$3)</f>
        <v>0</v>
      </c>
      <c r="F88" s="38">
        <f>SUMIFS(订单明细!$K:$K,订单明细!$L:$L,$B88,订单明细!$O:$O,F$9,订单明细!$N:$N,$B$3)</f>
        <v>0</v>
      </c>
      <c r="G88" s="38">
        <f>SUMIFS(订单明细!$K:$K,订单明细!$L:$L,$B88,订单明细!$O:$O,G$9,订单明细!$N:$N,$B$3)</f>
        <v>0</v>
      </c>
      <c r="H88" s="38">
        <f>SUMIFS(订单明细!$K:$K,订单明细!$L:$L,$B88,订单明细!$O:$O,H$9,订单明细!$N:$N,$B$3)</f>
        <v>0</v>
      </c>
      <c r="I88" s="38">
        <f>SUMIFS(订单明细!$K:$K,订单明细!$L:$L,$B88,订单明细!$O:$O,I$9,订单明细!$N:$N,$B$3)</f>
        <v>0</v>
      </c>
      <c r="J88" s="38">
        <f>SUMIFS(订单明细!$K:$K,订单明细!$L:$L,$B88,订单明细!$O:$O,J$9,订单明细!$N:$N,$B$3)</f>
        <v>0</v>
      </c>
      <c r="K88" s="38">
        <f>SUMIFS(订单明细!$K:$K,订单明细!$L:$L,$B88,订单明细!$O:$O,K$9,订单明细!$N:$N,$B$3)</f>
        <v>0</v>
      </c>
      <c r="L88" s="38">
        <f>SUMIFS(订单明细!$K:$K,订单明细!$L:$L,$B88,订单明细!$O:$O,L$9,订单明细!$N:$N,$B$3)</f>
        <v>0</v>
      </c>
      <c r="M88" s="38">
        <f>SUMIFS(订单明细!$K:$K,订单明细!$L:$L,$B88,订单明细!$O:$O,M$9,订单明细!$N:$N,$B$3)</f>
        <v>0</v>
      </c>
      <c r="N88" s="38">
        <f>SUMIFS(订单明细!$K:$K,订单明细!$L:$L,$B88,订单明细!$O:$O,N$9,订单明细!$N:$N,$B$3)</f>
        <v>0</v>
      </c>
    </row>
    <row r="89" spans="1:14">
      <c r="A89" s="23" t="str">
        <f>IF(员工信息!B83="","",员工信息!B83)</f>
        <v/>
      </c>
      <c r="B89" s="23" t="str">
        <f>IF(员工信息!C83="","",员工信息!C83)</f>
        <v/>
      </c>
      <c r="C89" s="39">
        <f>SUMIFS(订单明细!$K:$K,订单明细!$L:$L,$B89,订单明细!$O:$O,C$9,订单明细!$N:$N,$B$3)</f>
        <v>0</v>
      </c>
      <c r="D89" s="39">
        <f>SUMIFS(订单明细!$K:$K,订单明细!$L:$L,$B89,订单明细!$O:$O,D$9,订单明细!$N:$N,$B$3)</f>
        <v>0</v>
      </c>
      <c r="E89" s="39">
        <f>SUMIFS(订单明细!$K:$K,订单明细!$L:$L,$B89,订单明细!$O:$O,E$9,订单明细!$N:$N,$B$3)</f>
        <v>0</v>
      </c>
      <c r="F89" s="39">
        <f>SUMIFS(订单明细!$K:$K,订单明细!$L:$L,$B89,订单明细!$O:$O,F$9,订单明细!$N:$N,$B$3)</f>
        <v>0</v>
      </c>
      <c r="G89" s="39">
        <f>SUMIFS(订单明细!$K:$K,订单明细!$L:$L,$B89,订单明细!$O:$O,G$9,订单明细!$N:$N,$B$3)</f>
        <v>0</v>
      </c>
      <c r="H89" s="39">
        <f>SUMIFS(订单明细!$K:$K,订单明细!$L:$L,$B89,订单明细!$O:$O,H$9,订单明细!$N:$N,$B$3)</f>
        <v>0</v>
      </c>
      <c r="I89" s="39">
        <f>SUMIFS(订单明细!$K:$K,订单明细!$L:$L,$B89,订单明细!$O:$O,I$9,订单明细!$N:$N,$B$3)</f>
        <v>0</v>
      </c>
      <c r="J89" s="39">
        <f>SUMIFS(订单明细!$K:$K,订单明细!$L:$L,$B89,订单明细!$O:$O,J$9,订单明细!$N:$N,$B$3)</f>
        <v>0</v>
      </c>
      <c r="K89" s="39">
        <f>SUMIFS(订单明细!$K:$K,订单明细!$L:$L,$B89,订单明细!$O:$O,K$9,订单明细!$N:$N,$B$3)</f>
        <v>0</v>
      </c>
      <c r="L89" s="39">
        <f>SUMIFS(订单明细!$K:$K,订单明细!$L:$L,$B89,订单明细!$O:$O,L$9,订单明细!$N:$N,$B$3)</f>
        <v>0</v>
      </c>
      <c r="M89" s="39">
        <f>SUMIFS(订单明细!$K:$K,订单明细!$L:$L,$B89,订单明细!$O:$O,M$9,订单明细!$N:$N,$B$3)</f>
        <v>0</v>
      </c>
      <c r="N89" s="39">
        <f>SUMIFS(订单明细!$K:$K,订单明细!$L:$L,$B89,订单明细!$O:$O,N$9,订单明细!$N:$N,$B$3)</f>
        <v>0</v>
      </c>
    </row>
    <row r="90" spans="1:14">
      <c r="A90" s="21" t="str">
        <f>IF(员工信息!B84="","",员工信息!B84)</f>
        <v/>
      </c>
      <c r="B90" s="21" t="str">
        <f>IF(员工信息!C84="","",员工信息!C84)</f>
        <v/>
      </c>
      <c r="C90" s="38">
        <f>SUMIFS(订单明细!$K:$K,订单明细!$L:$L,$B90,订单明细!$O:$O,C$9,订单明细!$N:$N,$B$3)</f>
        <v>0</v>
      </c>
      <c r="D90" s="38">
        <f>SUMIFS(订单明细!$K:$K,订单明细!$L:$L,$B90,订单明细!$O:$O,D$9,订单明细!$N:$N,$B$3)</f>
        <v>0</v>
      </c>
      <c r="E90" s="38">
        <f>SUMIFS(订单明细!$K:$K,订单明细!$L:$L,$B90,订单明细!$O:$O,E$9,订单明细!$N:$N,$B$3)</f>
        <v>0</v>
      </c>
      <c r="F90" s="38">
        <f>SUMIFS(订单明细!$K:$K,订单明细!$L:$L,$B90,订单明细!$O:$O,F$9,订单明细!$N:$N,$B$3)</f>
        <v>0</v>
      </c>
      <c r="G90" s="38">
        <f>SUMIFS(订单明细!$K:$K,订单明细!$L:$L,$B90,订单明细!$O:$O,G$9,订单明细!$N:$N,$B$3)</f>
        <v>0</v>
      </c>
      <c r="H90" s="38">
        <f>SUMIFS(订单明细!$K:$K,订单明细!$L:$L,$B90,订单明细!$O:$O,H$9,订单明细!$N:$N,$B$3)</f>
        <v>0</v>
      </c>
      <c r="I90" s="38">
        <f>SUMIFS(订单明细!$K:$K,订单明细!$L:$L,$B90,订单明细!$O:$O,I$9,订单明细!$N:$N,$B$3)</f>
        <v>0</v>
      </c>
      <c r="J90" s="38">
        <f>SUMIFS(订单明细!$K:$K,订单明细!$L:$L,$B90,订单明细!$O:$O,J$9,订单明细!$N:$N,$B$3)</f>
        <v>0</v>
      </c>
      <c r="K90" s="38">
        <f>SUMIFS(订单明细!$K:$K,订单明细!$L:$L,$B90,订单明细!$O:$O,K$9,订单明细!$N:$N,$B$3)</f>
        <v>0</v>
      </c>
      <c r="L90" s="38">
        <f>SUMIFS(订单明细!$K:$K,订单明细!$L:$L,$B90,订单明细!$O:$O,L$9,订单明细!$N:$N,$B$3)</f>
        <v>0</v>
      </c>
      <c r="M90" s="38">
        <f>SUMIFS(订单明细!$K:$K,订单明细!$L:$L,$B90,订单明细!$O:$O,M$9,订单明细!$N:$N,$B$3)</f>
        <v>0</v>
      </c>
      <c r="N90" s="38">
        <f>SUMIFS(订单明细!$K:$K,订单明细!$L:$L,$B90,订单明细!$O:$O,N$9,订单明细!$N:$N,$B$3)</f>
        <v>0</v>
      </c>
    </row>
    <row r="91" spans="1:14">
      <c r="A91" s="23" t="str">
        <f>IF(员工信息!B85="","",员工信息!B85)</f>
        <v/>
      </c>
      <c r="B91" s="23" t="str">
        <f>IF(员工信息!C85="","",员工信息!C85)</f>
        <v/>
      </c>
      <c r="C91" s="39">
        <f>SUMIFS(订单明细!$K:$K,订单明细!$L:$L,$B91,订单明细!$O:$O,C$9,订单明细!$N:$N,$B$3)</f>
        <v>0</v>
      </c>
      <c r="D91" s="39">
        <f>SUMIFS(订单明细!$K:$K,订单明细!$L:$L,$B91,订单明细!$O:$O,D$9,订单明细!$N:$N,$B$3)</f>
        <v>0</v>
      </c>
      <c r="E91" s="39">
        <f>SUMIFS(订单明细!$K:$K,订单明细!$L:$L,$B91,订单明细!$O:$O,E$9,订单明细!$N:$N,$B$3)</f>
        <v>0</v>
      </c>
      <c r="F91" s="39">
        <f>SUMIFS(订单明细!$K:$K,订单明细!$L:$L,$B91,订单明细!$O:$O,F$9,订单明细!$N:$N,$B$3)</f>
        <v>0</v>
      </c>
      <c r="G91" s="39">
        <f>SUMIFS(订单明细!$K:$K,订单明细!$L:$L,$B91,订单明细!$O:$O,G$9,订单明细!$N:$N,$B$3)</f>
        <v>0</v>
      </c>
      <c r="H91" s="39">
        <f>SUMIFS(订单明细!$K:$K,订单明细!$L:$L,$B91,订单明细!$O:$O,H$9,订单明细!$N:$N,$B$3)</f>
        <v>0</v>
      </c>
      <c r="I91" s="39">
        <f>SUMIFS(订单明细!$K:$K,订单明细!$L:$L,$B91,订单明细!$O:$O,I$9,订单明细!$N:$N,$B$3)</f>
        <v>0</v>
      </c>
      <c r="J91" s="39">
        <f>SUMIFS(订单明细!$K:$K,订单明细!$L:$L,$B91,订单明细!$O:$O,J$9,订单明细!$N:$N,$B$3)</f>
        <v>0</v>
      </c>
      <c r="K91" s="39">
        <f>SUMIFS(订单明细!$K:$K,订单明细!$L:$L,$B91,订单明细!$O:$O,K$9,订单明细!$N:$N,$B$3)</f>
        <v>0</v>
      </c>
      <c r="L91" s="39">
        <f>SUMIFS(订单明细!$K:$K,订单明细!$L:$L,$B91,订单明细!$O:$O,L$9,订单明细!$N:$N,$B$3)</f>
        <v>0</v>
      </c>
      <c r="M91" s="39">
        <f>SUMIFS(订单明细!$K:$K,订单明细!$L:$L,$B91,订单明细!$O:$O,M$9,订单明细!$N:$N,$B$3)</f>
        <v>0</v>
      </c>
      <c r="N91" s="39">
        <f>SUMIFS(订单明细!$K:$K,订单明细!$L:$L,$B91,订单明细!$O:$O,N$9,订单明细!$N:$N,$B$3)</f>
        <v>0</v>
      </c>
    </row>
    <row r="92" spans="1:14">
      <c r="A92" s="21" t="str">
        <f>IF(员工信息!B86="","",员工信息!B86)</f>
        <v/>
      </c>
      <c r="B92" s="21" t="str">
        <f>IF(员工信息!C86="","",员工信息!C86)</f>
        <v/>
      </c>
      <c r="C92" s="38">
        <f>SUMIFS(订单明细!$K:$K,订单明细!$L:$L,$B92,订单明细!$O:$O,C$9,订单明细!$N:$N,$B$3)</f>
        <v>0</v>
      </c>
      <c r="D92" s="38">
        <f>SUMIFS(订单明细!$K:$K,订单明细!$L:$L,$B92,订单明细!$O:$O,D$9,订单明细!$N:$N,$B$3)</f>
        <v>0</v>
      </c>
      <c r="E92" s="38">
        <f>SUMIFS(订单明细!$K:$K,订单明细!$L:$L,$B92,订单明细!$O:$O,E$9,订单明细!$N:$N,$B$3)</f>
        <v>0</v>
      </c>
      <c r="F92" s="38">
        <f>SUMIFS(订单明细!$K:$K,订单明细!$L:$L,$B92,订单明细!$O:$O,F$9,订单明细!$N:$N,$B$3)</f>
        <v>0</v>
      </c>
      <c r="G92" s="38">
        <f>SUMIFS(订单明细!$K:$K,订单明细!$L:$L,$B92,订单明细!$O:$O,G$9,订单明细!$N:$N,$B$3)</f>
        <v>0</v>
      </c>
      <c r="H92" s="38">
        <f>SUMIFS(订单明细!$K:$K,订单明细!$L:$L,$B92,订单明细!$O:$O,H$9,订单明细!$N:$N,$B$3)</f>
        <v>0</v>
      </c>
      <c r="I92" s="38">
        <f>SUMIFS(订单明细!$K:$K,订单明细!$L:$L,$B92,订单明细!$O:$O,I$9,订单明细!$N:$N,$B$3)</f>
        <v>0</v>
      </c>
      <c r="J92" s="38">
        <f>SUMIFS(订单明细!$K:$K,订单明细!$L:$L,$B92,订单明细!$O:$O,J$9,订单明细!$N:$N,$B$3)</f>
        <v>0</v>
      </c>
      <c r="K92" s="38">
        <f>SUMIFS(订单明细!$K:$K,订单明细!$L:$L,$B92,订单明细!$O:$O,K$9,订单明细!$N:$N,$B$3)</f>
        <v>0</v>
      </c>
      <c r="L92" s="38">
        <f>SUMIFS(订单明细!$K:$K,订单明细!$L:$L,$B92,订单明细!$O:$O,L$9,订单明细!$N:$N,$B$3)</f>
        <v>0</v>
      </c>
      <c r="M92" s="38">
        <f>SUMIFS(订单明细!$K:$K,订单明细!$L:$L,$B92,订单明细!$O:$O,M$9,订单明细!$N:$N,$B$3)</f>
        <v>0</v>
      </c>
      <c r="N92" s="38">
        <f>SUMIFS(订单明细!$K:$K,订单明细!$L:$L,$B92,订单明细!$O:$O,N$9,订单明细!$N:$N,$B$3)</f>
        <v>0</v>
      </c>
    </row>
    <row r="93" spans="1:14">
      <c r="A93" s="23" t="str">
        <f>IF(员工信息!B87="","",员工信息!B87)</f>
        <v/>
      </c>
      <c r="B93" s="23" t="str">
        <f>IF(员工信息!C87="","",员工信息!C87)</f>
        <v/>
      </c>
      <c r="C93" s="39">
        <f>SUMIFS(订单明细!$K:$K,订单明细!$L:$L,$B93,订单明细!$O:$O,C$9,订单明细!$N:$N,$B$3)</f>
        <v>0</v>
      </c>
      <c r="D93" s="39">
        <f>SUMIFS(订单明细!$K:$K,订单明细!$L:$L,$B93,订单明细!$O:$O,D$9,订单明细!$N:$N,$B$3)</f>
        <v>0</v>
      </c>
      <c r="E93" s="39">
        <f>SUMIFS(订单明细!$K:$K,订单明细!$L:$L,$B93,订单明细!$O:$O,E$9,订单明细!$N:$N,$B$3)</f>
        <v>0</v>
      </c>
      <c r="F93" s="39">
        <f>SUMIFS(订单明细!$K:$K,订单明细!$L:$L,$B93,订单明细!$O:$O,F$9,订单明细!$N:$N,$B$3)</f>
        <v>0</v>
      </c>
      <c r="G93" s="39">
        <f>SUMIFS(订单明细!$K:$K,订单明细!$L:$L,$B93,订单明细!$O:$O,G$9,订单明细!$N:$N,$B$3)</f>
        <v>0</v>
      </c>
      <c r="H93" s="39">
        <f>SUMIFS(订单明细!$K:$K,订单明细!$L:$L,$B93,订单明细!$O:$O,H$9,订单明细!$N:$N,$B$3)</f>
        <v>0</v>
      </c>
      <c r="I93" s="39">
        <f>SUMIFS(订单明细!$K:$K,订单明细!$L:$L,$B93,订单明细!$O:$O,I$9,订单明细!$N:$N,$B$3)</f>
        <v>0</v>
      </c>
      <c r="J93" s="39">
        <f>SUMIFS(订单明细!$K:$K,订单明细!$L:$L,$B93,订单明细!$O:$O,J$9,订单明细!$N:$N,$B$3)</f>
        <v>0</v>
      </c>
      <c r="K93" s="39">
        <f>SUMIFS(订单明细!$K:$K,订单明细!$L:$L,$B93,订单明细!$O:$O,K$9,订单明细!$N:$N,$B$3)</f>
        <v>0</v>
      </c>
      <c r="L93" s="39">
        <f>SUMIFS(订单明细!$K:$K,订单明细!$L:$L,$B93,订单明细!$O:$O,L$9,订单明细!$N:$N,$B$3)</f>
        <v>0</v>
      </c>
      <c r="M93" s="39">
        <f>SUMIFS(订单明细!$K:$K,订单明细!$L:$L,$B93,订单明细!$O:$O,M$9,订单明细!$N:$N,$B$3)</f>
        <v>0</v>
      </c>
      <c r="N93" s="39">
        <f>SUMIFS(订单明细!$K:$K,订单明细!$L:$L,$B93,订单明细!$O:$O,N$9,订单明细!$N:$N,$B$3)</f>
        <v>0</v>
      </c>
    </row>
    <row r="94" spans="1:14">
      <c r="A94" s="21" t="str">
        <f>IF(员工信息!B88="","",员工信息!B88)</f>
        <v/>
      </c>
      <c r="B94" s="21" t="str">
        <f>IF(员工信息!C88="","",员工信息!C88)</f>
        <v/>
      </c>
      <c r="C94" s="38">
        <f>SUMIFS(订单明细!$K:$K,订单明细!$L:$L,$B94,订单明细!$O:$O,C$9,订单明细!$N:$N,$B$3)</f>
        <v>0</v>
      </c>
      <c r="D94" s="38">
        <f>SUMIFS(订单明细!$K:$K,订单明细!$L:$L,$B94,订单明细!$O:$O,D$9,订单明细!$N:$N,$B$3)</f>
        <v>0</v>
      </c>
      <c r="E94" s="38">
        <f>SUMIFS(订单明细!$K:$K,订单明细!$L:$L,$B94,订单明细!$O:$O,E$9,订单明细!$N:$N,$B$3)</f>
        <v>0</v>
      </c>
      <c r="F94" s="38">
        <f>SUMIFS(订单明细!$K:$K,订单明细!$L:$L,$B94,订单明细!$O:$O,F$9,订单明细!$N:$N,$B$3)</f>
        <v>0</v>
      </c>
      <c r="G94" s="38">
        <f>SUMIFS(订单明细!$K:$K,订单明细!$L:$L,$B94,订单明细!$O:$O,G$9,订单明细!$N:$N,$B$3)</f>
        <v>0</v>
      </c>
      <c r="H94" s="38">
        <f>SUMIFS(订单明细!$K:$K,订单明细!$L:$L,$B94,订单明细!$O:$O,H$9,订单明细!$N:$N,$B$3)</f>
        <v>0</v>
      </c>
      <c r="I94" s="38">
        <f>SUMIFS(订单明细!$K:$K,订单明细!$L:$L,$B94,订单明细!$O:$O,I$9,订单明细!$N:$N,$B$3)</f>
        <v>0</v>
      </c>
      <c r="J94" s="38">
        <f>SUMIFS(订单明细!$K:$K,订单明细!$L:$L,$B94,订单明细!$O:$O,J$9,订单明细!$N:$N,$B$3)</f>
        <v>0</v>
      </c>
      <c r="K94" s="38">
        <f>SUMIFS(订单明细!$K:$K,订单明细!$L:$L,$B94,订单明细!$O:$O,K$9,订单明细!$N:$N,$B$3)</f>
        <v>0</v>
      </c>
      <c r="L94" s="38">
        <f>SUMIFS(订单明细!$K:$K,订单明细!$L:$L,$B94,订单明细!$O:$O,L$9,订单明细!$N:$N,$B$3)</f>
        <v>0</v>
      </c>
      <c r="M94" s="38">
        <f>SUMIFS(订单明细!$K:$K,订单明细!$L:$L,$B94,订单明细!$O:$O,M$9,订单明细!$N:$N,$B$3)</f>
        <v>0</v>
      </c>
      <c r="N94" s="38">
        <f>SUMIFS(订单明细!$K:$K,订单明细!$L:$L,$B94,订单明细!$O:$O,N$9,订单明细!$N:$N,$B$3)</f>
        <v>0</v>
      </c>
    </row>
    <row r="95" spans="1:14">
      <c r="A95" s="23" t="str">
        <f>IF(员工信息!B89="","",员工信息!B89)</f>
        <v/>
      </c>
      <c r="B95" s="23" t="str">
        <f>IF(员工信息!C89="","",员工信息!C89)</f>
        <v/>
      </c>
      <c r="C95" s="39">
        <f>SUMIFS(订单明细!$K:$K,订单明细!$L:$L,$B95,订单明细!$O:$O,C$9,订单明细!$N:$N,$B$3)</f>
        <v>0</v>
      </c>
      <c r="D95" s="39">
        <f>SUMIFS(订单明细!$K:$K,订单明细!$L:$L,$B95,订单明细!$O:$O,D$9,订单明细!$N:$N,$B$3)</f>
        <v>0</v>
      </c>
      <c r="E95" s="39">
        <f>SUMIFS(订单明细!$K:$K,订单明细!$L:$L,$B95,订单明细!$O:$O,E$9,订单明细!$N:$N,$B$3)</f>
        <v>0</v>
      </c>
      <c r="F95" s="39">
        <f>SUMIFS(订单明细!$K:$K,订单明细!$L:$L,$B95,订单明细!$O:$O,F$9,订单明细!$N:$N,$B$3)</f>
        <v>0</v>
      </c>
      <c r="G95" s="39">
        <f>SUMIFS(订单明细!$K:$K,订单明细!$L:$L,$B95,订单明细!$O:$O,G$9,订单明细!$N:$N,$B$3)</f>
        <v>0</v>
      </c>
      <c r="H95" s="39">
        <f>SUMIFS(订单明细!$K:$K,订单明细!$L:$L,$B95,订单明细!$O:$O,H$9,订单明细!$N:$N,$B$3)</f>
        <v>0</v>
      </c>
      <c r="I95" s="39">
        <f>SUMIFS(订单明细!$K:$K,订单明细!$L:$L,$B95,订单明细!$O:$O,I$9,订单明细!$N:$N,$B$3)</f>
        <v>0</v>
      </c>
      <c r="J95" s="39">
        <f>SUMIFS(订单明细!$K:$K,订单明细!$L:$L,$B95,订单明细!$O:$O,J$9,订单明细!$N:$N,$B$3)</f>
        <v>0</v>
      </c>
      <c r="K95" s="39">
        <f>SUMIFS(订单明细!$K:$K,订单明细!$L:$L,$B95,订单明细!$O:$O,K$9,订单明细!$N:$N,$B$3)</f>
        <v>0</v>
      </c>
      <c r="L95" s="39">
        <f>SUMIFS(订单明细!$K:$K,订单明细!$L:$L,$B95,订单明细!$O:$O,L$9,订单明细!$N:$N,$B$3)</f>
        <v>0</v>
      </c>
      <c r="M95" s="39">
        <f>SUMIFS(订单明细!$K:$K,订单明细!$L:$L,$B95,订单明细!$O:$O,M$9,订单明细!$N:$N,$B$3)</f>
        <v>0</v>
      </c>
      <c r="N95" s="39">
        <f>SUMIFS(订单明细!$K:$K,订单明细!$L:$L,$B95,订单明细!$O:$O,N$9,订单明细!$N:$N,$B$3)</f>
        <v>0</v>
      </c>
    </row>
    <row r="96" spans="1:14">
      <c r="A96" s="21" t="str">
        <f>IF(员工信息!B90="","",员工信息!B90)</f>
        <v/>
      </c>
      <c r="B96" s="21" t="str">
        <f>IF(员工信息!C90="","",员工信息!C90)</f>
        <v/>
      </c>
      <c r="C96" s="38">
        <f>SUMIFS(订单明细!$K:$K,订单明细!$L:$L,$B96,订单明细!$O:$O,C$9,订单明细!$N:$N,$B$3)</f>
        <v>0</v>
      </c>
      <c r="D96" s="38">
        <f>SUMIFS(订单明细!$K:$K,订单明细!$L:$L,$B96,订单明细!$O:$O,D$9,订单明细!$N:$N,$B$3)</f>
        <v>0</v>
      </c>
      <c r="E96" s="38">
        <f>SUMIFS(订单明细!$K:$K,订单明细!$L:$L,$B96,订单明细!$O:$O,E$9,订单明细!$N:$N,$B$3)</f>
        <v>0</v>
      </c>
      <c r="F96" s="38">
        <f>SUMIFS(订单明细!$K:$K,订单明细!$L:$L,$B96,订单明细!$O:$O,F$9,订单明细!$N:$N,$B$3)</f>
        <v>0</v>
      </c>
      <c r="G96" s="38">
        <f>SUMIFS(订单明细!$K:$K,订单明细!$L:$L,$B96,订单明细!$O:$O,G$9,订单明细!$N:$N,$B$3)</f>
        <v>0</v>
      </c>
      <c r="H96" s="38">
        <f>SUMIFS(订单明细!$K:$K,订单明细!$L:$L,$B96,订单明细!$O:$O,H$9,订单明细!$N:$N,$B$3)</f>
        <v>0</v>
      </c>
      <c r="I96" s="38">
        <f>SUMIFS(订单明细!$K:$K,订单明细!$L:$L,$B96,订单明细!$O:$O,I$9,订单明细!$N:$N,$B$3)</f>
        <v>0</v>
      </c>
      <c r="J96" s="38">
        <f>SUMIFS(订单明细!$K:$K,订单明细!$L:$L,$B96,订单明细!$O:$O,J$9,订单明细!$N:$N,$B$3)</f>
        <v>0</v>
      </c>
      <c r="K96" s="38">
        <f>SUMIFS(订单明细!$K:$K,订单明细!$L:$L,$B96,订单明细!$O:$O,K$9,订单明细!$N:$N,$B$3)</f>
        <v>0</v>
      </c>
      <c r="L96" s="38">
        <f>SUMIFS(订单明细!$K:$K,订单明细!$L:$L,$B96,订单明细!$O:$O,L$9,订单明细!$N:$N,$B$3)</f>
        <v>0</v>
      </c>
      <c r="M96" s="38">
        <f>SUMIFS(订单明细!$K:$K,订单明细!$L:$L,$B96,订单明细!$O:$O,M$9,订单明细!$N:$N,$B$3)</f>
        <v>0</v>
      </c>
      <c r="N96" s="38">
        <f>SUMIFS(订单明细!$K:$K,订单明细!$L:$L,$B96,订单明细!$O:$O,N$9,订单明细!$N:$N,$B$3)</f>
        <v>0</v>
      </c>
    </row>
    <row r="97" spans="1:14">
      <c r="A97" s="23" t="str">
        <f>IF(员工信息!B91="","",员工信息!B91)</f>
        <v/>
      </c>
      <c r="B97" s="23" t="str">
        <f>IF(员工信息!C91="","",员工信息!C91)</f>
        <v/>
      </c>
      <c r="C97" s="39">
        <f>SUMIFS(订单明细!$K:$K,订单明细!$L:$L,$B97,订单明细!$O:$O,C$9,订单明细!$N:$N,$B$3)</f>
        <v>0</v>
      </c>
      <c r="D97" s="39">
        <f>SUMIFS(订单明细!$K:$K,订单明细!$L:$L,$B97,订单明细!$O:$O,D$9,订单明细!$N:$N,$B$3)</f>
        <v>0</v>
      </c>
      <c r="E97" s="39">
        <f>SUMIFS(订单明细!$K:$K,订单明细!$L:$L,$B97,订单明细!$O:$O,E$9,订单明细!$N:$N,$B$3)</f>
        <v>0</v>
      </c>
      <c r="F97" s="39">
        <f>SUMIFS(订单明细!$K:$K,订单明细!$L:$L,$B97,订单明细!$O:$O,F$9,订单明细!$N:$N,$B$3)</f>
        <v>0</v>
      </c>
      <c r="G97" s="39">
        <f>SUMIFS(订单明细!$K:$K,订单明细!$L:$L,$B97,订单明细!$O:$O,G$9,订单明细!$N:$N,$B$3)</f>
        <v>0</v>
      </c>
      <c r="H97" s="39">
        <f>SUMIFS(订单明细!$K:$K,订单明细!$L:$L,$B97,订单明细!$O:$O,H$9,订单明细!$N:$N,$B$3)</f>
        <v>0</v>
      </c>
      <c r="I97" s="39">
        <f>SUMIFS(订单明细!$K:$K,订单明细!$L:$L,$B97,订单明细!$O:$O,I$9,订单明细!$N:$N,$B$3)</f>
        <v>0</v>
      </c>
      <c r="J97" s="39">
        <f>SUMIFS(订单明细!$K:$K,订单明细!$L:$L,$B97,订单明细!$O:$O,J$9,订单明细!$N:$N,$B$3)</f>
        <v>0</v>
      </c>
      <c r="K97" s="39">
        <f>SUMIFS(订单明细!$K:$K,订单明细!$L:$L,$B97,订单明细!$O:$O,K$9,订单明细!$N:$N,$B$3)</f>
        <v>0</v>
      </c>
      <c r="L97" s="39">
        <f>SUMIFS(订单明细!$K:$K,订单明细!$L:$L,$B97,订单明细!$O:$O,L$9,订单明细!$N:$N,$B$3)</f>
        <v>0</v>
      </c>
      <c r="M97" s="39">
        <f>SUMIFS(订单明细!$K:$K,订单明细!$L:$L,$B97,订单明细!$O:$O,M$9,订单明细!$N:$N,$B$3)</f>
        <v>0</v>
      </c>
      <c r="N97" s="39">
        <f>SUMIFS(订单明细!$K:$K,订单明细!$L:$L,$B97,订单明细!$O:$O,N$9,订单明细!$N:$N,$B$3)</f>
        <v>0</v>
      </c>
    </row>
    <row r="98" spans="1:14">
      <c r="A98" s="21" t="str">
        <f>IF(员工信息!B92="","",员工信息!B92)</f>
        <v/>
      </c>
      <c r="B98" s="21" t="str">
        <f>IF(员工信息!C92="","",员工信息!C92)</f>
        <v/>
      </c>
      <c r="C98" s="38">
        <f>SUMIFS(订单明细!$K:$K,订单明细!$L:$L,$B98,订单明细!$O:$O,C$9,订单明细!$N:$N,$B$3)</f>
        <v>0</v>
      </c>
      <c r="D98" s="38">
        <f>SUMIFS(订单明细!$K:$K,订单明细!$L:$L,$B98,订单明细!$O:$O,D$9,订单明细!$N:$N,$B$3)</f>
        <v>0</v>
      </c>
      <c r="E98" s="38">
        <f>SUMIFS(订单明细!$K:$K,订单明细!$L:$L,$B98,订单明细!$O:$O,E$9,订单明细!$N:$N,$B$3)</f>
        <v>0</v>
      </c>
      <c r="F98" s="38">
        <f>SUMIFS(订单明细!$K:$K,订单明细!$L:$L,$B98,订单明细!$O:$O,F$9,订单明细!$N:$N,$B$3)</f>
        <v>0</v>
      </c>
      <c r="G98" s="38">
        <f>SUMIFS(订单明细!$K:$K,订单明细!$L:$L,$B98,订单明细!$O:$O,G$9,订单明细!$N:$N,$B$3)</f>
        <v>0</v>
      </c>
      <c r="H98" s="38">
        <f>SUMIFS(订单明细!$K:$K,订单明细!$L:$L,$B98,订单明细!$O:$O,H$9,订单明细!$N:$N,$B$3)</f>
        <v>0</v>
      </c>
      <c r="I98" s="38">
        <f>SUMIFS(订单明细!$K:$K,订单明细!$L:$L,$B98,订单明细!$O:$O,I$9,订单明细!$N:$N,$B$3)</f>
        <v>0</v>
      </c>
      <c r="J98" s="38">
        <f>SUMIFS(订单明细!$K:$K,订单明细!$L:$L,$B98,订单明细!$O:$O,J$9,订单明细!$N:$N,$B$3)</f>
        <v>0</v>
      </c>
      <c r="K98" s="38">
        <f>SUMIFS(订单明细!$K:$K,订单明细!$L:$L,$B98,订单明细!$O:$O,K$9,订单明细!$N:$N,$B$3)</f>
        <v>0</v>
      </c>
      <c r="L98" s="38">
        <f>SUMIFS(订单明细!$K:$K,订单明细!$L:$L,$B98,订单明细!$O:$O,L$9,订单明细!$N:$N,$B$3)</f>
        <v>0</v>
      </c>
      <c r="M98" s="38">
        <f>SUMIFS(订单明细!$K:$K,订单明细!$L:$L,$B98,订单明细!$O:$O,M$9,订单明细!$N:$N,$B$3)</f>
        <v>0</v>
      </c>
      <c r="N98" s="38">
        <f>SUMIFS(订单明细!$K:$K,订单明细!$L:$L,$B98,订单明细!$O:$O,N$9,订单明细!$N:$N,$B$3)</f>
        <v>0</v>
      </c>
    </row>
    <row r="99" spans="1:14">
      <c r="A99" s="23" t="str">
        <f>IF(员工信息!B93="","",员工信息!B93)</f>
        <v/>
      </c>
      <c r="B99" s="23" t="str">
        <f>IF(员工信息!C93="","",员工信息!C93)</f>
        <v/>
      </c>
      <c r="C99" s="39">
        <f>SUMIFS(订单明细!$K:$K,订单明细!$L:$L,$B99,订单明细!$O:$O,C$9,订单明细!$N:$N,$B$3)</f>
        <v>0</v>
      </c>
      <c r="D99" s="39">
        <f>SUMIFS(订单明细!$K:$K,订单明细!$L:$L,$B99,订单明细!$O:$O,D$9,订单明细!$N:$N,$B$3)</f>
        <v>0</v>
      </c>
      <c r="E99" s="39">
        <f>SUMIFS(订单明细!$K:$K,订单明细!$L:$L,$B99,订单明细!$O:$O,E$9,订单明细!$N:$N,$B$3)</f>
        <v>0</v>
      </c>
      <c r="F99" s="39">
        <f>SUMIFS(订单明细!$K:$K,订单明细!$L:$L,$B99,订单明细!$O:$O,F$9,订单明细!$N:$N,$B$3)</f>
        <v>0</v>
      </c>
      <c r="G99" s="39">
        <f>SUMIFS(订单明细!$K:$K,订单明细!$L:$L,$B99,订单明细!$O:$O,G$9,订单明细!$N:$N,$B$3)</f>
        <v>0</v>
      </c>
      <c r="H99" s="39">
        <f>SUMIFS(订单明细!$K:$K,订单明细!$L:$L,$B99,订单明细!$O:$O,H$9,订单明细!$N:$N,$B$3)</f>
        <v>0</v>
      </c>
      <c r="I99" s="39">
        <f>SUMIFS(订单明细!$K:$K,订单明细!$L:$L,$B99,订单明细!$O:$O,I$9,订单明细!$N:$N,$B$3)</f>
        <v>0</v>
      </c>
      <c r="J99" s="39">
        <f>SUMIFS(订单明细!$K:$K,订单明细!$L:$L,$B99,订单明细!$O:$O,J$9,订单明细!$N:$N,$B$3)</f>
        <v>0</v>
      </c>
      <c r="K99" s="39">
        <f>SUMIFS(订单明细!$K:$K,订单明细!$L:$L,$B99,订单明细!$O:$O,K$9,订单明细!$N:$N,$B$3)</f>
        <v>0</v>
      </c>
      <c r="L99" s="39">
        <f>SUMIFS(订单明细!$K:$K,订单明细!$L:$L,$B99,订单明细!$O:$O,L$9,订单明细!$N:$N,$B$3)</f>
        <v>0</v>
      </c>
      <c r="M99" s="39">
        <f>SUMIFS(订单明细!$K:$K,订单明细!$L:$L,$B99,订单明细!$O:$O,M$9,订单明细!$N:$N,$B$3)</f>
        <v>0</v>
      </c>
      <c r="N99" s="39">
        <f>SUMIFS(订单明细!$K:$K,订单明细!$L:$L,$B99,订单明细!$O:$O,N$9,订单明细!$N:$N,$B$3)</f>
        <v>0</v>
      </c>
    </row>
    <row r="100" spans="1:14">
      <c r="A100" s="21" t="str">
        <f>IF(员工信息!B94="","",员工信息!B94)</f>
        <v/>
      </c>
      <c r="B100" s="21" t="str">
        <f>IF(员工信息!C94="","",员工信息!C94)</f>
        <v/>
      </c>
      <c r="C100" s="38">
        <f>SUMIFS(订单明细!$K:$K,订单明细!$L:$L,$B100,订单明细!$O:$O,C$9,订单明细!$N:$N,$B$3)</f>
        <v>0</v>
      </c>
      <c r="D100" s="38">
        <f>SUMIFS(订单明细!$K:$K,订单明细!$L:$L,$B100,订单明细!$O:$O,D$9,订单明细!$N:$N,$B$3)</f>
        <v>0</v>
      </c>
      <c r="E100" s="38">
        <f>SUMIFS(订单明细!$K:$K,订单明细!$L:$L,$B100,订单明细!$O:$O,E$9,订单明细!$N:$N,$B$3)</f>
        <v>0</v>
      </c>
      <c r="F100" s="38">
        <f>SUMIFS(订单明细!$K:$K,订单明细!$L:$L,$B100,订单明细!$O:$O,F$9,订单明细!$N:$N,$B$3)</f>
        <v>0</v>
      </c>
      <c r="G100" s="38">
        <f>SUMIFS(订单明细!$K:$K,订单明细!$L:$L,$B100,订单明细!$O:$O,G$9,订单明细!$N:$N,$B$3)</f>
        <v>0</v>
      </c>
      <c r="H100" s="38">
        <f>SUMIFS(订单明细!$K:$K,订单明细!$L:$L,$B100,订单明细!$O:$O,H$9,订单明细!$N:$N,$B$3)</f>
        <v>0</v>
      </c>
      <c r="I100" s="38">
        <f>SUMIFS(订单明细!$K:$K,订单明细!$L:$L,$B100,订单明细!$O:$O,I$9,订单明细!$N:$N,$B$3)</f>
        <v>0</v>
      </c>
      <c r="J100" s="38">
        <f>SUMIFS(订单明细!$K:$K,订单明细!$L:$L,$B100,订单明细!$O:$O,J$9,订单明细!$N:$N,$B$3)</f>
        <v>0</v>
      </c>
      <c r="K100" s="38">
        <f>SUMIFS(订单明细!$K:$K,订单明细!$L:$L,$B100,订单明细!$O:$O,K$9,订单明细!$N:$N,$B$3)</f>
        <v>0</v>
      </c>
      <c r="L100" s="38">
        <f>SUMIFS(订单明细!$K:$K,订单明细!$L:$L,$B100,订单明细!$O:$O,L$9,订单明细!$N:$N,$B$3)</f>
        <v>0</v>
      </c>
      <c r="M100" s="38">
        <f>SUMIFS(订单明细!$K:$K,订单明细!$L:$L,$B100,订单明细!$O:$O,M$9,订单明细!$N:$N,$B$3)</f>
        <v>0</v>
      </c>
      <c r="N100" s="38">
        <f>SUMIFS(订单明细!$K:$K,订单明细!$L:$L,$B100,订单明细!$O:$O,N$9,订单明细!$N:$N,$B$3)</f>
        <v>0</v>
      </c>
    </row>
    <row r="101" spans="1:14">
      <c r="A101" s="23" t="str">
        <f>IF(员工信息!B95="","",员工信息!B95)</f>
        <v/>
      </c>
      <c r="B101" s="23" t="str">
        <f>IF(员工信息!C95="","",员工信息!C95)</f>
        <v/>
      </c>
      <c r="C101" s="39">
        <f>SUMIFS(订单明细!$K:$K,订单明细!$L:$L,$B101,订单明细!$O:$O,C$9,订单明细!$N:$N,$B$3)</f>
        <v>0</v>
      </c>
      <c r="D101" s="39">
        <f>SUMIFS(订单明细!$K:$K,订单明细!$L:$L,$B101,订单明细!$O:$O,D$9,订单明细!$N:$N,$B$3)</f>
        <v>0</v>
      </c>
      <c r="E101" s="39">
        <f>SUMIFS(订单明细!$K:$K,订单明细!$L:$L,$B101,订单明细!$O:$O,E$9,订单明细!$N:$N,$B$3)</f>
        <v>0</v>
      </c>
      <c r="F101" s="39">
        <f>SUMIFS(订单明细!$K:$K,订单明细!$L:$L,$B101,订单明细!$O:$O,F$9,订单明细!$N:$N,$B$3)</f>
        <v>0</v>
      </c>
      <c r="G101" s="39">
        <f>SUMIFS(订单明细!$K:$K,订单明细!$L:$L,$B101,订单明细!$O:$O,G$9,订单明细!$N:$N,$B$3)</f>
        <v>0</v>
      </c>
      <c r="H101" s="39">
        <f>SUMIFS(订单明细!$K:$K,订单明细!$L:$L,$B101,订单明细!$O:$O,H$9,订单明细!$N:$N,$B$3)</f>
        <v>0</v>
      </c>
      <c r="I101" s="39">
        <f>SUMIFS(订单明细!$K:$K,订单明细!$L:$L,$B101,订单明细!$O:$O,I$9,订单明细!$N:$N,$B$3)</f>
        <v>0</v>
      </c>
      <c r="J101" s="39">
        <f>SUMIFS(订单明细!$K:$K,订单明细!$L:$L,$B101,订单明细!$O:$O,J$9,订单明细!$N:$N,$B$3)</f>
        <v>0</v>
      </c>
      <c r="K101" s="39">
        <f>SUMIFS(订单明细!$K:$K,订单明细!$L:$L,$B101,订单明细!$O:$O,K$9,订单明细!$N:$N,$B$3)</f>
        <v>0</v>
      </c>
      <c r="L101" s="39">
        <f>SUMIFS(订单明细!$K:$K,订单明细!$L:$L,$B101,订单明细!$O:$O,L$9,订单明细!$N:$N,$B$3)</f>
        <v>0</v>
      </c>
      <c r="M101" s="39">
        <f>SUMIFS(订单明细!$K:$K,订单明细!$L:$L,$B101,订单明细!$O:$O,M$9,订单明细!$N:$N,$B$3)</f>
        <v>0</v>
      </c>
      <c r="N101" s="39">
        <f>SUMIFS(订单明细!$K:$K,订单明细!$L:$L,$B101,订单明细!$O:$O,N$9,订单明细!$N:$N,$B$3)</f>
        <v>0</v>
      </c>
    </row>
    <row r="102" spans="1:14">
      <c r="A102" s="21" t="str">
        <f>IF(员工信息!B96="","",员工信息!B96)</f>
        <v/>
      </c>
      <c r="B102" s="21" t="str">
        <f>IF(员工信息!C96="","",员工信息!C96)</f>
        <v/>
      </c>
      <c r="C102" s="38">
        <f>SUMIFS(订单明细!$K:$K,订单明细!$L:$L,$B102,订单明细!$O:$O,C$9,订单明细!$N:$N,$B$3)</f>
        <v>0</v>
      </c>
      <c r="D102" s="38">
        <f>SUMIFS(订单明细!$K:$K,订单明细!$L:$L,$B102,订单明细!$O:$O,D$9,订单明细!$N:$N,$B$3)</f>
        <v>0</v>
      </c>
      <c r="E102" s="38">
        <f>SUMIFS(订单明细!$K:$K,订单明细!$L:$L,$B102,订单明细!$O:$O,E$9,订单明细!$N:$N,$B$3)</f>
        <v>0</v>
      </c>
      <c r="F102" s="38">
        <f>SUMIFS(订单明细!$K:$K,订单明细!$L:$L,$B102,订单明细!$O:$O,F$9,订单明细!$N:$N,$B$3)</f>
        <v>0</v>
      </c>
      <c r="G102" s="38">
        <f>SUMIFS(订单明细!$K:$K,订单明细!$L:$L,$B102,订单明细!$O:$O,G$9,订单明细!$N:$N,$B$3)</f>
        <v>0</v>
      </c>
      <c r="H102" s="38">
        <f>SUMIFS(订单明细!$K:$K,订单明细!$L:$L,$B102,订单明细!$O:$O,H$9,订单明细!$N:$N,$B$3)</f>
        <v>0</v>
      </c>
      <c r="I102" s="38">
        <f>SUMIFS(订单明细!$K:$K,订单明细!$L:$L,$B102,订单明细!$O:$O,I$9,订单明细!$N:$N,$B$3)</f>
        <v>0</v>
      </c>
      <c r="J102" s="38">
        <f>SUMIFS(订单明细!$K:$K,订单明细!$L:$L,$B102,订单明细!$O:$O,J$9,订单明细!$N:$N,$B$3)</f>
        <v>0</v>
      </c>
      <c r="K102" s="38">
        <f>SUMIFS(订单明细!$K:$K,订单明细!$L:$L,$B102,订单明细!$O:$O,K$9,订单明细!$N:$N,$B$3)</f>
        <v>0</v>
      </c>
      <c r="L102" s="38">
        <f>SUMIFS(订单明细!$K:$K,订单明细!$L:$L,$B102,订单明细!$O:$O,L$9,订单明细!$N:$N,$B$3)</f>
        <v>0</v>
      </c>
      <c r="M102" s="38">
        <f>SUMIFS(订单明细!$K:$K,订单明细!$L:$L,$B102,订单明细!$O:$O,M$9,订单明细!$N:$N,$B$3)</f>
        <v>0</v>
      </c>
      <c r="N102" s="38">
        <f>SUMIFS(订单明细!$K:$K,订单明细!$L:$L,$B102,订单明细!$O:$O,N$9,订单明细!$N:$N,$B$3)</f>
        <v>0</v>
      </c>
    </row>
    <row r="103" spans="1:14">
      <c r="A103" s="23" t="str">
        <f>IF(员工信息!B97="","",员工信息!B97)</f>
        <v/>
      </c>
      <c r="B103" s="23" t="str">
        <f>IF(员工信息!C97="","",员工信息!C97)</f>
        <v/>
      </c>
      <c r="C103" s="39">
        <f>SUMIFS(订单明细!$K:$K,订单明细!$L:$L,$B103,订单明细!$O:$O,C$9,订单明细!$N:$N,$B$3)</f>
        <v>0</v>
      </c>
      <c r="D103" s="39">
        <f>SUMIFS(订单明细!$K:$K,订单明细!$L:$L,$B103,订单明细!$O:$O,D$9,订单明细!$N:$N,$B$3)</f>
        <v>0</v>
      </c>
      <c r="E103" s="39">
        <f>SUMIFS(订单明细!$K:$K,订单明细!$L:$L,$B103,订单明细!$O:$O,E$9,订单明细!$N:$N,$B$3)</f>
        <v>0</v>
      </c>
      <c r="F103" s="39">
        <f>SUMIFS(订单明细!$K:$K,订单明细!$L:$L,$B103,订单明细!$O:$O,F$9,订单明细!$N:$N,$B$3)</f>
        <v>0</v>
      </c>
      <c r="G103" s="39">
        <f>SUMIFS(订单明细!$K:$K,订单明细!$L:$L,$B103,订单明细!$O:$O,G$9,订单明细!$N:$N,$B$3)</f>
        <v>0</v>
      </c>
      <c r="H103" s="39">
        <f>SUMIFS(订单明细!$K:$K,订单明细!$L:$L,$B103,订单明细!$O:$O,H$9,订单明细!$N:$N,$B$3)</f>
        <v>0</v>
      </c>
      <c r="I103" s="39">
        <f>SUMIFS(订单明细!$K:$K,订单明细!$L:$L,$B103,订单明细!$O:$O,I$9,订单明细!$N:$N,$B$3)</f>
        <v>0</v>
      </c>
      <c r="J103" s="39">
        <f>SUMIFS(订单明细!$K:$K,订单明细!$L:$L,$B103,订单明细!$O:$O,J$9,订单明细!$N:$N,$B$3)</f>
        <v>0</v>
      </c>
      <c r="K103" s="39">
        <f>SUMIFS(订单明细!$K:$K,订单明细!$L:$L,$B103,订单明细!$O:$O,K$9,订单明细!$N:$N,$B$3)</f>
        <v>0</v>
      </c>
      <c r="L103" s="39">
        <f>SUMIFS(订单明细!$K:$K,订单明细!$L:$L,$B103,订单明细!$O:$O,L$9,订单明细!$N:$N,$B$3)</f>
        <v>0</v>
      </c>
      <c r="M103" s="39">
        <f>SUMIFS(订单明细!$K:$K,订单明细!$L:$L,$B103,订单明细!$O:$O,M$9,订单明细!$N:$N,$B$3)</f>
        <v>0</v>
      </c>
      <c r="N103" s="39">
        <f>SUMIFS(订单明细!$K:$K,订单明细!$L:$L,$B103,订单明细!$O:$O,N$9,订单明细!$N:$N,$B$3)</f>
        <v>0</v>
      </c>
    </row>
    <row r="104" spans="1:14">
      <c r="A104" s="21" t="str">
        <f>IF(员工信息!B98="","",员工信息!B98)</f>
        <v/>
      </c>
      <c r="B104" s="21" t="str">
        <f>IF(员工信息!C98="","",员工信息!C98)</f>
        <v/>
      </c>
      <c r="C104" s="38">
        <f>SUMIFS(订单明细!$K:$K,订单明细!$L:$L,$B104,订单明细!$O:$O,C$9,订单明细!$N:$N,$B$3)</f>
        <v>0</v>
      </c>
      <c r="D104" s="38">
        <f>SUMIFS(订单明细!$K:$K,订单明细!$L:$L,$B104,订单明细!$O:$O,D$9,订单明细!$N:$N,$B$3)</f>
        <v>0</v>
      </c>
      <c r="E104" s="38">
        <f>SUMIFS(订单明细!$K:$K,订单明细!$L:$L,$B104,订单明细!$O:$O,E$9,订单明细!$N:$N,$B$3)</f>
        <v>0</v>
      </c>
      <c r="F104" s="38">
        <f>SUMIFS(订单明细!$K:$K,订单明细!$L:$L,$B104,订单明细!$O:$O,F$9,订单明细!$N:$N,$B$3)</f>
        <v>0</v>
      </c>
      <c r="G104" s="38">
        <f>SUMIFS(订单明细!$K:$K,订单明细!$L:$L,$B104,订单明细!$O:$O,G$9,订单明细!$N:$N,$B$3)</f>
        <v>0</v>
      </c>
      <c r="H104" s="38">
        <f>SUMIFS(订单明细!$K:$K,订单明细!$L:$L,$B104,订单明细!$O:$O,H$9,订单明细!$N:$N,$B$3)</f>
        <v>0</v>
      </c>
      <c r="I104" s="38">
        <f>SUMIFS(订单明细!$K:$K,订单明细!$L:$L,$B104,订单明细!$O:$O,I$9,订单明细!$N:$N,$B$3)</f>
        <v>0</v>
      </c>
      <c r="J104" s="38">
        <f>SUMIFS(订单明细!$K:$K,订单明细!$L:$L,$B104,订单明细!$O:$O,J$9,订单明细!$N:$N,$B$3)</f>
        <v>0</v>
      </c>
      <c r="K104" s="38">
        <f>SUMIFS(订单明细!$K:$K,订单明细!$L:$L,$B104,订单明细!$O:$O,K$9,订单明细!$N:$N,$B$3)</f>
        <v>0</v>
      </c>
      <c r="L104" s="38">
        <f>SUMIFS(订单明细!$K:$K,订单明细!$L:$L,$B104,订单明细!$O:$O,L$9,订单明细!$N:$N,$B$3)</f>
        <v>0</v>
      </c>
      <c r="M104" s="38">
        <f>SUMIFS(订单明细!$K:$K,订单明细!$L:$L,$B104,订单明细!$O:$O,M$9,订单明细!$N:$N,$B$3)</f>
        <v>0</v>
      </c>
      <c r="N104" s="38">
        <f>SUMIFS(订单明细!$K:$K,订单明细!$L:$L,$B104,订单明细!$O:$O,N$9,订单明细!$N:$N,$B$3)</f>
        <v>0</v>
      </c>
    </row>
    <row r="105" spans="1:14">
      <c r="A105" s="23" t="str">
        <f>IF(员工信息!B99="","",员工信息!B99)</f>
        <v/>
      </c>
      <c r="B105" s="23" t="str">
        <f>IF(员工信息!C99="","",员工信息!C99)</f>
        <v/>
      </c>
      <c r="C105" s="39">
        <f>SUMIFS(订单明细!$K:$K,订单明细!$L:$L,$B105,订单明细!$O:$O,C$9,订单明细!$N:$N,$B$3)</f>
        <v>0</v>
      </c>
      <c r="D105" s="39">
        <f>SUMIFS(订单明细!$K:$K,订单明细!$L:$L,$B105,订单明细!$O:$O,D$9,订单明细!$N:$N,$B$3)</f>
        <v>0</v>
      </c>
      <c r="E105" s="39">
        <f>SUMIFS(订单明细!$K:$K,订单明细!$L:$L,$B105,订单明细!$O:$O,E$9,订单明细!$N:$N,$B$3)</f>
        <v>0</v>
      </c>
      <c r="F105" s="39">
        <f>SUMIFS(订单明细!$K:$K,订单明细!$L:$L,$B105,订单明细!$O:$O,F$9,订单明细!$N:$N,$B$3)</f>
        <v>0</v>
      </c>
      <c r="G105" s="39">
        <f>SUMIFS(订单明细!$K:$K,订单明细!$L:$L,$B105,订单明细!$O:$O,G$9,订单明细!$N:$N,$B$3)</f>
        <v>0</v>
      </c>
      <c r="H105" s="39">
        <f>SUMIFS(订单明细!$K:$K,订单明细!$L:$L,$B105,订单明细!$O:$O,H$9,订单明细!$N:$N,$B$3)</f>
        <v>0</v>
      </c>
      <c r="I105" s="39">
        <f>SUMIFS(订单明细!$K:$K,订单明细!$L:$L,$B105,订单明细!$O:$O,I$9,订单明细!$N:$N,$B$3)</f>
        <v>0</v>
      </c>
      <c r="J105" s="39">
        <f>SUMIFS(订单明细!$K:$K,订单明细!$L:$L,$B105,订单明细!$O:$O,J$9,订单明细!$N:$N,$B$3)</f>
        <v>0</v>
      </c>
      <c r="K105" s="39">
        <f>SUMIFS(订单明细!$K:$K,订单明细!$L:$L,$B105,订单明细!$O:$O,K$9,订单明细!$N:$N,$B$3)</f>
        <v>0</v>
      </c>
      <c r="L105" s="39">
        <f>SUMIFS(订单明细!$K:$K,订单明细!$L:$L,$B105,订单明细!$O:$O,L$9,订单明细!$N:$N,$B$3)</f>
        <v>0</v>
      </c>
      <c r="M105" s="39">
        <f>SUMIFS(订单明细!$K:$K,订单明细!$L:$L,$B105,订单明细!$O:$O,M$9,订单明细!$N:$N,$B$3)</f>
        <v>0</v>
      </c>
      <c r="N105" s="39">
        <f>SUMIFS(订单明细!$K:$K,订单明细!$L:$L,$B105,订单明细!$O:$O,N$9,订单明细!$N:$N,$B$3)</f>
        <v>0</v>
      </c>
    </row>
    <row r="106" spans="1:14">
      <c r="A106" s="21" t="str">
        <f>IF(员工信息!B100="","",员工信息!B100)</f>
        <v/>
      </c>
      <c r="B106" s="21" t="str">
        <f>IF(员工信息!C100="","",员工信息!C100)</f>
        <v/>
      </c>
      <c r="C106" s="38">
        <f>SUMIFS(订单明细!$K:$K,订单明细!$L:$L,$B106,订单明细!$O:$O,C$9,订单明细!$N:$N,$B$3)</f>
        <v>0</v>
      </c>
      <c r="D106" s="38">
        <f>SUMIFS(订单明细!$K:$K,订单明细!$L:$L,$B106,订单明细!$O:$O,D$9,订单明细!$N:$N,$B$3)</f>
        <v>0</v>
      </c>
      <c r="E106" s="38">
        <f>SUMIFS(订单明细!$K:$K,订单明细!$L:$L,$B106,订单明细!$O:$O,E$9,订单明细!$N:$N,$B$3)</f>
        <v>0</v>
      </c>
      <c r="F106" s="38">
        <f>SUMIFS(订单明细!$K:$K,订单明细!$L:$L,$B106,订单明细!$O:$O,F$9,订单明细!$N:$N,$B$3)</f>
        <v>0</v>
      </c>
      <c r="G106" s="38">
        <f>SUMIFS(订单明细!$K:$K,订单明细!$L:$L,$B106,订单明细!$O:$O,G$9,订单明细!$N:$N,$B$3)</f>
        <v>0</v>
      </c>
      <c r="H106" s="38">
        <f>SUMIFS(订单明细!$K:$K,订单明细!$L:$L,$B106,订单明细!$O:$O,H$9,订单明细!$N:$N,$B$3)</f>
        <v>0</v>
      </c>
      <c r="I106" s="38">
        <f>SUMIFS(订单明细!$K:$K,订单明细!$L:$L,$B106,订单明细!$O:$O,I$9,订单明细!$N:$N,$B$3)</f>
        <v>0</v>
      </c>
      <c r="J106" s="38">
        <f>SUMIFS(订单明细!$K:$K,订单明细!$L:$L,$B106,订单明细!$O:$O,J$9,订单明细!$N:$N,$B$3)</f>
        <v>0</v>
      </c>
      <c r="K106" s="38">
        <f>SUMIFS(订单明细!$K:$K,订单明细!$L:$L,$B106,订单明细!$O:$O,K$9,订单明细!$N:$N,$B$3)</f>
        <v>0</v>
      </c>
      <c r="L106" s="38">
        <f>SUMIFS(订单明细!$K:$K,订单明细!$L:$L,$B106,订单明细!$O:$O,L$9,订单明细!$N:$N,$B$3)</f>
        <v>0</v>
      </c>
      <c r="M106" s="38">
        <f>SUMIFS(订单明细!$K:$K,订单明细!$L:$L,$B106,订单明细!$O:$O,M$9,订单明细!$N:$N,$B$3)</f>
        <v>0</v>
      </c>
      <c r="N106" s="38">
        <f>SUMIFS(订单明细!$K:$K,订单明细!$L:$L,$B106,订单明细!$O:$O,N$9,订单明细!$N:$N,$B$3)</f>
        <v>0</v>
      </c>
    </row>
    <row r="107" spans="1:14">
      <c r="A107" s="23" t="str">
        <f>IF(员工信息!B101="","",员工信息!B101)</f>
        <v/>
      </c>
      <c r="B107" s="23" t="str">
        <f>IF(员工信息!C101="","",员工信息!C101)</f>
        <v/>
      </c>
      <c r="C107" s="39">
        <f>SUMIFS(订单明细!$K:$K,订单明细!$L:$L,$B107,订单明细!$O:$O,C$9,订单明细!$N:$N,$B$3)</f>
        <v>0</v>
      </c>
      <c r="D107" s="39">
        <f>SUMIFS(订单明细!$K:$K,订单明细!$L:$L,$B107,订单明细!$O:$O,D$9,订单明细!$N:$N,$B$3)</f>
        <v>0</v>
      </c>
      <c r="E107" s="39">
        <f>SUMIFS(订单明细!$K:$K,订单明细!$L:$L,$B107,订单明细!$O:$O,E$9,订单明细!$N:$N,$B$3)</f>
        <v>0</v>
      </c>
      <c r="F107" s="39">
        <f>SUMIFS(订单明细!$K:$K,订单明细!$L:$L,$B107,订单明细!$O:$O,F$9,订单明细!$N:$N,$B$3)</f>
        <v>0</v>
      </c>
      <c r="G107" s="39">
        <f>SUMIFS(订单明细!$K:$K,订单明细!$L:$L,$B107,订单明细!$O:$O,G$9,订单明细!$N:$N,$B$3)</f>
        <v>0</v>
      </c>
      <c r="H107" s="39">
        <f>SUMIFS(订单明细!$K:$K,订单明细!$L:$L,$B107,订单明细!$O:$O,H$9,订单明细!$N:$N,$B$3)</f>
        <v>0</v>
      </c>
      <c r="I107" s="39">
        <f>SUMIFS(订单明细!$K:$K,订单明细!$L:$L,$B107,订单明细!$O:$O,I$9,订单明细!$N:$N,$B$3)</f>
        <v>0</v>
      </c>
      <c r="J107" s="39">
        <f>SUMIFS(订单明细!$K:$K,订单明细!$L:$L,$B107,订单明细!$O:$O,J$9,订单明细!$N:$N,$B$3)</f>
        <v>0</v>
      </c>
      <c r="K107" s="39">
        <f>SUMIFS(订单明细!$K:$K,订单明细!$L:$L,$B107,订单明细!$O:$O,K$9,订单明细!$N:$N,$B$3)</f>
        <v>0</v>
      </c>
      <c r="L107" s="39">
        <f>SUMIFS(订单明细!$K:$K,订单明细!$L:$L,$B107,订单明细!$O:$O,L$9,订单明细!$N:$N,$B$3)</f>
        <v>0</v>
      </c>
      <c r="M107" s="39">
        <f>SUMIFS(订单明细!$K:$K,订单明细!$L:$L,$B107,订单明细!$O:$O,M$9,订单明细!$N:$N,$B$3)</f>
        <v>0</v>
      </c>
      <c r="N107" s="39">
        <f>SUMIFS(订单明细!$K:$K,订单明细!$L:$L,$B107,订单明细!$O:$O,N$9,订单明细!$N:$N,$B$3)</f>
        <v>0</v>
      </c>
    </row>
    <row r="108" spans="1:14">
      <c r="A108" s="21" t="str">
        <f>IF(员工信息!B102="","",员工信息!B102)</f>
        <v/>
      </c>
      <c r="B108" s="21" t="str">
        <f>IF(员工信息!C102="","",员工信息!C102)</f>
        <v/>
      </c>
      <c r="C108" s="38">
        <f>SUMIFS(订单明细!$K:$K,订单明细!$L:$L,$B108,订单明细!$O:$O,C$9,订单明细!$N:$N,$B$3)</f>
        <v>0</v>
      </c>
      <c r="D108" s="38">
        <f>SUMIFS(订单明细!$K:$K,订单明细!$L:$L,$B108,订单明细!$O:$O,D$9,订单明细!$N:$N,$B$3)</f>
        <v>0</v>
      </c>
      <c r="E108" s="38">
        <f>SUMIFS(订单明细!$K:$K,订单明细!$L:$L,$B108,订单明细!$O:$O,E$9,订单明细!$N:$N,$B$3)</f>
        <v>0</v>
      </c>
      <c r="F108" s="38">
        <f>SUMIFS(订单明细!$K:$K,订单明细!$L:$L,$B108,订单明细!$O:$O,F$9,订单明细!$N:$N,$B$3)</f>
        <v>0</v>
      </c>
      <c r="G108" s="38">
        <f>SUMIFS(订单明细!$K:$K,订单明细!$L:$L,$B108,订单明细!$O:$O,G$9,订单明细!$N:$N,$B$3)</f>
        <v>0</v>
      </c>
      <c r="H108" s="38">
        <f>SUMIFS(订单明细!$K:$K,订单明细!$L:$L,$B108,订单明细!$O:$O,H$9,订单明细!$N:$N,$B$3)</f>
        <v>0</v>
      </c>
      <c r="I108" s="38">
        <f>SUMIFS(订单明细!$K:$K,订单明细!$L:$L,$B108,订单明细!$O:$O,I$9,订单明细!$N:$N,$B$3)</f>
        <v>0</v>
      </c>
      <c r="J108" s="38">
        <f>SUMIFS(订单明细!$K:$K,订单明细!$L:$L,$B108,订单明细!$O:$O,J$9,订单明细!$N:$N,$B$3)</f>
        <v>0</v>
      </c>
      <c r="K108" s="38">
        <f>SUMIFS(订单明细!$K:$K,订单明细!$L:$L,$B108,订单明细!$O:$O,K$9,订单明细!$N:$N,$B$3)</f>
        <v>0</v>
      </c>
      <c r="L108" s="38">
        <f>SUMIFS(订单明细!$K:$K,订单明细!$L:$L,$B108,订单明细!$O:$O,L$9,订单明细!$N:$N,$B$3)</f>
        <v>0</v>
      </c>
      <c r="M108" s="38">
        <f>SUMIFS(订单明细!$K:$K,订单明细!$L:$L,$B108,订单明细!$O:$O,M$9,订单明细!$N:$N,$B$3)</f>
        <v>0</v>
      </c>
      <c r="N108" s="38">
        <f>SUMIFS(订单明细!$K:$K,订单明细!$L:$L,$B108,订单明细!$O:$O,N$9,订单明细!$N:$N,$B$3)</f>
        <v>0</v>
      </c>
    </row>
    <row r="109" spans="1:14">
      <c r="A109" s="23" t="str">
        <f>IF(员工信息!B103="","",员工信息!B103)</f>
        <v/>
      </c>
      <c r="B109" s="23" t="str">
        <f>IF(员工信息!C103="","",员工信息!C103)</f>
        <v/>
      </c>
      <c r="C109" s="39">
        <f>SUMIFS(订单明细!$K:$K,订单明细!$L:$L,$B109,订单明细!$O:$O,C$9,订单明细!$N:$N,$B$3)</f>
        <v>0</v>
      </c>
      <c r="D109" s="39">
        <f>SUMIFS(订单明细!$K:$K,订单明细!$L:$L,$B109,订单明细!$O:$O,D$9,订单明细!$N:$N,$B$3)</f>
        <v>0</v>
      </c>
      <c r="E109" s="39">
        <f>SUMIFS(订单明细!$K:$K,订单明细!$L:$L,$B109,订单明细!$O:$O,E$9,订单明细!$N:$N,$B$3)</f>
        <v>0</v>
      </c>
      <c r="F109" s="39">
        <f>SUMIFS(订单明细!$K:$K,订单明细!$L:$L,$B109,订单明细!$O:$O,F$9,订单明细!$N:$N,$B$3)</f>
        <v>0</v>
      </c>
      <c r="G109" s="39">
        <f>SUMIFS(订单明细!$K:$K,订单明细!$L:$L,$B109,订单明细!$O:$O,G$9,订单明细!$N:$N,$B$3)</f>
        <v>0</v>
      </c>
      <c r="H109" s="39">
        <f>SUMIFS(订单明细!$K:$K,订单明细!$L:$L,$B109,订单明细!$O:$O,H$9,订单明细!$N:$N,$B$3)</f>
        <v>0</v>
      </c>
      <c r="I109" s="39">
        <f>SUMIFS(订单明细!$K:$K,订单明细!$L:$L,$B109,订单明细!$O:$O,I$9,订单明细!$N:$N,$B$3)</f>
        <v>0</v>
      </c>
      <c r="J109" s="39">
        <f>SUMIFS(订单明细!$K:$K,订单明细!$L:$L,$B109,订单明细!$O:$O,J$9,订单明细!$N:$N,$B$3)</f>
        <v>0</v>
      </c>
      <c r="K109" s="39">
        <f>SUMIFS(订单明细!$K:$K,订单明细!$L:$L,$B109,订单明细!$O:$O,K$9,订单明细!$N:$N,$B$3)</f>
        <v>0</v>
      </c>
      <c r="L109" s="39">
        <f>SUMIFS(订单明细!$K:$K,订单明细!$L:$L,$B109,订单明细!$O:$O,L$9,订单明细!$N:$N,$B$3)</f>
        <v>0</v>
      </c>
      <c r="M109" s="39">
        <f>SUMIFS(订单明细!$K:$K,订单明细!$L:$L,$B109,订单明细!$O:$O,M$9,订单明细!$N:$N,$B$3)</f>
        <v>0</v>
      </c>
      <c r="N109" s="39">
        <f>SUMIFS(订单明细!$K:$K,订单明细!$L:$L,$B109,订单明细!$O:$O,N$9,订单明细!$N:$N,$B$3)</f>
        <v>0</v>
      </c>
    </row>
    <row r="110" spans="1:14">
      <c r="A110" s="21" t="str">
        <f>IF(员工信息!B104="","",员工信息!B104)</f>
        <v/>
      </c>
      <c r="B110" s="21" t="str">
        <f>IF(员工信息!C104="","",员工信息!C104)</f>
        <v/>
      </c>
      <c r="C110" s="38">
        <f>SUMIFS(订单明细!$K:$K,订单明细!$L:$L,$B110,订单明细!$O:$O,C$9,订单明细!$N:$N,$B$3)</f>
        <v>0</v>
      </c>
      <c r="D110" s="38">
        <f>SUMIFS(订单明细!$K:$K,订单明细!$L:$L,$B110,订单明细!$O:$O,D$9,订单明细!$N:$N,$B$3)</f>
        <v>0</v>
      </c>
      <c r="E110" s="38">
        <f>SUMIFS(订单明细!$K:$K,订单明细!$L:$L,$B110,订单明细!$O:$O,E$9,订单明细!$N:$N,$B$3)</f>
        <v>0</v>
      </c>
      <c r="F110" s="38">
        <f>SUMIFS(订单明细!$K:$K,订单明细!$L:$L,$B110,订单明细!$O:$O,F$9,订单明细!$N:$N,$B$3)</f>
        <v>0</v>
      </c>
      <c r="G110" s="38">
        <f>SUMIFS(订单明细!$K:$K,订单明细!$L:$L,$B110,订单明细!$O:$O,G$9,订单明细!$N:$N,$B$3)</f>
        <v>0</v>
      </c>
      <c r="H110" s="38">
        <f>SUMIFS(订单明细!$K:$K,订单明细!$L:$L,$B110,订单明细!$O:$O,H$9,订单明细!$N:$N,$B$3)</f>
        <v>0</v>
      </c>
      <c r="I110" s="38">
        <f>SUMIFS(订单明细!$K:$K,订单明细!$L:$L,$B110,订单明细!$O:$O,I$9,订单明细!$N:$N,$B$3)</f>
        <v>0</v>
      </c>
      <c r="J110" s="38">
        <f>SUMIFS(订单明细!$K:$K,订单明细!$L:$L,$B110,订单明细!$O:$O,J$9,订单明细!$N:$N,$B$3)</f>
        <v>0</v>
      </c>
      <c r="K110" s="38">
        <f>SUMIFS(订单明细!$K:$K,订单明细!$L:$L,$B110,订单明细!$O:$O,K$9,订单明细!$N:$N,$B$3)</f>
        <v>0</v>
      </c>
      <c r="L110" s="38">
        <f>SUMIFS(订单明细!$K:$K,订单明细!$L:$L,$B110,订单明细!$O:$O,L$9,订单明细!$N:$N,$B$3)</f>
        <v>0</v>
      </c>
      <c r="M110" s="38">
        <f>SUMIFS(订单明细!$K:$K,订单明细!$L:$L,$B110,订单明细!$O:$O,M$9,订单明细!$N:$N,$B$3)</f>
        <v>0</v>
      </c>
      <c r="N110" s="38">
        <f>SUMIFS(订单明细!$K:$K,订单明细!$L:$L,$B110,订单明细!$O:$O,N$9,订单明细!$N:$N,$B$3)</f>
        <v>0</v>
      </c>
    </row>
    <row r="111" spans="1:14">
      <c r="A111" s="23" t="str">
        <f>IF(员工信息!B105="","",员工信息!B105)</f>
        <v/>
      </c>
      <c r="B111" s="23" t="str">
        <f>IF(员工信息!C105="","",员工信息!C105)</f>
        <v/>
      </c>
      <c r="C111" s="39">
        <f>SUMIFS(订单明细!$K:$K,订单明细!$L:$L,$B111,订单明细!$O:$O,C$9,订单明细!$N:$N,$B$3)</f>
        <v>0</v>
      </c>
      <c r="D111" s="39">
        <f>SUMIFS(订单明细!$K:$K,订单明细!$L:$L,$B111,订单明细!$O:$O,D$9,订单明细!$N:$N,$B$3)</f>
        <v>0</v>
      </c>
      <c r="E111" s="39">
        <f>SUMIFS(订单明细!$K:$K,订单明细!$L:$L,$B111,订单明细!$O:$O,E$9,订单明细!$N:$N,$B$3)</f>
        <v>0</v>
      </c>
      <c r="F111" s="39">
        <f>SUMIFS(订单明细!$K:$K,订单明细!$L:$L,$B111,订单明细!$O:$O,F$9,订单明细!$N:$N,$B$3)</f>
        <v>0</v>
      </c>
      <c r="G111" s="39">
        <f>SUMIFS(订单明细!$K:$K,订单明细!$L:$L,$B111,订单明细!$O:$O,G$9,订单明细!$N:$N,$B$3)</f>
        <v>0</v>
      </c>
      <c r="H111" s="39">
        <f>SUMIFS(订单明细!$K:$K,订单明细!$L:$L,$B111,订单明细!$O:$O,H$9,订单明细!$N:$N,$B$3)</f>
        <v>0</v>
      </c>
      <c r="I111" s="39">
        <f>SUMIFS(订单明细!$K:$K,订单明细!$L:$L,$B111,订单明细!$O:$O,I$9,订单明细!$N:$N,$B$3)</f>
        <v>0</v>
      </c>
      <c r="J111" s="39">
        <f>SUMIFS(订单明细!$K:$K,订单明细!$L:$L,$B111,订单明细!$O:$O,J$9,订单明细!$N:$N,$B$3)</f>
        <v>0</v>
      </c>
      <c r="K111" s="39">
        <f>SUMIFS(订单明细!$K:$K,订单明细!$L:$L,$B111,订单明细!$O:$O,K$9,订单明细!$N:$N,$B$3)</f>
        <v>0</v>
      </c>
      <c r="L111" s="39">
        <f>SUMIFS(订单明细!$K:$K,订单明细!$L:$L,$B111,订单明细!$O:$O,L$9,订单明细!$N:$N,$B$3)</f>
        <v>0</v>
      </c>
      <c r="M111" s="39">
        <f>SUMIFS(订单明细!$K:$K,订单明细!$L:$L,$B111,订单明细!$O:$O,M$9,订单明细!$N:$N,$B$3)</f>
        <v>0</v>
      </c>
      <c r="N111" s="39">
        <f>SUMIFS(订单明细!$K:$K,订单明细!$L:$L,$B111,订单明细!$O:$O,N$9,订单明细!$N:$N,$B$3)</f>
        <v>0</v>
      </c>
    </row>
    <row r="112" spans="1:14">
      <c r="A112" s="21" t="str">
        <f>IF(员工信息!B106="","",员工信息!B106)</f>
        <v/>
      </c>
      <c r="B112" s="21" t="str">
        <f>IF(员工信息!C106="","",员工信息!C106)</f>
        <v/>
      </c>
      <c r="C112" s="38">
        <f>SUMIFS(订单明细!$K:$K,订单明细!$L:$L,$B112,订单明细!$O:$O,C$9,订单明细!$N:$N,$B$3)</f>
        <v>0</v>
      </c>
      <c r="D112" s="38">
        <f>SUMIFS(订单明细!$K:$K,订单明细!$L:$L,$B112,订单明细!$O:$O,D$9,订单明细!$N:$N,$B$3)</f>
        <v>0</v>
      </c>
      <c r="E112" s="38">
        <f>SUMIFS(订单明细!$K:$K,订单明细!$L:$L,$B112,订单明细!$O:$O,E$9,订单明细!$N:$N,$B$3)</f>
        <v>0</v>
      </c>
      <c r="F112" s="38">
        <f>SUMIFS(订单明细!$K:$K,订单明细!$L:$L,$B112,订单明细!$O:$O,F$9,订单明细!$N:$N,$B$3)</f>
        <v>0</v>
      </c>
      <c r="G112" s="38">
        <f>SUMIFS(订单明细!$K:$K,订单明细!$L:$L,$B112,订单明细!$O:$O,G$9,订单明细!$N:$N,$B$3)</f>
        <v>0</v>
      </c>
      <c r="H112" s="38">
        <f>SUMIFS(订单明细!$K:$K,订单明细!$L:$L,$B112,订单明细!$O:$O,H$9,订单明细!$N:$N,$B$3)</f>
        <v>0</v>
      </c>
      <c r="I112" s="38">
        <f>SUMIFS(订单明细!$K:$K,订单明细!$L:$L,$B112,订单明细!$O:$O,I$9,订单明细!$N:$N,$B$3)</f>
        <v>0</v>
      </c>
      <c r="J112" s="38">
        <f>SUMIFS(订单明细!$K:$K,订单明细!$L:$L,$B112,订单明细!$O:$O,J$9,订单明细!$N:$N,$B$3)</f>
        <v>0</v>
      </c>
      <c r="K112" s="38">
        <f>SUMIFS(订单明细!$K:$K,订单明细!$L:$L,$B112,订单明细!$O:$O,K$9,订单明细!$N:$N,$B$3)</f>
        <v>0</v>
      </c>
      <c r="L112" s="38">
        <f>SUMIFS(订单明细!$K:$K,订单明细!$L:$L,$B112,订单明细!$O:$O,L$9,订单明细!$N:$N,$B$3)</f>
        <v>0</v>
      </c>
      <c r="M112" s="38">
        <f>SUMIFS(订单明细!$K:$K,订单明细!$L:$L,$B112,订单明细!$O:$O,M$9,订单明细!$N:$N,$B$3)</f>
        <v>0</v>
      </c>
      <c r="N112" s="38">
        <f>SUMIFS(订单明细!$K:$K,订单明细!$L:$L,$B112,订单明细!$O:$O,N$9,订单明细!$N:$N,$B$3)</f>
        <v>0</v>
      </c>
    </row>
    <row r="113" spans="1:14">
      <c r="A113" s="23" t="str">
        <f>IF(员工信息!B107="","",员工信息!B107)</f>
        <v/>
      </c>
      <c r="B113" s="23" t="str">
        <f>IF(员工信息!C107="","",员工信息!C107)</f>
        <v/>
      </c>
      <c r="C113" s="39">
        <f>SUMIFS(订单明细!$K:$K,订单明细!$L:$L,$B113,订单明细!$O:$O,C$9,订单明细!$N:$N,$B$3)</f>
        <v>0</v>
      </c>
      <c r="D113" s="39">
        <f>SUMIFS(订单明细!$K:$K,订单明细!$L:$L,$B113,订单明细!$O:$O,D$9,订单明细!$N:$N,$B$3)</f>
        <v>0</v>
      </c>
      <c r="E113" s="39">
        <f>SUMIFS(订单明细!$K:$K,订单明细!$L:$L,$B113,订单明细!$O:$O,E$9,订单明细!$N:$N,$B$3)</f>
        <v>0</v>
      </c>
      <c r="F113" s="39">
        <f>SUMIFS(订单明细!$K:$K,订单明细!$L:$L,$B113,订单明细!$O:$O,F$9,订单明细!$N:$N,$B$3)</f>
        <v>0</v>
      </c>
      <c r="G113" s="39">
        <f>SUMIFS(订单明细!$K:$K,订单明细!$L:$L,$B113,订单明细!$O:$O,G$9,订单明细!$N:$N,$B$3)</f>
        <v>0</v>
      </c>
      <c r="H113" s="39">
        <f>SUMIFS(订单明细!$K:$K,订单明细!$L:$L,$B113,订单明细!$O:$O,H$9,订单明细!$N:$N,$B$3)</f>
        <v>0</v>
      </c>
      <c r="I113" s="39">
        <f>SUMIFS(订单明细!$K:$K,订单明细!$L:$L,$B113,订单明细!$O:$O,I$9,订单明细!$N:$N,$B$3)</f>
        <v>0</v>
      </c>
      <c r="J113" s="39">
        <f>SUMIFS(订单明细!$K:$K,订单明细!$L:$L,$B113,订单明细!$O:$O,J$9,订单明细!$N:$N,$B$3)</f>
        <v>0</v>
      </c>
      <c r="K113" s="39">
        <f>SUMIFS(订单明细!$K:$K,订单明细!$L:$L,$B113,订单明细!$O:$O,K$9,订单明细!$N:$N,$B$3)</f>
        <v>0</v>
      </c>
      <c r="L113" s="39">
        <f>SUMIFS(订单明细!$K:$K,订单明细!$L:$L,$B113,订单明细!$O:$O,L$9,订单明细!$N:$N,$B$3)</f>
        <v>0</v>
      </c>
      <c r="M113" s="39">
        <f>SUMIFS(订单明细!$K:$K,订单明细!$L:$L,$B113,订单明细!$O:$O,M$9,订单明细!$N:$N,$B$3)</f>
        <v>0</v>
      </c>
      <c r="N113" s="39">
        <f>SUMIFS(订单明细!$K:$K,订单明细!$L:$L,$B113,订单明细!$O:$O,N$9,订单明细!$N:$N,$B$3)</f>
        <v>0</v>
      </c>
    </row>
    <row r="114" spans="1:14">
      <c r="A114" s="21" t="str">
        <f>IF(员工信息!B108="","",员工信息!B108)</f>
        <v/>
      </c>
      <c r="B114" s="21" t="str">
        <f>IF(员工信息!C108="","",员工信息!C108)</f>
        <v/>
      </c>
      <c r="C114" s="38">
        <f>SUMIFS(订单明细!$K:$K,订单明细!$L:$L,$B114,订单明细!$O:$O,C$9,订单明细!$N:$N,$B$3)</f>
        <v>0</v>
      </c>
      <c r="D114" s="38">
        <f>SUMIFS(订单明细!$K:$K,订单明细!$L:$L,$B114,订单明细!$O:$O,D$9,订单明细!$N:$N,$B$3)</f>
        <v>0</v>
      </c>
      <c r="E114" s="38">
        <f>SUMIFS(订单明细!$K:$K,订单明细!$L:$L,$B114,订单明细!$O:$O,E$9,订单明细!$N:$N,$B$3)</f>
        <v>0</v>
      </c>
      <c r="F114" s="38">
        <f>SUMIFS(订单明细!$K:$K,订单明细!$L:$L,$B114,订单明细!$O:$O,F$9,订单明细!$N:$N,$B$3)</f>
        <v>0</v>
      </c>
      <c r="G114" s="38">
        <f>SUMIFS(订单明细!$K:$K,订单明细!$L:$L,$B114,订单明细!$O:$O,G$9,订单明细!$N:$N,$B$3)</f>
        <v>0</v>
      </c>
      <c r="H114" s="38">
        <f>SUMIFS(订单明细!$K:$K,订单明细!$L:$L,$B114,订单明细!$O:$O,H$9,订单明细!$N:$N,$B$3)</f>
        <v>0</v>
      </c>
      <c r="I114" s="38">
        <f>SUMIFS(订单明细!$K:$K,订单明细!$L:$L,$B114,订单明细!$O:$O,I$9,订单明细!$N:$N,$B$3)</f>
        <v>0</v>
      </c>
      <c r="J114" s="38">
        <f>SUMIFS(订单明细!$K:$K,订单明细!$L:$L,$B114,订单明细!$O:$O,J$9,订单明细!$N:$N,$B$3)</f>
        <v>0</v>
      </c>
      <c r="K114" s="38">
        <f>SUMIFS(订单明细!$K:$K,订单明细!$L:$L,$B114,订单明细!$O:$O,K$9,订单明细!$N:$N,$B$3)</f>
        <v>0</v>
      </c>
      <c r="L114" s="38">
        <f>SUMIFS(订单明细!$K:$K,订单明细!$L:$L,$B114,订单明细!$O:$O,L$9,订单明细!$N:$N,$B$3)</f>
        <v>0</v>
      </c>
      <c r="M114" s="38">
        <f>SUMIFS(订单明细!$K:$K,订单明细!$L:$L,$B114,订单明细!$O:$O,M$9,订单明细!$N:$N,$B$3)</f>
        <v>0</v>
      </c>
      <c r="N114" s="38">
        <f>SUMIFS(订单明细!$K:$K,订单明细!$L:$L,$B114,订单明细!$O:$O,N$9,订单明细!$N:$N,$B$3)</f>
        <v>0</v>
      </c>
    </row>
    <row r="115" spans="1:14">
      <c r="A115" s="23" t="str">
        <f>IF(员工信息!B109="","",员工信息!B109)</f>
        <v/>
      </c>
      <c r="B115" s="23" t="str">
        <f>IF(员工信息!C109="","",员工信息!C109)</f>
        <v/>
      </c>
      <c r="C115" s="39">
        <f>SUMIFS(订单明细!$K:$K,订单明细!$L:$L,$B115,订单明细!$O:$O,C$9,订单明细!$N:$N,$B$3)</f>
        <v>0</v>
      </c>
      <c r="D115" s="39">
        <f>SUMIFS(订单明细!$K:$K,订单明细!$L:$L,$B115,订单明细!$O:$O,D$9,订单明细!$N:$N,$B$3)</f>
        <v>0</v>
      </c>
      <c r="E115" s="39">
        <f>SUMIFS(订单明细!$K:$K,订单明细!$L:$L,$B115,订单明细!$O:$O,E$9,订单明细!$N:$N,$B$3)</f>
        <v>0</v>
      </c>
      <c r="F115" s="39">
        <f>SUMIFS(订单明细!$K:$K,订单明细!$L:$L,$B115,订单明细!$O:$O,F$9,订单明细!$N:$N,$B$3)</f>
        <v>0</v>
      </c>
      <c r="G115" s="39">
        <f>SUMIFS(订单明细!$K:$K,订单明细!$L:$L,$B115,订单明细!$O:$O,G$9,订单明细!$N:$N,$B$3)</f>
        <v>0</v>
      </c>
      <c r="H115" s="39">
        <f>SUMIFS(订单明细!$K:$K,订单明细!$L:$L,$B115,订单明细!$O:$O,H$9,订单明细!$N:$N,$B$3)</f>
        <v>0</v>
      </c>
      <c r="I115" s="39">
        <f>SUMIFS(订单明细!$K:$K,订单明细!$L:$L,$B115,订单明细!$O:$O,I$9,订单明细!$N:$N,$B$3)</f>
        <v>0</v>
      </c>
      <c r="J115" s="39">
        <f>SUMIFS(订单明细!$K:$K,订单明细!$L:$L,$B115,订单明细!$O:$O,J$9,订单明细!$N:$N,$B$3)</f>
        <v>0</v>
      </c>
      <c r="K115" s="39">
        <f>SUMIFS(订单明细!$K:$K,订单明细!$L:$L,$B115,订单明细!$O:$O,K$9,订单明细!$N:$N,$B$3)</f>
        <v>0</v>
      </c>
      <c r="L115" s="39">
        <f>SUMIFS(订单明细!$K:$K,订单明细!$L:$L,$B115,订单明细!$O:$O,L$9,订单明细!$N:$N,$B$3)</f>
        <v>0</v>
      </c>
      <c r="M115" s="39">
        <f>SUMIFS(订单明细!$K:$K,订单明细!$L:$L,$B115,订单明细!$O:$O,M$9,订单明细!$N:$N,$B$3)</f>
        <v>0</v>
      </c>
      <c r="N115" s="39">
        <f>SUMIFS(订单明细!$K:$K,订单明细!$L:$L,$B115,订单明细!$O:$O,N$9,订单明细!$N:$N,$B$3)</f>
        <v>0</v>
      </c>
    </row>
    <row r="116" spans="1:14">
      <c r="A116" s="21" t="str">
        <f>IF(员工信息!B110="","",员工信息!B110)</f>
        <v/>
      </c>
      <c r="B116" s="21" t="str">
        <f>IF(员工信息!C110="","",员工信息!C110)</f>
        <v/>
      </c>
      <c r="C116" s="38">
        <f>SUMIFS(订单明细!$K:$K,订单明细!$L:$L,$B116,订单明细!$O:$O,C$9,订单明细!$N:$N,$B$3)</f>
        <v>0</v>
      </c>
      <c r="D116" s="38">
        <f>SUMIFS(订单明细!$K:$K,订单明细!$L:$L,$B116,订单明细!$O:$O,D$9,订单明细!$N:$N,$B$3)</f>
        <v>0</v>
      </c>
      <c r="E116" s="38">
        <f>SUMIFS(订单明细!$K:$K,订单明细!$L:$L,$B116,订单明细!$O:$O,E$9,订单明细!$N:$N,$B$3)</f>
        <v>0</v>
      </c>
      <c r="F116" s="38">
        <f>SUMIFS(订单明细!$K:$K,订单明细!$L:$L,$B116,订单明细!$O:$O,F$9,订单明细!$N:$N,$B$3)</f>
        <v>0</v>
      </c>
      <c r="G116" s="38">
        <f>SUMIFS(订单明细!$K:$K,订单明细!$L:$L,$B116,订单明细!$O:$O,G$9,订单明细!$N:$N,$B$3)</f>
        <v>0</v>
      </c>
      <c r="H116" s="38">
        <f>SUMIFS(订单明细!$K:$K,订单明细!$L:$L,$B116,订单明细!$O:$O,H$9,订单明细!$N:$N,$B$3)</f>
        <v>0</v>
      </c>
      <c r="I116" s="38">
        <f>SUMIFS(订单明细!$K:$K,订单明细!$L:$L,$B116,订单明细!$O:$O,I$9,订单明细!$N:$N,$B$3)</f>
        <v>0</v>
      </c>
      <c r="J116" s="38">
        <f>SUMIFS(订单明细!$K:$K,订单明细!$L:$L,$B116,订单明细!$O:$O,J$9,订单明细!$N:$N,$B$3)</f>
        <v>0</v>
      </c>
      <c r="K116" s="38">
        <f>SUMIFS(订单明细!$K:$K,订单明细!$L:$L,$B116,订单明细!$O:$O,K$9,订单明细!$N:$N,$B$3)</f>
        <v>0</v>
      </c>
      <c r="L116" s="38">
        <f>SUMIFS(订单明细!$K:$K,订单明细!$L:$L,$B116,订单明细!$O:$O,L$9,订单明细!$N:$N,$B$3)</f>
        <v>0</v>
      </c>
      <c r="M116" s="38">
        <f>SUMIFS(订单明细!$K:$K,订单明细!$L:$L,$B116,订单明细!$O:$O,M$9,订单明细!$N:$N,$B$3)</f>
        <v>0</v>
      </c>
      <c r="N116" s="38">
        <f>SUMIFS(订单明细!$K:$K,订单明细!$L:$L,$B116,订单明细!$O:$O,N$9,订单明细!$N:$N,$B$3)</f>
        <v>0</v>
      </c>
    </row>
    <row r="117" spans="1:14">
      <c r="A117" s="23" t="str">
        <f>IF(员工信息!B111="","",员工信息!B111)</f>
        <v/>
      </c>
      <c r="B117" s="23" t="str">
        <f>IF(员工信息!C111="","",员工信息!C111)</f>
        <v/>
      </c>
      <c r="C117" s="39">
        <f>SUMIFS(订单明细!$K:$K,订单明细!$L:$L,$B117,订单明细!$O:$O,C$9,订单明细!$N:$N,$B$3)</f>
        <v>0</v>
      </c>
      <c r="D117" s="39">
        <f>SUMIFS(订单明细!$K:$K,订单明细!$L:$L,$B117,订单明细!$O:$O,D$9,订单明细!$N:$N,$B$3)</f>
        <v>0</v>
      </c>
      <c r="E117" s="39">
        <f>SUMIFS(订单明细!$K:$K,订单明细!$L:$L,$B117,订单明细!$O:$O,E$9,订单明细!$N:$N,$B$3)</f>
        <v>0</v>
      </c>
      <c r="F117" s="39">
        <f>SUMIFS(订单明细!$K:$K,订单明细!$L:$L,$B117,订单明细!$O:$O,F$9,订单明细!$N:$N,$B$3)</f>
        <v>0</v>
      </c>
      <c r="G117" s="39">
        <f>SUMIFS(订单明细!$K:$K,订单明细!$L:$L,$B117,订单明细!$O:$O,G$9,订单明细!$N:$N,$B$3)</f>
        <v>0</v>
      </c>
      <c r="H117" s="39">
        <f>SUMIFS(订单明细!$K:$K,订单明细!$L:$L,$B117,订单明细!$O:$O,H$9,订单明细!$N:$N,$B$3)</f>
        <v>0</v>
      </c>
      <c r="I117" s="39">
        <f>SUMIFS(订单明细!$K:$K,订单明细!$L:$L,$B117,订单明细!$O:$O,I$9,订单明细!$N:$N,$B$3)</f>
        <v>0</v>
      </c>
      <c r="J117" s="39">
        <f>SUMIFS(订单明细!$K:$K,订单明细!$L:$L,$B117,订单明细!$O:$O,J$9,订单明细!$N:$N,$B$3)</f>
        <v>0</v>
      </c>
      <c r="K117" s="39">
        <f>SUMIFS(订单明细!$K:$K,订单明细!$L:$L,$B117,订单明细!$O:$O,K$9,订单明细!$N:$N,$B$3)</f>
        <v>0</v>
      </c>
      <c r="L117" s="39">
        <f>SUMIFS(订单明细!$K:$K,订单明细!$L:$L,$B117,订单明细!$O:$O,L$9,订单明细!$N:$N,$B$3)</f>
        <v>0</v>
      </c>
      <c r="M117" s="39">
        <f>SUMIFS(订单明细!$K:$K,订单明细!$L:$L,$B117,订单明细!$O:$O,M$9,订单明细!$N:$N,$B$3)</f>
        <v>0</v>
      </c>
      <c r="N117" s="39">
        <f>SUMIFS(订单明细!$K:$K,订单明细!$L:$L,$B117,订单明细!$O:$O,N$9,订单明细!$N:$N,$B$3)</f>
        <v>0</v>
      </c>
    </row>
    <row r="118" spans="1:14">
      <c r="A118" s="21" t="str">
        <f>IF(员工信息!B112="","",员工信息!B112)</f>
        <v/>
      </c>
      <c r="B118" s="21" t="str">
        <f>IF(员工信息!C112="","",员工信息!C112)</f>
        <v/>
      </c>
      <c r="C118" s="38">
        <f>SUMIFS(订单明细!$K:$K,订单明细!$L:$L,$B118,订单明细!$O:$O,C$9,订单明细!$N:$N,$B$3)</f>
        <v>0</v>
      </c>
      <c r="D118" s="38">
        <f>SUMIFS(订单明细!$K:$K,订单明细!$L:$L,$B118,订单明细!$O:$O,D$9,订单明细!$N:$N,$B$3)</f>
        <v>0</v>
      </c>
      <c r="E118" s="38">
        <f>SUMIFS(订单明细!$K:$K,订单明细!$L:$L,$B118,订单明细!$O:$O,E$9,订单明细!$N:$N,$B$3)</f>
        <v>0</v>
      </c>
      <c r="F118" s="38">
        <f>SUMIFS(订单明细!$K:$K,订单明细!$L:$L,$B118,订单明细!$O:$O,F$9,订单明细!$N:$N,$B$3)</f>
        <v>0</v>
      </c>
      <c r="G118" s="38">
        <f>SUMIFS(订单明细!$K:$K,订单明细!$L:$L,$B118,订单明细!$O:$O,G$9,订单明细!$N:$N,$B$3)</f>
        <v>0</v>
      </c>
      <c r="H118" s="38">
        <f>SUMIFS(订单明细!$K:$K,订单明细!$L:$L,$B118,订单明细!$O:$O,H$9,订单明细!$N:$N,$B$3)</f>
        <v>0</v>
      </c>
      <c r="I118" s="38">
        <f>SUMIFS(订单明细!$K:$K,订单明细!$L:$L,$B118,订单明细!$O:$O,I$9,订单明细!$N:$N,$B$3)</f>
        <v>0</v>
      </c>
      <c r="J118" s="38">
        <f>SUMIFS(订单明细!$K:$K,订单明细!$L:$L,$B118,订单明细!$O:$O,J$9,订单明细!$N:$N,$B$3)</f>
        <v>0</v>
      </c>
      <c r="K118" s="38">
        <f>SUMIFS(订单明细!$K:$K,订单明细!$L:$L,$B118,订单明细!$O:$O,K$9,订单明细!$N:$N,$B$3)</f>
        <v>0</v>
      </c>
      <c r="L118" s="38">
        <f>SUMIFS(订单明细!$K:$K,订单明细!$L:$L,$B118,订单明细!$O:$O,L$9,订单明细!$N:$N,$B$3)</f>
        <v>0</v>
      </c>
      <c r="M118" s="38">
        <f>SUMIFS(订单明细!$K:$K,订单明细!$L:$L,$B118,订单明细!$O:$O,M$9,订单明细!$N:$N,$B$3)</f>
        <v>0</v>
      </c>
      <c r="N118" s="38">
        <f>SUMIFS(订单明细!$K:$K,订单明细!$L:$L,$B118,订单明细!$O:$O,N$9,订单明细!$N:$N,$B$3)</f>
        <v>0</v>
      </c>
    </row>
    <row r="119" spans="3:14">
      <c r="C119" s="42">
        <f>SUMIFS(订单明细!$K:$K,订单明细!$L:$L,$B119,订单明细!$O:$O,C$9,订单明细!$N:$N,$B$3)</f>
        <v>0</v>
      </c>
      <c r="D119" s="42">
        <f>SUMIFS(订单明细!$K:$K,订单明细!$L:$L,$B119,订单明细!$O:$O,D$9,订单明细!$N:$N,$B$3)</f>
        <v>0</v>
      </c>
      <c r="E119" s="42">
        <f>SUMIFS(订单明细!$K:$K,订单明细!$L:$L,$B119,订单明细!$O:$O,E$9,订单明细!$N:$N,$B$3)</f>
        <v>0</v>
      </c>
      <c r="F119" s="42">
        <f>SUMIFS(订单明细!$K:$K,订单明细!$L:$L,$B119,订单明细!$O:$O,F$9,订单明细!$N:$N,$B$3)</f>
        <v>0</v>
      </c>
      <c r="G119" s="42">
        <f>SUMIFS(订单明细!$K:$K,订单明细!$L:$L,$B119,订单明细!$O:$O,G$9,订单明细!$N:$N,$B$3)</f>
        <v>0</v>
      </c>
      <c r="H119" s="42">
        <f>SUMIFS(订单明细!$K:$K,订单明细!$L:$L,$B119,订单明细!$O:$O,H$9,订单明细!$N:$N,$B$3)</f>
        <v>0</v>
      </c>
      <c r="I119" s="42">
        <f>SUMIFS(订单明细!$K:$K,订单明细!$L:$L,$B119,订单明细!$O:$O,I$9,订单明细!$N:$N,$B$3)</f>
        <v>0</v>
      </c>
      <c r="J119" s="42">
        <f>SUMIFS(订单明细!$K:$K,订单明细!$L:$L,$B119,订单明细!$O:$O,J$9,订单明细!$N:$N,$B$3)</f>
        <v>0</v>
      </c>
      <c r="K119" s="42">
        <f>SUMIFS(订单明细!$K:$K,订单明细!$L:$L,$B119,订单明细!$O:$O,K$9,订单明细!$N:$N,$B$3)</f>
        <v>0</v>
      </c>
      <c r="L119" s="42">
        <f>SUMIFS(订单明细!$K:$K,订单明细!$L:$L,$B119,订单明细!$O:$O,L$9,订单明细!$N:$N,$B$3)</f>
        <v>0</v>
      </c>
      <c r="M119" s="42">
        <f>SUMIFS(订单明细!$K:$K,订单明细!$L:$L,$B119,订单明细!$O:$O,M$9,订单明细!$N:$N,$B$3)</f>
        <v>0</v>
      </c>
      <c r="N119" s="42">
        <f>SUMIFS(订单明细!$K:$K,订单明细!$L:$L,$B119,订单明细!$O:$O,N$9,订单明细!$N:$N,$B$3)</f>
        <v>0</v>
      </c>
    </row>
    <row r="120" spans="3:14">
      <c r="C120" s="42">
        <f>SUMIFS(订单明细!$K:$K,订单明细!$L:$L,$B120,订单明细!$O:$O,C$9,订单明细!$N:$N,$B$3)</f>
        <v>0</v>
      </c>
      <c r="D120" s="42">
        <f>SUMIFS(订单明细!$K:$K,订单明细!$L:$L,$B120,订单明细!$O:$O,D$9,订单明细!$N:$N,$B$3)</f>
        <v>0</v>
      </c>
      <c r="E120" s="42">
        <f>SUMIFS(订单明细!$K:$K,订单明细!$L:$L,$B120,订单明细!$O:$O,E$9,订单明细!$N:$N,$B$3)</f>
        <v>0</v>
      </c>
      <c r="F120" s="42">
        <f>SUMIFS(订单明细!$K:$K,订单明细!$L:$L,$B120,订单明细!$O:$O,F$9,订单明细!$N:$N,$B$3)</f>
        <v>0</v>
      </c>
      <c r="G120" s="42">
        <f>SUMIFS(订单明细!$K:$K,订单明细!$L:$L,$B120,订单明细!$O:$O,G$9,订单明细!$N:$N,$B$3)</f>
        <v>0</v>
      </c>
      <c r="H120" s="42">
        <f>SUMIFS(订单明细!$K:$K,订单明细!$L:$L,$B120,订单明细!$O:$O,H$9,订单明细!$N:$N,$B$3)</f>
        <v>0</v>
      </c>
      <c r="I120" s="42">
        <f>SUMIFS(订单明细!$K:$K,订单明细!$L:$L,$B120,订单明细!$O:$O,I$9,订单明细!$N:$N,$B$3)</f>
        <v>0</v>
      </c>
      <c r="J120" s="42">
        <f>SUMIFS(订单明细!$K:$K,订单明细!$L:$L,$B120,订单明细!$O:$O,J$9,订单明细!$N:$N,$B$3)</f>
        <v>0</v>
      </c>
      <c r="K120" s="42">
        <f>SUMIFS(订单明细!$K:$K,订单明细!$L:$L,$B120,订单明细!$O:$O,K$9,订单明细!$N:$N,$B$3)</f>
        <v>0</v>
      </c>
      <c r="L120" s="42">
        <f>SUMIFS(订单明细!$K:$K,订单明细!$L:$L,$B120,订单明细!$O:$O,L$9,订单明细!$N:$N,$B$3)</f>
        <v>0</v>
      </c>
      <c r="M120" s="42">
        <f>SUMIFS(订单明细!$K:$K,订单明细!$L:$L,$B120,订单明细!$O:$O,M$9,订单明细!$N:$N,$B$3)</f>
        <v>0</v>
      </c>
      <c r="N120" s="42">
        <f>SUMIFS(订单明细!$K:$K,订单明细!$L:$L,$B120,订单明细!$O:$O,N$9,订单明细!$N:$N,$B$3)</f>
        <v>0</v>
      </c>
    </row>
    <row r="121" spans="3:14">
      <c r="C121" s="42">
        <f>SUMIFS(订单明细!$K:$K,订单明细!$L:$L,$B121,订单明细!$O:$O,C$9,订单明细!$N:$N,$B$3)</f>
        <v>0</v>
      </c>
      <c r="D121" s="42">
        <f>SUMIFS(订单明细!$K:$K,订单明细!$L:$L,$B121,订单明细!$O:$O,D$9,订单明细!$N:$N,$B$3)</f>
        <v>0</v>
      </c>
      <c r="E121" s="42">
        <f>SUMIFS(订单明细!$K:$K,订单明细!$L:$L,$B121,订单明细!$O:$O,E$9,订单明细!$N:$N,$B$3)</f>
        <v>0</v>
      </c>
      <c r="F121" s="42">
        <f>SUMIFS(订单明细!$K:$K,订单明细!$L:$L,$B121,订单明细!$O:$O,F$9,订单明细!$N:$N,$B$3)</f>
        <v>0</v>
      </c>
      <c r="G121" s="42">
        <f>SUMIFS(订单明细!$K:$K,订单明细!$L:$L,$B121,订单明细!$O:$O,G$9,订单明细!$N:$N,$B$3)</f>
        <v>0</v>
      </c>
      <c r="H121" s="42">
        <f>SUMIFS(订单明细!$K:$K,订单明细!$L:$L,$B121,订单明细!$O:$O,H$9,订单明细!$N:$N,$B$3)</f>
        <v>0</v>
      </c>
      <c r="I121" s="42">
        <f>SUMIFS(订单明细!$K:$K,订单明细!$L:$L,$B121,订单明细!$O:$O,I$9,订单明细!$N:$N,$B$3)</f>
        <v>0</v>
      </c>
      <c r="J121" s="42">
        <f>SUMIFS(订单明细!$K:$K,订单明细!$L:$L,$B121,订单明细!$O:$O,J$9,订单明细!$N:$N,$B$3)</f>
        <v>0</v>
      </c>
      <c r="K121" s="42">
        <f>SUMIFS(订单明细!$K:$K,订单明细!$L:$L,$B121,订单明细!$O:$O,K$9,订单明细!$N:$N,$B$3)</f>
        <v>0</v>
      </c>
      <c r="L121" s="42">
        <f>SUMIFS(订单明细!$K:$K,订单明细!$L:$L,$B121,订单明细!$O:$O,L$9,订单明细!$N:$N,$B$3)</f>
        <v>0</v>
      </c>
      <c r="M121" s="42">
        <f>SUMIFS(订单明细!$K:$K,订单明细!$L:$L,$B121,订单明细!$O:$O,M$9,订单明细!$N:$N,$B$3)</f>
        <v>0</v>
      </c>
      <c r="N121" s="42">
        <f>SUMIFS(订单明细!$K:$K,订单明细!$L:$L,$B121,订单明细!$O:$O,N$9,订单明细!$N:$N,$B$3)</f>
        <v>0</v>
      </c>
    </row>
    <row r="122" spans="3:14">
      <c r="C122" s="42">
        <f>SUMIFS(订单明细!$K:$K,订单明细!$L:$L,$B122,订单明细!$O:$O,C$9,订单明细!$N:$N,$B$3)</f>
        <v>0</v>
      </c>
      <c r="D122" s="42">
        <f>SUMIFS(订单明细!$K:$K,订单明细!$L:$L,$B122,订单明细!$O:$O,D$9,订单明细!$N:$N,$B$3)</f>
        <v>0</v>
      </c>
      <c r="E122" s="42">
        <f>SUMIFS(订单明细!$K:$K,订单明细!$L:$L,$B122,订单明细!$O:$O,E$9,订单明细!$N:$N,$B$3)</f>
        <v>0</v>
      </c>
      <c r="F122" s="42">
        <f>SUMIFS(订单明细!$K:$K,订单明细!$L:$L,$B122,订单明细!$O:$O,F$9,订单明细!$N:$N,$B$3)</f>
        <v>0</v>
      </c>
      <c r="G122" s="42">
        <f>SUMIFS(订单明细!$K:$K,订单明细!$L:$L,$B122,订单明细!$O:$O,G$9,订单明细!$N:$N,$B$3)</f>
        <v>0</v>
      </c>
      <c r="H122" s="42">
        <f>SUMIFS(订单明细!$K:$K,订单明细!$L:$L,$B122,订单明细!$O:$O,H$9,订单明细!$N:$N,$B$3)</f>
        <v>0</v>
      </c>
      <c r="I122" s="42">
        <f>SUMIFS(订单明细!$K:$K,订单明细!$L:$L,$B122,订单明细!$O:$O,I$9,订单明细!$N:$N,$B$3)</f>
        <v>0</v>
      </c>
      <c r="J122" s="42">
        <f>SUMIFS(订单明细!$K:$K,订单明细!$L:$L,$B122,订单明细!$O:$O,J$9,订单明细!$N:$N,$B$3)</f>
        <v>0</v>
      </c>
      <c r="K122" s="42">
        <f>SUMIFS(订单明细!$K:$K,订单明细!$L:$L,$B122,订单明细!$O:$O,K$9,订单明细!$N:$N,$B$3)</f>
        <v>0</v>
      </c>
      <c r="L122" s="42">
        <f>SUMIFS(订单明细!$K:$K,订单明细!$L:$L,$B122,订单明细!$O:$O,L$9,订单明细!$N:$N,$B$3)</f>
        <v>0</v>
      </c>
      <c r="M122" s="42">
        <f>SUMIFS(订单明细!$K:$K,订单明细!$L:$L,$B122,订单明细!$O:$O,M$9,订单明细!$N:$N,$B$3)</f>
        <v>0</v>
      </c>
      <c r="N122" s="42">
        <f>SUMIFS(订单明细!$K:$K,订单明细!$L:$L,$B122,订单明细!$O:$O,N$9,订单明细!$N:$N,$B$3)</f>
        <v>0</v>
      </c>
    </row>
    <row r="123" spans="3:14">
      <c r="C123" s="42">
        <f>SUMIFS(订单明细!$K:$K,订单明细!$L:$L,$B123,订单明细!$O:$O,C$9,订单明细!$N:$N,$B$3)</f>
        <v>0</v>
      </c>
      <c r="D123" s="42">
        <f>SUMIFS(订单明细!$K:$K,订单明细!$L:$L,$B123,订单明细!$O:$O,D$9,订单明细!$N:$N,$B$3)</f>
        <v>0</v>
      </c>
      <c r="E123" s="42">
        <f>SUMIFS(订单明细!$K:$K,订单明细!$L:$L,$B123,订单明细!$O:$O,E$9,订单明细!$N:$N,$B$3)</f>
        <v>0</v>
      </c>
      <c r="F123" s="42">
        <f>SUMIFS(订单明细!$K:$K,订单明细!$L:$L,$B123,订单明细!$O:$O,F$9,订单明细!$N:$N,$B$3)</f>
        <v>0</v>
      </c>
      <c r="G123" s="42">
        <f>SUMIFS(订单明细!$K:$K,订单明细!$L:$L,$B123,订单明细!$O:$O,G$9,订单明细!$N:$N,$B$3)</f>
        <v>0</v>
      </c>
      <c r="H123" s="42">
        <f>SUMIFS(订单明细!$K:$K,订单明细!$L:$L,$B123,订单明细!$O:$O,H$9,订单明细!$N:$N,$B$3)</f>
        <v>0</v>
      </c>
      <c r="I123" s="42">
        <f>SUMIFS(订单明细!$K:$K,订单明细!$L:$L,$B123,订单明细!$O:$O,I$9,订单明细!$N:$N,$B$3)</f>
        <v>0</v>
      </c>
      <c r="J123" s="42">
        <f>SUMIFS(订单明细!$K:$K,订单明细!$L:$L,$B123,订单明细!$O:$O,J$9,订单明细!$N:$N,$B$3)</f>
        <v>0</v>
      </c>
      <c r="K123" s="42">
        <f>SUMIFS(订单明细!$K:$K,订单明细!$L:$L,$B123,订单明细!$O:$O,K$9,订单明细!$N:$N,$B$3)</f>
        <v>0</v>
      </c>
      <c r="L123" s="42">
        <f>SUMIFS(订单明细!$K:$K,订单明细!$L:$L,$B123,订单明细!$O:$O,L$9,订单明细!$N:$N,$B$3)</f>
        <v>0</v>
      </c>
      <c r="M123" s="42">
        <f>SUMIFS(订单明细!$K:$K,订单明细!$L:$L,$B123,订单明细!$O:$O,M$9,订单明细!$N:$N,$B$3)</f>
        <v>0</v>
      </c>
      <c r="N123" s="42">
        <f>SUMIFS(订单明细!$K:$K,订单明细!$L:$L,$B123,订单明细!$O:$O,N$9,订单明细!$N:$N,$B$3)</f>
        <v>0</v>
      </c>
    </row>
    <row r="124" spans="3:14">
      <c r="C124" s="42">
        <f>SUMIFS(订单明细!$K:$K,订单明细!$L:$L,$B124,订单明细!$O:$O,C$9,订单明细!$N:$N,$B$3)</f>
        <v>0</v>
      </c>
      <c r="D124" s="42">
        <f>SUMIFS(订单明细!$K:$K,订单明细!$L:$L,$B124,订单明细!$O:$O,D$9,订单明细!$N:$N,$B$3)</f>
        <v>0</v>
      </c>
      <c r="E124" s="42">
        <f>SUMIFS(订单明细!$K:$K,订单明细!$L:$L,$B124,订单明细!$O:$O,E$9,订单明细!$N:$N,$B$3)</f>
        <v>0</v>
      </c>
      <c r="F124" s="42">
        <f>SUMIFS(订单明细!$K:$K,订单明细!$L:$L,$B124,订单明细!$O:$O,F$9,订单明细!$N:$N,$B$3)</f>
        <v>0</v>
      </c>
      <c r="G124" s="42">
        <f>SUMIFS(订单明细!$K:$K,订单明细!$L:$L,$B124,订单明细!$O:$O,G$9,订单明细!$N:$N,$B$3)</f>
        <v>0</v>
      </c>
      <c r="H124" s="42">
        <f>SUMIFS(订单明细!$K:$K,订单明细!$L:$L,$B124,订单明细!$O:$O,H$9,订单明细!$N:$N,$B$3)</f>
        <v>0</v>
      </c>
      <c r="I124" s="42">
        <f>SUMIFS(订单明细!$K:$K,订单明细!$L:$L,$B124,订单明细!$O:$O,I$9,订单明细!$N:$N,$B$3)</f>
        <v>0</v>
      </c>
      <c r="J124" s="42">
        <f>SUMIFS(订单明细!$K:$K,订单明细!$L:$L,$B124,订单明细!$O:$O,J$9,订单明细!$N:$N,$B$3)</f>
        <v>0</v>
      </c>
      <c r="K124" s="42">
        <f>SUMIFS(订单明细!$K:$K,订单明细!$L:$L,$B124,订单明细!$O:$O,K$9,订单明细!$N:$N,$B$3)</f>
        <v>0</v>
      </c>
      <c r="L124" s="42">
        <f>SUMIFS(订单明细!$K:$K,订单明细!$L:$L,$B124,订单明细!$O:$O,L$9,订单明细!$N:$N,$B$3)</f>
        <v>0</v>
      </c>
      <c r="M124" s="42">
        <f>SUMIFS(订单明细!$K:$K,订单明细!$L:$L,$B124,订单明细!$O:$O,M$9,订单明细!$N:$N,$B$3)</f>
        <v>0</v>
      </c>
      <c r="N124" s="42">
        <f>SUMIFS(订单明细!$K:$K,订单明细!$L:$L,$B124,订单明细!$O:$O,N$9,订单明细!$N:$N,$B$3)</f>
        <v>0</v>
      </c>
    </row>
    <row r="125" spans="3:14">
      <c r="C125" s="42">
        <f>SUMIFS(订单明细!$K:$K,订单明细!$L:$L,$B125,订单明细!$O:$O,C$9,订单明细!$N:$N,$B$3)</f>
        <v>0</v>
      </c>
      <c r="D125" s="42">
        <f>SUMIFS(订单明细!$K:$K,订单明细!$L:$L,$B125,订单明细!$O:$O,D$9,订单明细!$N:$N,$B$3)</f>
        <v>0</v>
      </c>
      <c r="E125" s="42">
        <f>SUMIFS(订单明细!$K:$K,订单明细!$L:$L,$B125,订单明细!$O:$O,E$9,订单明细!$N:$N,$B$3)</f>
        <v>0</v>
      </c>
      <c r="F125" s="42">
        <f>SUMIFS(订单明细!$K:$K,订单明细!$L:$L,$B125,订单明细!$O:$O,F$9,订单明细!$N:$N,$B$3)</f>
        <v>0</v>
      </c>
      <c r="G125" s="42">
        <f>SUMIFS(订单明细!$K:$K,订单明细!$L:$L,$B125,订单明细!$O:$O,G$9,订单明细!$N:$N,$B$3)</f>
        <v>0</v>
      </c>
      <c r="H125" s="42">
        <f>SUMIFS(订单明细!$K:$K,订单明细!$L:$L,$B125,订单明细!$O:$O,H$9,订单明细!$N:$N,$B$3)</f>
        <v>0</v>
      </c>
      <c r="I125" s="42">
        <f>SUMIFS(订单明细!$K:$K,订单明细!$L:$L,$B125,订单明细!$O:$O,I$9,订单明细!$N:$N,$B$3)</f>
        <v>0</v>
      </c>
      <c r="J125" s="42">
        <f>SUMIFS(订单明细!$K:$K,订单明细!$L:$L,$B125,订单明细!$O:$O,J$9,订单明细!$N:$N,$B$3)</f>
        <v>0</v>
      </c>
      <c r="K125" s="42">
        <f>SUMIFS(订单明细!$K:$K,订单明细!$L:$L,$B125,订单明细!$O:$O,K$9,订单明细!$N:$N,$B$3)</f>
        <v>0</v>
      </c>
      <c r="L125" s="42">
        <f>SUMIFS(订单明细!$K:$K,订单明细!$L:$L,$B125,订单明细!$O:$O,L$9,订单明细!$N:$N,$B$3)</f>
        <v>0</v>
      </c>
      <c r="M125" s="42">
        <f>SUMIFS(订单明细!$K:$K,订单明细!$L:$L,$B125,订单明细!$O:$O,M$9,订单明细!$N:$N,$B$3)</f>
        <v>0</v>
      </c>
      <c r="N125" s="42">
        <f>SUMIFS(订单明细!$K:$K,订单明细!$L:$L,$B125,订单明细!$O:$O,N$9,订单明细!$N:$N,$B$3)</f>
        <v>0</v>
      </c>
    </row>
    <row r="126" spans="3:14">
      <c r="C126" s="42">
        <f>SUMIFS(订单明细!$K:$K,订单明细!$L:$L,$B126,订单明细!$O:$O,C$9,订单明细!$N:$N,$B$3)</f>
        <v>0</v>
      </c>
      <c r="D126" s="42">
        <f>SUMIFS(订单明细!$K:$K,订单明细!$L:$L,$B126,订单明细!$O:$O,D$9,订单明细!$N:$N,$B$3)</f>
        <v>0</v>
      </c>
      <c r="E126" s="42">
        <f>SUMIFS(订单明细!$K:$K,订单明细!$L:$L,$B126,订单明细!$O:$O,E$9,订单明细!$N:$N,$B$3)</f>
        <v>0</v>
      </c>
      <c r="F126" s="42">
        <f>SUMIFS(订单明细!$K:$K,订单明细!$L:$L,$B126,订单明细!$O:$O,F$9,订单明细!$N:$N,$B$3)</f>
        <v>0</v>
      </c>
      <c r="G126" s="42">
        <f>SUMIFS(订单明细!$K:$K,订单明细!$L:$L,$B126,订单明细!$O:$O,G$9,订单明细!$N:$N,$B$3)</f>
        <v>0</v>
      </c>
      <c r="H126" s="42">
        <f>SUMIFS(订单明细!$K:$K,订单明细!$L:$L,$B126,订单明细!$O:$O,H$9,订单明细!$N:$N,$B$3)</f>
        <v>0</v>
      </c>
      <c r="I126" s="42">
        <f>SUMIFS(订单明细!$K:$K,订单明细!$L:$L,$B126,订单明细!$O:$O,I$9,订单明细!$N:$N,$B$3)</f>
        <v>0</v>
      </c>
      <c r="J126" s="42">
        <f>SUMIFS(订单明细!$K:$K,订单明细!$L:$L,$B126,订单明细!$O:$O,J$9,订单明细!$N:$N,$B$3)</f>
        <v>0</v>
      </c>
      <c r="K126" s="42">
        <f>SUMIFS(订单明细!$K:$K,订单明细!$L:$L,$B126,订单明细!$O:$O,K$9,订单明细!$N:$N,$B$3)</f>
        <v>0</v>
      </c>
      <c r="L126" s="42">
        <f>SUMIFS(订单明细!$K:$K,订单明细!$L:$L,$B126,订单明细!$O:$O,L$9,订单明细!$N:$N,$B$3)</f>
        <v>0</v>
      </c>
      <c r="M126" s="42">
        <f>SUMIFS(订单明细!$K:$K,订单明细!$L:$L,$B126,订单明细!$O:$O,M$9,订单明细!$N:$N,$B$3)</f>
        <v>0</v>
      </c>
      <c r="N126" s="42">
        <f>SUMIFS(订单明细!$K:$K,订单明细!$L:$L,$B126,订单明细!$O:$O,N$9,订单明细!$N:$N,$B$3)</f>
        <v>0</v>
      </c>
    </row>
    <row r="127" spans="3:14">
      <c r="C127" s="42">
        <f>SUMIFS(订单明细!$K:$K,订单明细!$L:$L,$B127,订单明细!$O:$O,C$9,订单明细!$N:$N,$B$3)</f>
        <v>0</v>
      </c>
      <c r="D127" s="42">
        <f>SUMIFS(订单明细!$K:$K,订单明细!$L:$L,$B127,订单明细!$O:$O,D$9,订单明细!$N:$N,$B$3)</f>
        <v>0</v>
      </c>
      <c r="E127" s="42">
        <f>SUMIFS(订单明细!$K:$K,订单明细!$L:$L,$B127,订单明细!$O:$O,E$9,订单明细!$N:$N,$B$3)</f>
        <v>0</v>
      </c>
      <c r="F127" s="42">
        <f>SUMIFS(订单明细!$K:$K,订单明细!$L:$L,$B127,订单明细!$O:$O,F$9,订单明细!$N:$N,$B$3)</f>
        <v>0</v>
      </c>
      <c r="G127" s="42">
        <f>SUMIFS(订单明细!$K:$K,订单明细!$L:$L,$B127,订单明细!$O:$O,G$9,订单明细!$N:$N,$B$3)</f>
        <v>0</v>
      </c>
      <c r="H127" s="42">
        <f>SUMIFS(订单明细!$K:$K,订单明细!$L:$L,$B127,订单明细!$O:$O,H$9,订单明细!$N:$N,$B$3)</f>
        <v>0</v>
      </c>
      <c r="I127" s="42">
        <f>SUMIFS(订单明细!$K:$K,订单明细!$L:$L,$B127,订单明细!$O:$O,I$9,订单明细!$N:$N,$B$3)</f>
        <v>0</v>
      </c>
      <c r="J127" s="42">
        <f>SUMIFS(订单明细!$K:$K,订单明细!$L:$L,$B127,订单明细!$O:$O,J$9,订单明细!$N:$N,$B$3)</f>
        <v>0</v>
      </c>
      <c r="K127" s="42">
        <f>SUMIFS(订单明细!$K:$K,订单明细!$L:$L,$B127,订单明细!$O:$O,K$9,订单明细!$N:$N,$B$3)</f>
        <v>0</v>
      </c>
      <c r="L127" s="42">
        <f>SUMIFS(订单明细!$K:$K,订单明细!$L:$L,$B127,订单明细!$O:$O,L$9,订单明细!$N:$N,$B$3)</f>
        <v>0</v>
      </c>
      <c r="M127" s="42">
        <f>SUMIFS(订单明细!$K:$K,订单明细!$L:$L,$B127,订单明细!$O:$O,M$9,订单明细!$N:$N,$B$3)</f>
        <v>0</v>
      </c>
      <c r="N127" s="42">
        <f>SUMIFS(订单明细!$K:$K,订单明细!$L:$L,$B127,订单明细!$O:$O,N$9,订单明细!$N:$N,$B$3)</f>
        <v>0</v>
      </c>
    </row>
    <row r="128" spans="3:14">
      <c r="C128" s="42">
        <f>SUMIFS(订单明细!$K:$K,订单明细!$L:$L,$B128,订单明细!$O:$O,C$9,订单明细!$N:$N,$B$3)</f>
        <v>0</v>
      </c>
      <c r="D128" s="42">
        <f>SUMIFS(订单明细!$K:$K,订单明细!$L:$L,$B128,订单明细!$O:$O,D$9,订单明细!$N:$N,$B$3)</f>
        <v>0</v>
      </c>
      <c r="E128" s="42">
        <f>SUMIFS(订单明细!$K:$K,订单明细!$L:$L,$B128,订单明细!$O:$O,E$9,订单明细!$N:$N,$B$3)</f>
        <v>0</v>
      </c>
      <c r="F128" s="42">
        <f>SUMIFS(订单明细!$K:$K,订单明细!$L:$L,$B128,订单明细!$O:$O,F$9,订单明细!$N:$N,$B$3)</f>
        <v>0</v>
      </c>
      <c r="G128" s="42">
        <f>SUMIFS(订单明细!$K:$K,订单明细!$L:$L,$B128,订单明细!$O:$O,G$9,订单明细!$N:$N,$B$3)</f>
        <v>0</v>
      </c>
      <c r="H128" s="42">
        <f>SUMIFS(订单明细!$K:$K,订单明细!$L:$L,$B128,订单明细!$O:$O,H$9,订单明细!$N:$N,$B$3)</f>
        <v>0</v>
      </c>
      <c r="I128" s="42">
        <f>SUMIFS(订单明细!$K:$K,订单明细!$L:$L,$B128,订单明细!$O:$O,I$9,订单明细!$N:$N,$B$3)</f>
        <v>0</v>
      </c>
      <c r="J128" s="42">
        <f>SUMIFS(订单明细!$K:$K,订单明细!$L:$L,$B128,订单明细!$O:$O,J$9,订单明细!$N:$N,$B$3)</f>
        <v>0</v>
      </c>
      <c r="K128" s="42">
        <f>SUMIFS(订单明细!$K:$K,订单明细!$L:$L,$B128,订单明细!$O:$O,K$9,订单明细!$N:$N,$B$3)</f>
        <v>0</v>
      </c>
      <c r="L128" s="42">
        <f>SUMIFS(订单明细!$K:$K,订单明细!$L:$L,$B128,订单明细!$O:$O,L$9,订单明细!$N:$N,$B$3)</f>
        <v>0</v>
      </c>
      <c r="M128" s="42">
        <f>SUMIFS(订单明细!$K:$K,订单明细!$L:$L,$B128,订单明细!$O:$O,M$9,订单明细!$N:$N,$B$3)</f>
        <v>0</v>
      </c>
      <c r="N128" s="42">
        <f>SUMIFS(订单明细!$K:$K,订单明细!$L:$L,$B128,订单明细!$O:$O,N$9,订单明细!$N:$N,$B$3)</f>
        <v>0</v>
      </c>
    </row>
    <row r="129" spans="3:14">
      <c r="C129" s="42">
        <f>SUMIFS(订单明细!$K:$K,订单明细!$L:$L,$B129,订单明细!$O:$O,C$9,订单明细!$N:$N,$B$3)</f>
        <v>0</v>
      </c>
      <c r="D129" s="42">
        <f>SUMIFS(订单明细!$K:$K,订单明细!$L:$L,$B129,订单明细!$O:$O,D$9,订单明细!$N:$N,$B$3)</f>
        <v>0</v>
      </c>
      <c r="E129" s="42">
        <f>SUMIFS(订单明细!$K:$K,订单明细!$L:$L,$B129,订单明细!$O:$O,E$9,订单明细!$N:$N,$B$3)</f>
        <v>0</v>
      </c>
      <c r="F129" s="42">
        <f>SUMIFS(订单明细!$K:$K,订单明细!$L:$L,$B129,订单明细!$O:$O,F$9,订单明细!$N:$N,$B$3)</f>
        <v>0</v>
      </c>
      <c r="G129" s="42">
        <f>SUMIFS(订单明细!$K:$K,订单明细!$L:$L,$B129,订单明细!$O:$O,G$9,订单明细!$N:$N,$B$3)</f>
        <v>0</v>
      </c>
      <c r="H129" s="42">
        <f>SUMIFS(订单明细!$K:$K,订单明细!$L:$L,$B129,订单明细!$O:$O,H$9,订单明细!$N:$N,$B$3)</f>
        <v>0</v>
      </c>
      <c r="I129" s="42">
        <f>SUMIFS(订单明细!$K:$K,订单明细!$L:$L,$B129,订单明细!$O:$O,I$9,订单明细!$N:$N,$B$3)</f>
        <v>0</v>
      </c>
      <c r="J129" s="42">
        <f>SUMIFS(订单明细!$K:$K,订单明细!$L:$L,$B129,订单明细!$O:$O,J$9,订单明细!$N:$N,$B$3)</f>
        <v>0</v>
      </c>
      <c r="K129" s="42">
        <f>SUMIFS(订单明细!$K:$K,订单明细!$L:$L,$B129,订单明细!$O:$O,K$9,订单明细!$N:$N,$B$3)</f>
        <v>0</v>
      </c>
      <c r="L129" s="42">
        <f>SUMIFS(订单明细!$K:$K,订单明细!$L:$L,$B129,订单明细!$O:$O,L$9,订单明细!$N:$N,$B$3)</f>
        <v>0</v>
      </c>
      <c r="M129" s="42">
        <f>SUMIFS(订单明细!$K:$K,订单明细!$L:$L,$B129,订单明细!$O:$O,M$9,订单明细!$N:$N,$B$3)</f>
        <v>0</v>
      </c>
      <c r="N129" s="42">
        <f>SUMIFS(订单明细!$K:$K,订单明细!$L:$L,$B129,订单明细!$O:$O,N$9,订单明细!$N:$N,$B$3)</f>
        <v>0</v>
      </c>
    </row>
    <row r="130" spans="3:14">
      <c r="C130" s="42">
        <f>SUMIFS(订单明细!$K:$K,订单明细!$L:$L,$B130,订单明细!$O:$O,C$9,订单明细!$N:$N,$B$3)</f>
        <v>0</v>
      </c>
      <c r="D130" s="42">
        <f>SUMIFS(订单明细!$K:$K,订单明细!$L:$L,$B130,订单明细!$O:$O,D$9,订单明细!$N:$N,$B$3)</f>
        <v>0</v>
      </c>
      <c r="E130" s="42">
        <f>SUMIFS(订单明细!$K:$K,订单明细!$L:$L,$B130,订单明细!$O:$O,E$9,订单明细!$N:$N,$B$3)</f>
        <v>0</v>
      </c>
      <c r="F130" s="42">
        <f>SUMIFS(订单明细!$K:$K,订单明细!$L:$L,$B130,订单明细!$O:$O,F$9,订单明细!$N:$N,$B$3)</f>
        <v>0</v>
      </c>
      <c r="G130" s="42">
        <f>SUMIFS(订单明细!$K:$K,订单明细!$L:$L,$B130,订单明细!$O:$O,G$9,订单明细!$N:$N,$B$3)</f>
        <v>0</v>
      </c>
      <c r="H130" s="42">
        <f>SUMIFS(订单明细!$K:$K,订单明细!$L:$L,$B130,订单明细!$O:$O,H$9,订单明细!$N:$N,$B$3)</f>
        <v>0</v>
      </c>
      <c r="I130" s="42">
        <f>SUMIFS(订单明细!$K:$K,订单明细!$L:$L,$B130,订单明细!$O:$O,I$9,订单明细!$N:$N,$B$3)</f>
        <v>0</v>
      </c>
      <c r="J130" s="42">
        <f>SUMIFS(订单明细!$K:$K,订单明细!$L:$L,$B130,订单明细!$O:$O,J$9,订单明细!$N:$N,$B$3)</f>
        <v>0</v>
      </c>
      <c r="K130" s="42">
        <f>SUMIFS(订单明细!$K:$K,订单明细!$L:$L,$B130,订单明细!$O:$O,K$9,订单明细!$N:$N,$B$3)</f>
        <v>0</v>
      </c>
      <c r="L130" s="42">
        <f>SUMIFS(订单明细!$K:$K,订单明细!$L:$L,$B130,订单明细!$O:$O,L$9,订单明细!$N:$N,$B$3)</f>
        <v>0</v>
      </c>
      <c r="M130" s="42">
        <f>SUMIFS(订单明细!$K:$K,订单明细!$L:$L,$B130,订单明细!$O:$O,M$9,订单明细!$N:$N,$B$3)</f>
        <v>0</v>
      </c>
      <c r="N130" s="42">
        <f>SUMIFS(订单明细!$K:$K,订单明细!$L:$L,$B130,订单明细!$O:$O,N$9,订单明细!$N:$N,$B$3)</f>
        <v>0</v>
      </c>
    </row>
    <row r="131" spans="3:14">
      <c r="C131" s="42">
        <f>SUMIFS(订单明细!$K:$K,订单明细!$L:$L,$B131,订单明细!$O:$O,C$9,订单明细!$N:$N,$B$3)</f>
        <v>0</v>
      </c>
      <c r="D131" s="42">
        <f>SUMIFS(订单明细!$K:$K,订单明细!$L:$L,$B131,订单明细!$O:$O,D$9,订单明细!$N:$N,$B$3)</f>
        <v>0</v>
      </c>
      <c r="E131" s="42">
        <f>SUMIFS(订单明细!$K:$K,订单明细!$L:$L,$B131,订单明细!$O:$O,E$9,订单明细!$N:$N,$B$3)</f>
        <v>0</v>
      </c>
      <c r="F131" s="42">
        <f>SUMIFS(订单明细!$K:$K,订单明细!$L:$L,$B131,订单明细!$O:$O,F$9,订单明细!$N:$N,$B$3)</f>
        <v>0</v>
      </c>
      <c r="G131" s="42">
        <f>SUMIFS(订单明细!$K:$K,订单明细!$L:$L,$B131,订单明细!$O:$O,G$9,订单明细!$N:$N,$B$3)</f>
        <v>0</v>
      </c>
      <c r="H131" s="42">
        <f>SUMIFS(订单明细!$K:$K,订单明细!$L:$L,$B131,订单明细!$O:$O,H$9,订单明细!$N:$N,$B$3)</f>
        <v>0</v>
      </c>
      <c r="I131" s="42">
        <f>SUMIFS(订单明细!$K:$K,订单明细!$L:$L,$B131,订单明细!$O:$O,I$9,订单明细!$N:$N,$B$3)</f>
        <v>0</v>
      </c>
      <c r="J131" s="42">
        <f>SUMIFS(订单明细!$K:$K,订单明细!$L:$L,$B131,订单明细!$O:$O,J$9,订单明细!$N:$N,$B$3)</f>
        <v>0</v>
      </c>
      <c r="K131" s="42">
        <f>SUMIFS(订单明细!$K:$K,订单明细!$L:$L,$B131,订单明细!$O:$O,K$9,订单明细!$N:$N,$B$3)</f>
        <v>0</v>
      </c>
      <c r="L131" s="42">
        <f>SUMIFS(订单明细!$K:$K,订单明细!$L:$L,$B131,订单明细!$O:$O,L$9,订单明细!$N:$N,$B$3)</f>
        <v>0</v>
      </c>
      <c r="M131" s="42">
        <f>SUMIFS(订单明细!$K:$K,订单明细!$L:$L,$B131,订单明细!$O:$O,M$9,订单明细!$N:$N,$B$3)</f>
        <v>0</v>
      </c>
      <c r="N131" s="42">
        <f>SUMIFS(订单明细!$K:$K,订单明细!$L:$L,$B131,订单明细!$O:$O,N$9,订单明细!$N:$N,$B$3)</f>
        <v>0</v>
      </c>
    </row>
    <row r="132" spans="3:14">
      <c r="C132" s="42">
        <f>SUMIFS(订单明细!$K:$K,订单明细!$L:$L,$B132,订单明细!$O:$O,C$9,订单明细!$N:$N,$B$3)</f>
        <v>0</v>
      </c>
      <c r="D132" s="42">
        <f>SUMIFS(订单明细!$K:$K,订单明细!$L:$L,$B132,订单明细!$O:$O,D$9,订单明细!$N:$N,$B$3)</f>
        <v>0</v>
      </c>
      <c r="E132" s="42">
        <f>SUMIFS(订单明细!$K:$K,订单明细!$L:$L,$B132,订单明细!$O:$O,E$9,订单明细!$N:$N,$B$3)</f>
        <v>0</v>
      </c>
      <c r="F132" s="42">
        <f>SUMIFS(订单明细!$K:$K,订单明细!$L:$L,$B132,订单明细!$O:$O,F$9,订单明细!$N:$N,$B$3)</f>
        <v>0</v>
      </c>
      <c r="G132" s="42">
        <f>SUMIFS(订单明细!$K:$K,订单明细!$L:$L,$B132,订单明细!$O:$O,G$9,订单明细!$N:$N,$B$3)</f>
        <v>0</v>
      </c>
      <c r="H132" s="42">
        <f>SUMIFS(订单明细!$K:$K,订单明细!$L:$L,$B132,订单明细!$O:$O,H$9,订单明细!$N:$N,$B$3)</f>
        <v>0</v>
      </c>
      <c r="I132" s="42">
        <f>SUMIFS(订单明细!$K:$K,订单明细!$L:$L,$B132,订单明细!$O:$O,I$9,订单明细!$N:$N,$B$3)</f>
        <v>0</v>
      </c>
      <c r="J132" s="42">
        <f>SUMIFS(订单明细!$K:$K,订单明细!$L:$L,$B132,订单明细!$O:$O,J$9,订单明细!$N:$N,$B$3)</f>
        <v>0</v>
      </c>
      <c r="K132" s="42">
        <f>SUMIFS(订单明细!$K:$K,订单明细!$L:$L,$B132,订单明细!$O:$O,K$9,订单明细!$N:$N,$B$3)</f>
        <v>0</v>
      </c>
      <c r="L132" s="42">
        <f>SUMIFS(订单明细!$K:$K,订单明细!$L:$L,$B132,订单明细!$O:$O,L$9,订单明细!$N:$N,$B$3)</f>
        <v>0</v>
      </c>
      <c r="M132" s="42">
        <f>SUMIFS(订单明细!$K:$K,订单明细!$L:$L,$B132,订单明细!$O:$O,M$9,订单明细!$N:$N,$B$3)</f>
        <v>0</v>
      </c>
      <c r="N132" s="42">
        <f>SUMIFS(订单明细!$K:$K,订单明细!$L:$L,$B132,订单明细!$O:$O,N$9,订单明细!$N:$N,$B$3)</f>
        <v>0</v>
      </c>
    </row>
    <row r="133" spans="3:14">
      <c r="C133" s="42">
        <f>SUMIFS(订单明细!$K:$K,订单明细!$L:$L,$B133,订单明细!$O:$O,C$9,订单明细!$N:$N,$B$3)</f>
        <v>0</v>
      </c>
      <c r="D133" s="42">
        <f>SUMIFS(订单明细!$K:$K,订单明细!$L:$L,$B133,订单明细!$O:$O,D$9,订单明细!$N:$N,$B$3)</f>
        <v>0</v>
      </c>
      <c r="E133" s="42">
        <f>SUMIFS(订单明细!$K:$K,订单明细!$L:$L,$B133,订单明细!$O:$O,E$9,订单明细!$N:$N,$B$3)</f>
        <v>0</v>
      </c>
      <c r="F133" s="42">
        <f>SUMIFS(订单明细!$K:$K,订单明细!$L:$L,$B133,订单明细!$O:$O,F$9,订单明细!$N:$N,$B$3)</f>
        <v>0</v>
      </c>
      <c r="G133" s="42">
        <f>SUMIFS(订单明细!$K:$K,订单明细!$L:$L,$B133,订单明细!$O:$O,G$9,订单明细!$N:$N,$B$3)</f>
        <v>0</v>
      </c>
      <c r="H133" s="42">
        <f>SUMIFS(订单明细!$K:$K,订单明细!$L:$L,$B133,订单明细!$O:$O,H$9,订单明细!$N:$N,$B$3)</f>
        <v>0</v>
      </c>
      <c r="I133" s="42">
        <f>SUMIFS(订单明细!$K:$K,订单明细!$L:$L,$B133,订单明细!$O:$O,I$9,订单明细!$N:$N,$B$3)</f>
        <v>0</v>
      </c>
      <c r="J133" s="42">
        <f>SUMIFS(订单明细!$K:$K,订单明细!$L:$L,$B133,订单明细!$O:$O,J$9,订单明细!$N:$N,$B$3)</f>
        <v>0</v>
      </c>
      <c r="K133" s="42">
        <f>SUMIFS(订单明细!$K:$K,订单明细!$L:$L,$B133,订单明细!$O:$O,K$9,订单明细!$N:$N,$B$3)</f>
        <v>0</v>
      </c>
      <c r="L133" s="42">
        <f>SUMIFS(订单明细!$K:$K,订单明细!$L:$L,$B133,订单明细!$O:$O,L$9,订单明细!$N:$N,$B$3)</f>
        <v>0</v>
      </c>
      <c r="M133" s="42">
        <f>SUMIFS(订单明细!$K:$K,订单明细!$L:$L,$B133,订单明细!$O:$O,M$9,订单明细!$N:$N,$B$3)</f>
        <v>0</v>
      </c>
      <c r="N133" s="42">
        <f>SUMIFS(订单明细!$K:$K,订单明细!$L:$L,$B133,订单明细!$O:$O,N$9,订单明细!$N:$N,$B$3)</f>
        <v>0</v>
      </c>
    </row>
    <row r="134" spans="3:14">
      <c r="C134" s="42">
        <f>SUMIFS(订单明细!$K:$K,订单明细!$L:$L,$B134,订单明细!$O:$O,C$9,订单明细!$N:$N,$B$3)</f>
        <v>0</v>
      </c>
      <c r="D134" s="42">
        <f>SUMIFS(订单明细!$K:$K,订单明细!$L:$L,$B134,订单明细!$O:$O,D$9,订单明细!$N:$N,$B$3)</f>
        <v>0</v>
      </c>
      <c r="E134" s="42">
        <f>SUMIFS(订单明细!$K:$K,订单明细!$L:$L,$B134,订单明细!$O:$O,E$9,订单明细!$N:$N,$B$3)</f>
        <v>0</v>
      </c>
      <c r="F134" s="42">
        <f>SUMIFS(订单明细!$K:$K,订单明细!$L:$L,$B134,订单明细!$O:$O,F$9,订单明细!$N:$N,$B$3)</f>
        <v>0</v>
      </c>
      <c r="G134" s="42">
        <f>SUMIFS(订单明细!$K:$K,订单明细!$L:$L,$B134,订单明细!$O:$O,G$9,订单明细!$N:$N,$B$3)</f>
        <v>0</v>
      </c>
      <c r="H134" s="42">
        <f>SUMIFS(订单明细!$K:$K,订单明细!$L:$L,$B134,订单明细!$O:$O,H$9,订单明细!$N:$N,$B$3)</f>
        <v>0</v>
      </c>
      <c r="I134" s="42">
        <f>SUMIFS(订单明细!$K:$K,订单明细!$L:$L,$B134,订单明细!$O:$O,I$9,订单明细!$N:$N,$B$3)</f>
        <v>0</v>
      </c>
      <c r="J134" s="42">
        <f>SUMIFS(订单明细!$K:$K,订单明细!$L:$L,$B134,订单明细!$O:$O,J$9,订单明细!$N:$N,$B$3)</f>
        <v>0</v>
      </c>
      <c r="K134" s="42">
        <f>SUMIFS(订单明细!$K:$K,订单明细!$L:$L,$B134,订单明细!$O:$O,K$9,订单明细!$N:$N,$B$3)</f>
        <v>0</v>
      </c>
      <c r="L134" s="42">
        <f>SUMIFS(订单明细!$K:$K,订单明细!$L:$L,$B134,订单明细!$O:$O,L$9,订单明细!$N:$N,$B$3)</f>
        <v>0</v>
      </c>
      <c r="M134" s="42">
        <f>SUMIFS(订单明细!$K:$K,订单明细!$L:$L,$B134,订单明细!$O:$O,M$9,订单明细!$N:$N,$B$3)</f>
        <v>0</v>
      </c>
      <c r="N134" s="42">
        <f>SUMIFS(订单明细!$K:$K,订单明细!$L:$L,$B134,订单明细!$O:$O,N$9,订单明细!$N:$N,$B$3)</f>
        <v>0</v>
      </c>
    </row>
    <row r="135" spans="3:14">
      <c r="C135" s="42">
        <f>SUMIFS(订单明细!$K:$K,订单明细!$L:$L,$B135,订单明细!$O:$O,C$9,订单明细!$N:$N,$B$3)</f>
        <v>0</v>
      </c>
      <c r="D135" s="42">
        <f>SUMIFS(订单明细!$K:$K,订单明细!$L:$L,$B135,订单明细!$O:$O,D$9,订单明细!$N:$N,$B$3)</f>
        <v>0</v>
      </c>
      <c r="E135" s="42">
        <f>SUMIFS(订单明细!$K:$K,订单明细!$L:$L,$B135,订单明细!$O:$O,E$9,订单明细!$N:$N,$B$3)</f>
        <v>0</v>
      </c>
      <c r="F135" s="42">
        <f>SUMIFS(订单明细!$K:$K,订单明细!$L:$L,$B135,订单明细!$O:$O,F$9,订单明细!$N:$N,$B$3)</f>
        <v>0</v>
      </c>
      <c r="G135" s="42">
        <f>SUMIFS(订单明细!$K:$K,订单明细!$L:$L,$B135,订单明细!$O:$O,G$9,订单明细!$N:$N,$B$3)</f>
        <v>0</v>
      </c>
      <c r="H135" s="42">
        <f>SUMIFS(订单明细!$K:$K,订单明细!$L:$L,$B135,订单明细!$O:$O,H$9,订单明细!$N:$N,$B$3)</f>
        <v>0</v>
      </c>
      <c r="I135" s="42">
        <f>SUMIFS(订单明细!$K:$K,订单明细!$L:$L,$B135,订单明细!$O:$O,I$9,订单明细!$N:$N,$B$3)</f>
        <v>0</v>
      </c>
      <c r="J135" s="42">
        <f>SUMIFS(订单明细!$K:$K,订单明细!$L:$L,$B135,订单明细!$O:$O,J$9,订单明细!$N:$N,$B$3)</f>
        <v>0</v>
      </c>
      <c r="K135" s="42">
        <f>SUMIFS(订单明细!$K:$K,订单明细!$L:$L,$B135,订单明细!$O:$O,K$9,订单明细!$N:$N,$B$3)</f>
        <v>0</v>
      </c>
      <c r="L135" s="42">
        <f>SUMIFS(订单明细!$K:$K,订单明细!$L:$L,$B135,订单明细!$O:$O,L$9,订单明细!$N:$N,$B$3)</f>
        <v>0</v>
      </c>
      <c r="M135" s="42">
        <f>SUMIFS(订单明细!$K:$K,订单明细!$L:$L,$B135,订单明细!$O:$O,M$9,订单明细!$N:$N,$B$3)</f>
        <v>0</v>
      </c>
      <c r="N135" s="42">
        <f>SUMIFS(订单明细!$K:$K,订单明细!$L:$L,$B135,订单明细!$O:$O,N$9,订单明细!$N:$N,$B$3)</f>
        <v>0</v>
      </c>
    </row>
    <row r="136" spans="3:14">
      <c r="C136" s="42">
        <f>SUMIFS(订单明细!$K:$K,订单明细!$L:$L,$B136,订单明细!$O:$O,C$9,订单明细!$N:$N,$B$3)</f>
        <v>0</v>
      </c>
      <c r="D136" s="42">
        <f>SUMIFS(订单明细!$K:$K,订单明细!$L:$L,$B136,订单明细!$O:$O,D$9,订单明细!$N:$N,$B$3)</f>
        <v>0</v>
      </c>
      <c r="E136" s="42">
        <f>SUMIFS(订单明细!$K:$K,订单明细!$L:$L,$B136,订单明细!$O:$O,E$9,订单明细!$N:$N,$B$3)</f>
        <v>0</v>
      </c>
      <c r="F136" s="42">
        <f>SUMIFS(订单明细!$K:$K,订单明细!$L:$L,$B136,订单明细!$O:$O,F$9,订单明细!$N:$N,$B$3)</f>
        <v>0</v>
      </c>
      <c r="G136" s="42">
        <f>SUMIFS(订单明细!$K:$K,订单明细!$L:$L,$B136,订单明细!$O:$O,G$9,订单明细!$N:$N,$B$3)</f>
        <v>0</v>
      </c>
      <c r="H136" s="42">
        <f>SUMIFS(订单明细!$K:$K,订单明细!$L:$L,$B136,订单明细!$O:$O,H$9,订单明细!$N:$N,$B$3)</f>
        <v>0</v>
      </c>
      <c r="I136" s="42">
        <f>SUMIFS(订单明细!$K:$K,订单明细!$L:$L,$B136,订单明细!$O:$O,I$9,订单明细!$N:$N,$B$3)</f>
        <v>0</v>
      </c>
      <c r="J136" s="42">
        <f>SUMIFS(订单明细!$K:$K,订单明细!$L:$L,$B136,订单明细!$O:$O,J$9,订单明细!$N:$N,$B$3)</f>
        <v>0</v>
      </c>
      <c r="K136" s="42">
        <f>SUMIFS(订单明细!$K:$K,订单明细!$L:$L,$B136,订单明细!$O:$O,K$9,订单明细!$N:$N,$B$3)</f>
        <v>0</v>
      </c>
      <c r="L136" s="42">
        <f>SUMIFS(订单明细!$K:$K,订单明细!$L:$L,$B136,订单明细!$O:$O,L$9,订单明细!$N:$N,$B$3)</f>
        <v>0</v>
      </c>
      <c r="M136" s="42">
        <f>SUMIFS(订单明细!$K:$K,订单明细!$L:$L,$B136,订单明细!$O:$O,M$9,订单明细!$N:$N,$B$3)</f>
        <v>0</v>
      </c>
      <c r="N136" s="42">
        <f>SUMIFS(订单明细!$K:$K,订单明细!$L:$L,$B136,订单明细!$O:$O,N$9,订单明细!$N:$N,$B$3)</f>
        <v>0</v>
      </c>
    </row>
    <row r="137" spans="3:14">
      <c r="C137" s="42">
        <f>SUMIFS(订单明细!$K:$K,订单明细!$L:$L,$B137,订单明细!$O:$O,C$9,订单明细!$N:$N,$B$3)</f>
        <v>0</v>
      </c>
      <c r="D137" s="42">
        <f>SUMIFS(订单明细!$K:$K,订单明细!$L:$L,$B137,订单明细!$O:$O,D$9,订单明细!$N:$N,$B$3)</f>
        <v>0</v>
      </c>
      <c r="E137" s="42">
        <f>SUMIFS(订单明细!$K:$K,订单明细!$L:$L,$B137,订单明细!$O:$O,E$9,订单明细!$N:$N,$B$3)</f>
        <v>0</v>
      </c>
      <c r="F137" s="42">
        <f>SUMIFS(订单明细!$K:$K,订单明细!$L:$L,$B137,订单明细!$O:$O,F$9,订单明细!$N:$N,$B$3)</f>
        <v>0</v>
      </c>
      <c r="G137" s="42">
        <f>SUMIFS(订单明细!$K:$K,订单明细!$L:$L,$B137,订单明细!$O:$O,G$9,订单明细!$N:$N,$B$3)</f>
        <v>0</v>
      </c>
      <c r="H137" s="42">
        <f>SUMIFS(订单明细!$K:$K,订单明细!$L:$L,$B137,订单明细!$O:$O,H$9,订单明细!$N:$N,$B$3)</f>
        <v>0</v>
      </c>
      <c r="I137" s="42">
        <f>SUMIFS(订单明细!$K:$K,订单明细!$L:$L,$B137,订单明细!$O:$O,I$9,订单明细!$N:$N,$B$3)</f>
        <v>0</v>
      </c>
      <c r="J137" s="42">
        <f>SUMIFS(订单明细!$K:$K,订单明细!$L:$L,$B137,订单明细!$O:$O,J$9,订单明细!$N:$N,$B$3)</f>
        <v>0</v>
      </c>
      <c r="K137" s="42">
        <f>SUMIFS(订单明细!$K:$K,订单明细!$L:$L,$B137,订单明细!$O:$O,K$9,订单明细!$N:$N,$B$3)</f>
        <v>0</v>
      </c>
      <c r="L137" s="42">
        <f>SUMIFS(订单明细!$K:$K,订单明细!$L:$L,$B137,订单明细!$O:$O,L$9,订单明细!$N:$N,$B$3)</f>
        <v>0</v>
      </c>
      <c r="M137" s="42">
        <f>SUMIFS(订单明细!$K:$K,订单明细!$L:$L,$B137,订单明细!$O:$O,M$9,订单明细!$N:$N,$B$3)</f>
        <v>0</v>
      </c>
      <c r="N137" s="42">
        <f>SUMIFS(订单明细!$K:$K,订单明细!$L:$L,$B137,订单明细!$O:$O,N$9,订单明细!$N:$N,$B$3)</f>
        <v>0</v>
      </c>
    </row>
    <row r="138" spans="3:14">
      <c r="C138" s="42">
        <f>SUMIFS(订单明细!$K:$K,订单明细!$L:$L,$B138,订单明细!$O:$O,C$9,订单明细!$N:$N,$B$3)</f>
        <v>0</v>
      </c>
      <c r="D138" s="42">
        <f>SUMIFS(订单明细!$K:$K,订单明细!$L:$L,$B138,订单明细!$O:$O,D$9,订单明细!$N:$N,$B$3)</f>
        <v>0</v>
      </c>
      <c r="E138" s="42">
        <f>SUMIFS(订单明细!$K:$K,订单明细!$L:$L,$B138,订单明细!$O:$O,E$9,订单明细!$N:$N,$B$3)</f>
        <v>0</v>
      </c>
      <c r="F138" s="42">
        <f>SUMIFS(订单明细!$K:$K,订单明细!$L:$L,$B138,订单明细!$O:$O,F$9,订单明细!$N:$N,$B$3)</f>
        <v>0</v>
      </c>
      <c r="G138" s="42">
        <f>SUMIFS(订单明细!$K:$K,订单明细!$L:$L,$B138,订单明细!$O:$O,G$9,订单明细!$N:$N,$B$3)</f>
        <v>0</v>
      </c>
      <c r="H138" s="42">
        <f>SUMIFS(订单明细!$K:$K,订单明细!$L:$L,$B138,订单明细!$O:$O,H$9,订单明细!$N:$N,$B$3)</f>
        <v>0</v>
      </c>
      <c r="I138" s="42">
        <f>SUMIFS(订单明细!$K:$K,订单明细!$L:$L,$B138,订单明细!$O:$O,I$9,订单明细!$N:$N,$B$3)</f>
        <v>0</v>
      </c>
      <c r="J138" s="42">
        <f>SUMIFS(订单明细!$K:$K,订单明细!$L:$L,$B138,订单明细!$O:$O,J$9,订单明细!$N:$N,$B$3)</f>
        <v>0</v>
      </c>
      <c r="K138" s="42">
        <f>SUMIFS(订单明细!$K:$K,订单明细!$L:$L,$B138,订单明细!$O:$O,K$9,订单明细!$N:$N,$B$3)</f>
        <v>0</v>
      </c>
      <c r="L138" s="42">
        <f>SUMIFS(订单明细!$K:$K,订单明细!$L:$L,$B138,订单明细!$O:$O,L$9,订单明细!$N:$N,$B$3)</f>
        <v>0</v>
      </c>
      <c r="M138" s="42">
        <f>SUMIFS(订单明细!$K:$K,订单明细!$L:$L,$B138,订单明细!$O:$O,M$9,订单明细!$N:$N,$B$3)</f>
        <v>0</v>
      </c>
      <c r="N138" s="42">
        <f>SUMIFS(订单明细!$K:$K,订单明细!$L:$L,$B138,订单明细!$O:$O,N$9,订单明细!$N:$N,$B$3)</f>
        <v>0</v>
      </c>
    </row>
    <row r="139" spans="3:14">
      <c r="C139" s="42">
        <f>SUMIFS(订单明细!$K:$K,订单明细!$L:$L,$B139,订单明细!$O:$O,C$9,订单明细!$N:$N,$B$3)</f>
        <v>0</v>
      </c>
      <c r="D139" s="42">
        <f>SUMIFS(订单明细!$K:$K,订单明细!$L:$L,$B139,订单明细!$O:$O,D$9,订单明细!$N:$N,$B$3)</f>
        <v>0</v>
      </c>
      <c r="E139" s="42">
        <f>SUMIFS(订单明细!$K:$K,订单明细!$L:$L,$B139,订单明细!$O:$O,E$9,订单明细!$N:$N,$B$3)</f>
        <v>0</v>
      </c>
      <c r="F139" s="42">
        <f>SUMIFS(订单明细!$K:$K,订单明细!$L:$L,$B139,订单明细!$O:$O,F$9,订单明细!$N:$N,$B$3)</f>
        <v>0</v>
      </c>
      <c r="G139" s="42">
        <f>SUMIFS(订单明细!$K:$K,订单明细!$L:$L,$B139,订单明细!$O:$O,G$9,订单明细!$N:$N,$B$3)</f>
        <v>0</v>
      </c>
      <c r="H139" s="42">
        <f>SUMIFS(订单明细!$K:$K,订单明细!$L:$L,$B139,订单明细!$O:$O,H$9,订单明细!$N:$N,$B$3)</f>
        <v>0</v>
      </c>
      <c r="I139" s="42">
        <f>SUMIFS(订单明细!$K:$K,订单明细!$L:$L,$B139,订单明细!$O:$O,I$9,订单明细!$N:$N,$B$3)</f>
        <v>0</v>
      </c>
      <c r="J139" s="42">
        <f>SUMIFS(订单明细!$K:$K,订单明细!$L:$L,$B139,订单明细!$O:$O,J$9,订单明细!$N:$N,$B$3)</f>
        <v>0</v>
      </c>
      <c r="K139" s="42">
        <f>SUMIFS(订单明细!$K:$K,订单明细!$L:$L,$B139,订单明细!$O:$O,K$9,订单明细!$N:$N,$B$3)</f>
        <v>0</v>
      </c>
      <c r="L139" s="42">
        <f>SUMIFS(订单明细!$K:$K,订单明细!$L:$L,$B139,订单明细!$O:$O,L$9,订单明细!$N:$N,$B$3)</f>
        <v>0</v>
      </c>
      <c r="M139" s="42">
        <f>SUMIFS(订单明细!$K:$K,订单明细!$L:$L,$B139,订单明细!$O:$O,M$9,订单明细!$N:$N,$B$3)</f>
        <v>0</v>
      </c>
      <c r="N139" s="42">
        <f>SUMIFS(订单明细!$K:$K,订单明细!$L:$L,$B139,订单明细!$O:$O,N$9,订单明细!$N:$N,$B$3)</f>
        <v>0</v>
      </c>
    </row>
    <row r="140" spans="3:14">
      <c r="C140" s="42">
        <f>SUMIFS(订单明细!$K:$K,订单明细!$L:$L,$B140,订单明细!$O:$O,C$9,订单明细!$N:$N,$B$3)</f>
        <v>0</v>
      </c>
      <c r="D140" s="42">
        <f>SUMIFS(订单明细!$K:$K,订单明细!$L:$L,$B140,订单明细!$O:$O,D$9,订单明细!$N:$N,$B$3)</f>
        <v>0</v>
      </c>
      <c r="E140" s="42">
        <f>SUMIFS(订单明细!$K:$K,订单明细!$L:$L,$B140,订单明细!$O:$O,E$9,订单明细!$N:$N,$B$3)</f>
        <v>0</v>
      </c>
      <c r="F140" s="42">
        <f>SUMIFS(订单明细!$K:$K,订单明细!$L:$L,$B140,订单明细!$O:$O,F$9,订单明细!$N:$N,$B$3)</f>
        <v>0</v>
      </c>
      <c r="G140" s="42">
        <f>SUMIFS(订单明细!$K:$K,订单明细!$L:$L,$B140,订单明细!$O:$O,G$9,订单明细!$N:$N,$B$3)</f>
        <v>0</v>
      </c>
      <c r="H140" s="42">
        <f>SUMIFS(订单明细!$K:$K,订单明细!$L:$L,$B140,订单明细!$O:$O,H$9,订单明细!$N:$N,$B$3)</f>
        <v>0</v>
      </c>
      <c r="I140" s="42">
        <f>SUMIFS(订单明细!$K:$K,订单明细!$L:$L,$B140,订单明细!$O:$O,I$9,订单明细!$N:$N,$B$3)</f>
        <v>0</v>
      </c>
      <c r="J140" s="42">
        <f>SUMIFS(订单明细!$K:$K,订单明细!$L:$L,$B140,订单明细!$O:$O,J$9,订单明细!$N:$N,$B$3)</f>
        <v>0</v>
      </c>
      <c r="K140" s="42">
        <f>SUMIFS(订单明细!$K:$K,订单明细!$L:$L,$B140,订单明细!$O:$O,K$9,订单明细!$N:$N,$B$3)</f>
        <v>0</v>
      </c>
      <c r="L140" s="42">
        <f>SUMIFS(订单明细!$K:$K,订单明细!$L:$L,$B140,订单明细!$O:$O,L$9,订单明细!$N:$N,$B$3)</f>
        <v>0</v>
      </c>
      <c r="M140" s="42">
        <f>SUMIFS(订单明细!$K:$K,订单明细!$L:$L,$B140,订单明细!$O:$O,M$9,订单明细!$N:$N,$B$3)</f>
        <v>0</v>
      </c>
      <c r="N140" s="42">
        <f>SUMIFS(订单明细!$K:$K,订单明细!$L:$L,$B140,订单明细!$O:$O,N$9,订单明细!$N:$N,$B$3)</f>
        <v>0</v>
      </c>
    </row>
    <row r="141" spans="3:14">
      <c r="C141" s="42">
        <f>SUMIFS(订单明细!$K:$K,订单明细!$L:$L,$B141,订单明细!$O:$O,C$9,订单明细!$N:$N,$B$3)</f>
        <v>0</v>
      </c>
      <c r="D141" s="42">
        <f>SUMIFS(订单明细!$K:$K,订单明细!$L:$L,$B141,订单明细!$O:$O,D$9,订单明细!$N:$N,$B$3)</f>
        <v>0</v>
      </c>
      <c r="E141" s="42">
        <f>SUMIFS(订单明细!$K:$K,订单明细!$L:$L,$B141,订单明细!$O:$O,E$9,订单明细!$N:$N,$B$3)</f>
        <v>0</v>
      </c>
      <c r="F141" s="42">
        <f>SUMIFS(订单明细!$K:$K,订单明细!$L:$L,$B141,订单明细!$O:$O,F$9,订单明细!$N:$N,$B$3)</f>
        <v>0</v>
      </c>
      <c r="G141" s="42">
        <f>SUMIFS(订单明细!$K:$K,订单明细!$L:$L,$B141,订单明细!$O:$O,G$9,订单明细!$N:$N,$B$3)</f>
        <v>0</v>
      </c>
      <c r="H141" s="42">
        <f>SUMIFS(订单明细!$K:$K,订单明细!$L:$L,$B141,订单明细!$O:$O,H$9,订单明细!$N:$N,$B$3)</f>
        <v>0</v>
      </c>
      <c r="I141" s="42">
        <f>SUMIFS(订单明细!$K:$K,订单明细!$L:$L,$B141,订单明细!$O:$O,I$9,订单明细!$N:$N,$B$3)</f>
        <v>0</v>
      </c>
      <c r="J141" s="42">
        <f>SUMIFS(订单明细!$K:$K,订单明细!$L:$L,$B141,订单明细!$O:$O,J$9,订单明细!$N:$N,$B$3)</f>
        <v>0</v>
      </c>
      <c r="K141" s="42">
        <f>SUMIFS(订单明细!$K:$K,订单明细!$L:$L,$B141,订单明细!$O:$O,K$9,订单明细!$N:$N,$B$3)</f>
        <v>0</v>
      </c>
      <c r="L141" s="42">
        <f>SUMIFS(订单明细!$K:$K,订单明细!$L:$L,$B141,订单明细!$O:$O,L$9,订单明细!$N:$N,$B$3)</f>
        <v>0</v>
      </c>
      <c r="M141" s="42">
        <f>SUMIFS(订单明细!$K:$K,订单明细!$L:$L,$B141,订单明细!$O:$O,M$9,订单明细!$N:$N,$B$3)</f>
        <v>0</v>
      </c>
      <c r="N141" s="42">
        <f>SUMIFS(订单明细!$K:$K,订单明细!$L:$L,$B141,订单明细!$O:$O,N$9,订单明细!$N:$N,$B$3)</f>
        <v>0</v>
      </c>
    </row>
    <row r="142" spans="3:14">
      <c r="C142" s="42">
        <f>SUMIFS(订单明细!$K:$K,订单明细!$L:$L,$B142,订单明细!$O:$O,C$9,订单明细!$N:$N,$B$3)</f>
        <v>0</v>
      </c>
      <c r="D142" s="42">
        <f>SUMIFS(订单明细!$K:$K,订单明细!$L:$L,$B142,订单明细!$O:$O,D$9,订单明细!$N:$N,$B$3)</f>
        <v>0</v>
      </c>
      <c r="E142" s="42">
        <f>SUMIFS(订单明细!$K:$K,订单明细!$L:$L,$B142,订单明细!$O:$O,E$9,订单明细!$N:$N,$B$3)</f>
        <v>0</v>
      </c>
      <c r="F142" s="42">
        <f>SUMIFS(订单明细!$K:$K,订单明细!$L:$L,$B142,订单明细!$O:$O,F$9,订单明细!$N:$N,$B$3)</f>
        <v>0</v>
      </c>
      <c r="G142" s="42">
        <f>SUMIFS(订单明细!$K:$K,订单明细!$L:$L,$B142,订单明细!$O:$O,G$9,订单明细!$N:$N,$B$3)</f>
        <v>0</v>
      </c>
      <c r="H142" s="42">
        <f>SUMIFS(订单明细!$K:$K,订单明细!$L:$L,$B142,订单明细!$O:$O,H$9,订单明细!$N:$N,$B$3)</f>
        <v>0</v>
      </c>
      <c r="I142" s="42">
        <f>SUMIFS(订单明细!$K:$K,订单明细!$L:$L,$B142,订单明细!$O:$O,I$9,订单明细!$N:$N,$B$3)</f>
        <v>0</v>
      </c>
      <c r="J142" s="42">
        <f>SUMIFS(订单明细!$K:$K,订单明细!$L:$L,$B142,订单明细!$O:$O,J$9,订单明细!$N:$N,$B$3)</f>
        <v>0</v>
      </c>
      <c r="K142" s="42">
        <f>SUMIFS(订单明细!$K:$K,订单明细!$L:$L,$B142,订单明细!$O:$O,K$9,订单明细!$N:$N,$B$3)</f>
        <v>0</v>
      </c>
      <c r="L142" s="42">
        <f>SUMIFS(订单明细!$K:$K,订单明细!$L:$L,$B142,订单明细!$O:$O,L$9,订单明细!$N:$N,$B$3)</f>
        <v>0</v>
      </c>
      <c r="M142" s="42">
        <f>SUMIFS(订单明细!$K:$K,订单明细!$L:$L,$B142,订单明细!$O:$O,M$9,订单明细!$N:$N,$B$3)</f>
        <v>0</v>
      </c>
      <c r="N142" s="42">
        <f>SUMIFS(订单明细!$K:$K,订单明细!$L:$L,$B142,订单明细!$O:$O,N$9,订单明细!$N:$N,$B$3)</f>
        <v>0</v>
      </c>
    </row>
    <row r="143" spans="3:14">
      <c r="C143" s="42">
        <f>SUMIFS(订单明细!$K:$K,订单明细!$L:$L,$B143,订单明细!$O:$O,C$9,订单明细!$N:$N,$B$3)</f>
        <v>0</v>
      </c>
      <c r="D143" s="42">
        <f>SUMIFS(订单明细!$K:$K,订单明细!$L:$L,$B143,订单明细!$O:$O,D$9,订单明细!$N:$N,$B$3)</f>
        <v>0</v>
      </c>
      <c r="E143" s="42">
        <f>SUMIFS(订单明细!$K:$K,订单明细!$L:$L,$B143,订单明细!$O:$O,E$9,订单明细!$N:$N,$B$3)</f>
        <v>0</v>
      </c>
      <c r="F143" s="42">
        <f>SUMIFS(订单明细!$K:$K,订单明细!$L:$L,$B143,订单明细!$O:$O,F$9,订单明细!$N:$N,$B$3)</f>
        <v>0</v>
      </c>
      <c r="G143" s="42">
        <f>SUMIFS(订单明细!$K:$K,订单明细!$L:$L,$B143,订单明细!$O:$O,G$9,订单明细!$N:$N,$B$3)</f>
        <v>0</v>
      </c>
      <c r="H143" s="42">
        <f>SUMIFS(订单明细!$K:$K,订单明细!$L:$L,$B143,订单明细!$O:$O,H$9,订单明细!$N:$N,$B$3)</f>
        <v>0</v>
      </c>
      <c r="I143" s="42">
        <f>SUMIFS(订单明细!$K:$K,订单明细!$L:$L,$B143,订单明细!$O:$O,I$9,订单明细!$N:$N,$B$3)</f>
        <v>0</v>
      </c>
      <c r="J143" s="42">
        <f>SUMIFS(订单明细!$K:$K,订单明细!$L:$L,$B143,订单明细!$O:$O,J$9,订单明细!$N:$N,$B$3)</f>
        <v>0</v>
      </c>
      <c r="K143" s="42">
        <f>SUMIFS(订单明细!$K:$K,订单明细!$L:$L,$B143,订单明细!$O:$O,K$9,订单明细!$N:$N,$B$3)</f>
        <v>0</v>
      </c>
      <c r="L143" s="42">
        <f>SUMIFS(订单明细!$K:$K,订单明细!$L:$L,$B143,订单明细!$O:$O,L$9,订单明细!$N:$N,$B$3)</f>
        <v>0</v>
      </c>
      <c r="M143" s="42">
        <f>SUMIFS(订单明细!$K:$K,订单明细!$L:$L,$B143,订单明细!$O:$O,M$9,订单明细!$N:$N,$B$3)</f>
        <v>0</v>
      </c>
      <c r="N143" s="42">
        <f>SUMIFS(订单明细!$K:$K,订单明细!$L:$L,$B143,订单明细!$O:$O,N$9,订单明细!$N:$N,$B$3)</f>
        <v>0</v>
      </c>
    </row>
    <row r="144" spans="3:14">
      <c r="C144" s="42">
        <f>SUMIFS(订单明细!$K:$K,订单明细!$L:$L,$B144,订单明细!$O:$O,C$9,订单明细!$N:$N,$B$3)</f>
        <v>0</v>
      </c>
      <c r="D144" s="42">
        <f>SUMIFS(订单明细!$K:$K,订单明细!$L:$L,$B144,订单明细!$O:$O,D$9,订单明细!$N:$N,$B$3)</f>
        <v>0</v>
      </c>
      <c r="E144" s="42">
        <f>SUMIFS(订单明细!$K:$K,订单明细!$L:$L,$B144,订单明细!$O:$O,E$9,订单明细!$N:$N,$B$3)</f>
        <v>0</v>
      </c>
      <c r="F144" s="42">
        <f>SUMIFS(订单明细!$K:$K,订单明细!$L:$L,$B144,订单明细!$O:$O,F$9,订单明细!$N:$N,$B$3)</f>
        <v>0</v>
      </c>
      <c r="G144" s="42">
        <f>SUMIFS(订单明细!$K:$K,订单明细!$L:$L,$B144,订单明细!$O:$O,G$9,订单明细!$N:$N,$B$3)</f>
        <v>0</v>
      </c>
      <c r="H144" s="42">
        <f>SUMIFS(订单明细!$K:$K,订单明细!$L:$L,$B144,订单明细!$O:$O,H$9,订单明细!$N:$N,$B$3)</f>
        <v>0</v>
      </c>
      <c r="I144" s="42">
        <f>SUMIFS(订单明细!$K:$K,订单明细!$L:$L,$B144,订单明细!$O:$O,I$9,订单明细!$N:$N,$B$3)</f>
        <v>0</v>
      </c>
      <c r="J144" s="42">
        <f>SUMIFS(订单明细!$K:$K,订单明细!$L:$L,$B144,订单明细!$O:$O,J$9,订单明细!$N:$N,$B$3)</f>
        <v>0</v>
      </c>
      <c r="K144" s="42">
        <f>SUMIFS(订单明细!$K:$K,订单明细!$L:$L,$B144,订单明细!$O:$O,K$9,订单明细!$N:$N,$B$3)</f>
        <v>0</v>
      </c>
      <c r="L144" s="42">
        <f>SUMIFS(订单明细!$K:$K,订单明细!$L:$L,$B144,订单明细!$O:$O,L$9,订单明细!$N:$N,$B$3)</f>
        <v>0</v>
      </c>
      <c r="M144" s="42">
        <f>SUMIFS(订单明细!$K:$K,订单明细!$L:$L,$B144,订单明细!$O:$O,M$9,订单明细!$N:$N,$B$3)</f>
        <v>0</v>
      </c>
      <c r="N144" s="42">
        <f>SUMIFS(订单明细!$K:$K,订单明细!$L:$L,$B144,订单明细!$O:$O,N$9,订单明细!$N:$N,$B$3)</f>
        <v>0</v>
      </c>
    </row>
    <row r="145" spans="3:14">
      <c r="C145" s="42">
        <f>SUMIFS(订单明细!$K:$K,订单明细!$L:$L,$B145,订单明细!$O:$O,C$9,订单明细!$N:$N,$B$3)</f>
        <v>0</v>
      </c>
      <c r="D145" s="42">
        <f>SUMIFS(订单明细!$K:$K,订单明细!$L:$L,$B145,订单明细!$O:$O,D$9,订单明细!$N:$N,$B$3)</f>
        <v>0</v>
      </c>
      <c r="E145" s="42">
        <f>SUMIFS(订单明细!$K:$K,订单明细!$L:$L,$B145,订单明细!$O:$O,E$9,订单明细!$N:$N,$B$3)</f>
        <v>0</v>
      </c>
      <c r="F145" s="42">
        <f>SUMIFS(订单明细!$K:$K,订单明细!$L:$L,$B145,订单明细!$O:$O,F$9,订单明细!$N:$N,$B$3)</f>
        <v>0</v>
      </c>
      <c r="G145" s="42">
        <f>SUMIFS(订单明细!$K:$K,订单明细!$L:$L,$B145,订单明细!$O:$O,G$9,订单明细!$N:$N,$B$3)</f>
        <v>0</v>
      </c>
      <c r="H145" s="42">
        <f>SUMIFS(订单明细!$K:$K,订单明细!$L:$L,$B145,订单明细!$O:$O,H$9,订单明细!$N:$N,$B$3)</f>
        <v>0</v>
      </c>
      <c r="I145" s="42">
        <f>SUMIFS(订单明细!$K:$K,订单明细!$L:$L,$B145,订单明细!$O:$O,I$9,订单明细!$N:$N,$B$3)</f>
        <v>0</v>
      </c>
      <c r="J145" s="42">
        <f>SUMIFS(订单明细!$K:$K,订单明细!$L:$L,$B145,订单明细!$O:$O,J$9,订单明细!$N:$N,$B$3)</f>
        <v>0</v>
      </c>
      <c r="K145" s="42">
        <f>SUMIFS(订单明细!$K:$K,订单明细!$L:$L,$B145,订单明细!$O:$O,K$9,订单明细!$N:$N,$B$3)</f>
        <v>0</v>
      </c>
      <c r="L145" s="42">
        <f>SUMIFS(订单明细!$K:$K,订单明细!$L:$L,$B145,订单明细!$O:$O,L$9,订单明细!$N:$N,$B$3)</f>
        <v>0</v>
      </c>
      <c r="M145" s="42">
        <f>SUMIFS(订单明细!$K:$K,订单明细!$L:$L,$B145,订单明细!$O:$O,M$9,订单明细!$N:$N,$B$3)</f>
        <v>0</v>
      </c>
      <c r="N145" s="42">
        <f>SUMIFS(订单明细!$K:$K,订单明细!$L:$L,$B145,订单明细!$O:$O,N$9,订单明细!$N:$N,$B$3)</f>
        <v>0</v>
      </c>
    </row>
    <row r="146" spans="3:14">
      <c r="C146" s="42">
        <f>SUMIFS(订单明细!$K:$K,订单明细!$L:$L,$B146,订单明细!$O:$O,C$9,订单明细!$N:$N,$B$3)</f>
        <v>0</v>
      </c>
      <c r="D146" s="42">
        <f>SUMIFS(订单明细!$K:$K,订单明细!$L:$L,$B146,订单明细!$O:$O,D$9,订单明细!$N:$N,$B$3)</f>
        <v>0</v>
      </c>
      <c r="E146" s="42">
        <f>SUMIFS(订单明细!$K:$K,订单明细!$L:$L,$B146,订单明细!$O:$O,E$9,订单明细!$N:$N,$B$3)</f>
        <v>0</v>
      </c>
      <c r="F146" s="42">
        <f>SUMIFS(订单明细!$K:$K,订单明细!$L:$L,$B146,订单明细!$O:$O,F$9,订单明细!$N:$N,$B$3)</f>
        <v>0</v>
      </c>
      <c r="G146" s="42">
        <f>SUMIFS(订单明细!$K:$K,订单明细!$L:$L,$B146,订单明细!$O:$O,G$9,订单明细!$N:$N,$B$3)</f>
        <v>0</v>
      </c>
      <c r="H146" s="42">
        <f>SUMIFS(订单明细!$K:$K,订单明细!$L:$L,$B146,订单明细!$O:$O,H$9,订单明细!$N:$N,$B$3)</f>
        <v>0</v>
      </c>
      <c r="I146" s="42">
        <f>SUMIFS(订单明细!$K:$K,订单明细!$L:$L,$B146,订单明细!$O:$O,I$9,订单明细!$N:$N,$B$3)</f>
        <v>0</v>
      </c>
      <c r="J146" s="42">
        <f>SUMIFS(订单明细!$K:$K,订单明细!$L:$L,$B146,订单明细!$O:$O,J$9,订单明细!$N:$N,$B$3)</f>
        <v>0</v>
      </c>
      <c r="K146" s="42">
        <f>SUMIFS(订单明细!$K:$K,订单明细!$L:$L,$B146,订单明细!$O:$O,K$9,订单明细!$N:$N,$B$3)</f>
        <v>0</v>
      </c>
      <c r="L146" s="42">
        <f>SUMIFS(订单明细!$K:$K,订单明细!$L:$L,$B146,订单明细!$O:$O,L$9,订单明细!$N:$N,$B$3)</f>
        <v>0</v>
      </c>
      <c r="M146" s="42">
        <f>SUMIFS(订单明细!$K:$K,订单明细!$L:$L,$B146,订单明细!$O:$O,M$9,订单明细!$N:$N,$B$3)</f>
        <v>0</v>
      </c>
      <c r="N146" s="42">
        <f>SUMIFS(订单明细!$K:$K,订单明细!$L:$L,$B146,订单明细!$O:$O,N$9,订单明细!$N:$N,$B$3)</f>
        <v>0</v>
      </c>
    </row>
    <row r="147" spans="3:14">
      <c r="C147" s="42">
        <f>SUMIFS(订单明细!$K:$K,订单明细!$L:$L,$B147,订单明细!$O:$O,C$9,订单明细!$N:$N,$B$3)</f>
        <v>0</v>
      </c>
      <c r="D147" s="42">
        <f>SUMIFS(订单明细!$K:$K,订单明细!$L:$L,$B147,订单明细!$O:$O,D$9,订单明细!$N:$N,$B$3)</f>
        <v>0</v>
      </c>
      <c r="E147" s="42">
        <f>SUMIFS(订单明细!$K:$K,订单明细!$L:$L,$B147,订单明细!$O:$O,E$9,订单明细!$N:$N,$B$3)</f>
        <v>0</v>
      </c>
      <c r="F147" s="42">
        <f>SUMIFS(订单明细!$K:$K,订单明细!$L:$L,$B147,订单明细!$O:$O,F$9,订单明细!$N:$N,$B$3)</f>
        <v>0</v>
      </c>
      <c r="G147" s="42">
        <f>SUMIFS(订单明细!$K:$K,订单明细!$L:$L,$B147,订单明细!$O:$O,G$9,订单明细!$N:$N,$B$3)</f>
        <v>0</v>
      </c>
      <c r="H147" s="42">
        <f>SUMIFS(订单明细!$K:$K,订单明细!$L:$L,$B147,订单明细!$O:$O,H$9,订单明细!$N:$N,$B$3)</f>
        <v>0</v>
      </c>
      <c r="I147" s="42">
        <f>SUMIFS(订单明细!$K:$K,订单明细!$L:$L,$B147,订单明细!$O:$O,I$9,订单明细!$N:$N,$B$3)</f>
        <v>0</v>
      </c>
      <c r="J147" s="42">
        <f>SUMIFS(订单明细!$K:$K,订单明细!$L:$L,$B147,订单明细!$O:$O,J$9,订单明细!$N:$N,$B$3)</f>
        <v>0</v>
      </c>
      <c r="K147" s="42">
        <f>SUMIFS(订单明细!$K:$K,订单明细!$L:$L,$B147,订单明细!$O:$O,K$9,订单明细!$N:$N,$B$3)</f>
        <v>0</v>
      </c>
      <c r="L147" s="42">
        <f>SUMIFS(订单明细!$K:$K,订单明细!$L:$L,$B147,订单明细!$O:$O,L$9,订单明细!$N:$N,$B$3)</f>
        <v>0</v>
      </c>
      <c r="M147" s="42">
        <f>SUMIFS(订单明细!$K:$K,订单明细!$L:$L,$B147,订单明细!$O:$O,M$9,订单明细!$N:$N,$B$3)</f>
        <v>0</v>
      </c>
      <c r="N147" s="42">
        <f>SUMIFS(订单明细!$K:$K,订单明细!$L:$L,$B147,订单明细!$O:$O,N$9,订单明细!$N:$N,$B$3)</f>
        <v>0</v>
      </c>
    </row>
    <row r="148" spans="3:14">
      <c r="C148" s="42">
        <f>SUMIFS(订单明细!$K:$K,订单明细!$L:$L,$B148,订单明细!$O:$O,C$9,订单明细!$N:$N,$B$3)</f>
        <v>0</v>
      </c>
      <c r="D148" s="42">
        <f>SUMIFS(订单明细!$K:$K,订单明细!$L:$L,$B148,订单明细!$O:$O,D$9,订单明细!$N:$N,$B$3)</f>
        <v>0</v>
      </c>
      <c r="E148" s="42">
        <f>SUMIFS(订单明细!$K:$K,订单明细!$L:$L,$B148,订单明细!$O:$O,E$9,订单明细!$N:$N,$B$3)</f>
        <v>0</v>
      </c>
      <c r="F148" s="42">
        <f>SUMIFS(订单明细!$K:$K,订单明细!$L:$L,$B148,订单明细!$O:$O,F$9,订单明细!$N:$N,$B$3)</f>
        <v>0</v>
      </c>
      <c r="G148" s="42">
        <f>SUMIFS(订单明细!$K:$K,订单明细!$L:$L,$B148,订单明细!$O:$O,G$9,订单明细!$N:$N,$B$3)</f>
        <v>0</v>
      </c>
      <c r="H148" s="42">
        <f>SUMIFS(订单明细!$K:$K,订单明细!$L:$L,$B148,订单明细!$O:$O,H$9,订单明细!$N:$N,$B$3)</f>
        <v>0</v>
      </c>
      <c r="I148" s="42">
        <f>SUMIFS(订单明细!$K:$K,订单明细!$L:$L,$B148,订单明细!$O:$O,I$9,订单明细!$N:$N,$B$3)</f>
        <v>0</v>
      </c>
      <c r="J148" s="42">
        <f>SUMIFS(订单明细!$K:$K,订单明细!$L:$L,$B148,订单明细!$O:$O,J$9,订单明细!$N:$N,$B$3)</f>
        <v>0</v>
      </c>
      <c r="K148" s="42">
        <f>SUMIFS(订单明细!$K:$K,订单明细!$L:$L,$B148,订单明细!$O:$O,K$9,订单明细!$N:$N,$B$3)</f>
        <v>0</v>
      </c>
      <c r="L148" s="42">
        <f>SUMIFS(订单明细!$K:$K,订单明细!$L:$L,$B148,订单明细!$O:$O,L$9,订单明细!$N:$N,$B$3)</f>
        <v>0</v>
      </c>
      <c r="M148" s="42">
        <f>SUMIFS(订单明细!$K:$K,订单明细!$L:$L,$B148,订单明细!$O:$O,M$9,订单明细!$N:$N,$B$3)</f>
        <v>0</v>
      </c>
      <c r="N148" s="42">
        <f>SUMIFS(订单明细!$K:$K,订单明细!$L:$L,$B148,订单明细!$O:$O,N$9,订单明细!$N:$N,$B$3)</f>
        <v>0</v>
      </c>
    </row>
    <row r="149" spans="3:14">
      <c r="C149" s="42">
        <f>SUMIFS(订单明细!$K:$K,订单明细!$L:$L,$B149,订单明细!$O:$O,C$9,订单明细!$N:$N,$B$3)</f>
        <v>0</v>
      </c>
      <c r="D149" s="42">
        <f>SUMIFS(订单明细!$K:$K,订单明细!$L:$L,$B149,订单明细!$O:$O,D$9,订单明细!$N:$N,$B$3)</f>
        <v>0</v>
      </c>
      <c r="E149" s="42">
        <f>SUMIFS(订单明细!$K:$K,订单明细!$L:$L,$B149,订单明细!$O:$O,E$9,订单明细!$N:$N,$B$3)</f>
        <v>0</v>
      </c>
      <c r="F149" s="42">
        <f>SUMIFS(订单明细!$K:$K,订单明细!$L:$L,$B149,订单明细!$O:$O,F$9,订单明细!$N:$N,$B$3)</f>
        <v>0</v>
      </c>
      <c r="G149" s="42">
        <f>SUMIFS(订单明细!$K:$K,订单明细!$L:$L,$B149,订单明细!$O:$O,G$9,订单明细!$N:$N,$B$3)</f>
        <v>0</v>
      </c>
      <c r="H149" s="42">
        <f>SUMIFS(订单明细!$K:$K,订单明细!$L:$L,$B149,订单明细!$O:$O,H$9,订单明细!$N:$N,$B$3)</f>
        <v>0</v>
      </c>
      <c r="I149" s="42">
        <f>SUMIFS(订单明细!$K:$K,订单明细!$L:$L,$B149,订单明细!$O:$O,I$9,订单明细!$N:$N,$B$3)</f>
        <v>0</v>
      </c>
      <c r="J149" s="42">
        <f>SUMIFS(订单明细!$K:$K,订单明细!$L:$L,$B149,订单明细!$O:$O,J$9,订单明细!$N:$N,$B$3)</f>
        <v>0</v>
      </c>
      <c r="K149" s="42">
        <f>SUMIFS(订单明细!$K:$K,订单明细!$L:$L,$B149,订单明细!$O:$O,K$9,订单明细!$N:$N,$B$3)</f>
        <v>0</v>
      </c>
      <c r="L149" s="42">
        <f>SUMIFS(订单明细!$K:$K,订单明细!$L:$L,$B149,订单明细!$O:$O,L$9,订单明细!$N:$N,$B$3)</f>
        <v>0</v>
      </c>
      <c r="M149" s="42">
        <f>SUMIFS(订单明细!$K:$K,订单明细!$L:$L,$B149,订单明细!$O:$O,M$9,订单明细!$N:$N,$B$3)</f>
        <v>0</v>
      </c>
      <c r="N149" s="42">
        <f>SUMIFS(订单明细!$K:$K,订单明细!$L:$L,$B149,订单明细!$O:$O,N$9,订单明细!$N:$N,$B$3)</f>
        <v>0</v>
      </c>
    </row>
    <row r="150" spans="3:14">
      <c r="C150" s="42">
        <f>SUMIFS(订单明细!$K:$K,订单明细!$L:$L,$B150,订单明细!$O:$O,C$9,订单明细!$N:$N,$B$3)</f>
        <v>0</v>
      </c>
      <c r="D150" s="42">
        <f>SUMIFS(订单明细!$K:$K,订单明细!$L:$L,$B150,订单明细!$O:$O,D$9,订单明细!$N:$N,$B$3)</f>
        <v>0</v>
      </c>
      <c r="E150" s="42">
        <f>SUMIFS(订单明细!$K:$K,订单明细!$L:$L,$B150,订单明细!$O:$O,E$9,订单明细!$N:$N,$B$3)</f>
        <v>0</v>
      </c>
      <c r="F150" s="42">
        <f>SUMIFS(订单明细!$K:$K,订单明细!$L:$L,$B150,订单明细!$O:$O,F$9,订单明细!$N:$N,$B$3)</f>
        <v>0</v>
      </c>
      <c r="G150" s="42">
        <f>SUMIFS(订单明细!$K:$K,订单明细!$L:$L,$B150,订单明细!$O:$O,G$9,订单明细!$N:$N,$B$3)</f>
        <v>0</v>
      </c>
      <c r="H150" s="42">
        <f>SUMIFS(订单明细!$K:$K,订单明细!$L:$L,$B150,订单明细!$O:$O,H$9,订单明细!$N:$N,$B$3)</f>
        <v>0</v>
      </c>
      <c r="I150" s="42">
        <f>SUMIFS(订单明细!$K:$K,订单明细!$L:$L,$B150,订单明细!$O:$O,I$9,订单明细!$N:$N,$B$3)</f>
        <v>0</v>
      </c>
      <c r="J150" s="42">
        <f>SUMIFS(订单明细!$K:$K,订单明细!$L:$L,$B150,订单明细!$O:$O,J$9,订单明细!$N:$N,$B$3)</f>
        <v>0</v>
      </c>
      <c r="K150" s="42">
        <f>SUMIFS(订单明细!$K:$K,订单明细!$L:$L,$B150,订单明细!$O:$O,K$9,订单明细!$N:$N,$B$3)</f>
        <v>0</v>
      </c>
      <c r="L150" s="42">
        <f>SUMIFS(订单明细!$K:$K,订单明细!$L:$L,$B150,订单明细!$O:$O,L$9,订单明细!$N:$N,$B$3)</f>
        <v>0</v>
      </c>
      <c r="M150" s="42">
        <f>SUMIFS(订单明细!$K:$K,订单明细!$L:$L,$B150,订单明细!$O:$O,M$9,订单明细!$N:$N,$B$3)</f>
        <v>0</v>
      </c>
      <c r="N150" s="42">
        <f>SUMIFS(订单明细!$K:$K,订单明细!$L:$L,$B150,订单明细!$O:$O,N$9,订单明细!$N:$N,$B$3)</f>
        <v>0</v>
      </c>
    </row>
    <row r="151" spans="3:14">
      <c r="C151" s="42">
        <f>SUMIFS(订单明细!$K:$K,订单明细!$L:$L,$B151,订单明细!$O:$O,C$9,订单明细!$N:$N,$B$3)</f>
        <v>0</v>
      </c>
      <c r="D151" s="42">
        <f>SUMIFS(订单明细!$K:$K,订单明细!$L:$L,$B151,订单明细!$O:$O,D$9,订单明细!$N:$N,$B$3)</f>
        <v>0</v>
      </c>
      <c r="E151" s="42">
        <f>SUMIFS(订单明细!$K:$K,订单明细!$L:$L,$B151,订单明细!$O:$O,E$9,订单明细!$N:$N,$B$3)</f>
        <v>0</v>
      </c>
      <c r="F151" s="42">
        <f>SUMIFS(订单明细!$K:$K,订单明细!$L:$L,$B151,订单明细!$O:$O,F$9,订单明细!$N:$N,$B$3)</f>
        <v>0</v>
      </c>
      <c r="G151" s="42">
        <f>SUMIFS(订单明细!$K:$K,订单明细!$L:$L,$B151,订单明细!$O:$O,G$9,订单明细!$N:$N,$B$3)</f>
        <v>0</v>
      </c>
      <c r="H151" s="42">
        <f>SUMIFS(订单明细!$K:$K,订单明细!$L:$L,$B151,订单明细!$O:$O,H$9,订单明细!$N:$N,$B$3)</f>
        <v>0</v>
      </c>
      <c r="I151" s="42">
        <f>SUMIFS(订单明细!$K:$K,订单明细!$L:$L,$B151,订单明细!$O:$O,I$9,订单明细!$N:$N,$B$3)</f>
        <v>0</v>
      </c>
      <c r="J151" s="42">
        <f>SUMIFS(订单明细!$K:$K,订单明细!$L:$L,$B151,订单明细!$O:$O,J$9,订单明细!$N:$N,$B$3)</f>
        <v>0</v>
      </c>
      <c r="K151" s="42">
        <f>SUMIFS(订单明细!$K:$K,订单明细!$L:$L,$B151,订单明细!$O:$O,K$9,订单明细!$N:$N,$B$3)</f>
        <v>0</v>
      </c>
      <c r="L151" s="42">
        <f>SUMIFS(订单明细!$K:$K,订单明细!$L:$L,$B151,订单明细!$O:$O,L$9,订单明细!$N:$N,$B$3)</f>
        <v>0</v>
      </c>
      <c r="M151" s="42">
        <f>SUMIFS(订单明细!$K:$K,订单明细!$L:$L,$B151,订单明细!$O:$O,M$9,订单明细!$N:$N,$B$3)</f>
        <v>0</v>
      </c>
      <c r="N151" s="42">
        <f>SUMIFS(订单明细!$K:$K,订单明细!$L:$L,$B151,订单明细!$O:$O,N$9,订单明细!$N:$N,$B$3)</f>
        <v>0</v>
      </c>
    </row>
    <row r="152" spans="3:14">
      <c r="C152" s="42">
        <f>SUMIFS(订单明细!$K:$K,订单明细!$L:$L,$B152,订单明细!$O:$O,C$9,订单明细!$N:$N,$B$3)</f>
        <v>0</v>
      </c>
      <c r="D152" s="42">
        <f>SUMIFS(订单明细!$K:$K,订单明细!$L:$L,$B152,订单明细!$O:$O,D$9,订单明细!$N:$N,$B$3)</f>
        <v>0</v>
      </c>
      <c r="E152" s="42">
        <f>SUMIFS(订单明细!$K:$K,订单明细!$L:$L,$B152,订单明细!$O:$O,E$9,订单明细!$N:$N,$B$3)</f>
        <v>0</v>
      </c>
      <c r="F152" s="42">
        <f>SUMIFS(订单明细!$K:$K,订单明细!$L:$L,$B152,订单明细!$O:$O,F$9,订单明细!$N:$N,$B$3)</f>
        <v>0</v>
      </c>
      <c r="G152" s="42">
        <f>SUMIFS(订单明细!$K:$K,订单明细!$L:$L,$B152,订单明细!$O:$O,G$9,订单明细!$N:$N,$B$3)</f>
        <v>0</v>
      </c>
      <c r="H152" s="42">
        <f>SUMIFS(订单明细!$K:$K,订单明细!$L:$L,$B152,订单明细!$O:$O,H$9,订单明细!$N:$N,$B$3)</f>
        <v>0</v>
      </c>
      <c r="I152" s="42">
        <f>SUMIFS(订单明细!$K:$K,订单明细!$L:$L,$B152,订单明细!$O:$O,I$9,订单明细!$N:$N,$B$3)</f>
        <v>0</v>
      </c>
      <c r="J152" s="42">
        <f>SUMIFS(订单明细!$K:$K,订单明细!$L:$L,$B152,订单明细!$O:$O,J$9,订单明细!$N:$N,$B$3)</f>
        <v>0</v>
      </c>
      <c r="K152" s="42">
        <f>SUMIFS(订单明细!$K:$K,订单明细!$L:$L,$B152,订单明细!$O:$O,K$9,订单明细!$N:$N,$B$3)</f>
        <v>0</v>
      </c>
      <c r="L152" s="42">
        <f>SUMIFS(订单明细!$K:$K,订单明细!$L:$L,$B152,订单明细!$O:$O,L$9,订单明细!$N:$N,$B$3)</f>
        <v>0</v>
      </c>
      <c r="M152" s="42">
        <f>SUMIFS(订单明细!$K:$K,订单明细!$L:$L,$B152,订单明细!$O:$O,M$9,订单明细!$N:$N,$B$3)</f>
        <v>0</v>
      </c>
      <c r="N152" s="42">
        <f>SUMIFS(订单明细!$K:$K,订单明细!$L:$L,$B152,订单明细!$O:$O,N$9,订单明细!$N:$N,$B$3)</f>
        <v>0</v>
      </c>
    </row>
    <row r="153" spans="3:14">
      <c r="C153" s="42">
        <f>SUMIFS(订单明细!$K:$K,订单明细!$L:$L,$B153,订单明细!$O:$O,C$9,订单明细!$N:$N,$B$3)</f>
        <v>0</v>
      </c>
      <c r="D153" s="42">
        <f>SUMIFS(订单明细!$K:$K,订单明细!$L:$L,$B153,订单明细!$O:$O,D$9,订单明细!$N:$N,$B$3)</f>
        <v>0</v>
      </c>
      <c r="E153" s="42">
        <f>SUMIFS(订单明细!$K:$K,订单明细!$L:$L,$B153,订单明细!$O:$O,E$9,订单明细!$N:$N,$B$3)</f>
        <v>0</v>
      </c>
      <c r="F153" s="42">
        <f>SUMIFS(订单明细!$K:$K,订单明细!$L:$L,$B153,订单明细!$O:$O,F$9,订单明细!$N:$N,$B$3)</f>
        <v>0</v>
      </c>
      <c r="G153" s="42">
        <f>SUMIFS(订单明细!$K:$K,订单明细!$L:$L,$B153,订单明细!$O:$O,G$9,订单明细!$N:$N,$B$3)</f>
        <v>0</v>
      </c>
      <c r="H153" s="42">
        <f>SUMIFS(订单明细!$K:$K,订单明细!$L:$L,$B153,订单明细!$O:$O,H$9,订单明细!$N:$N,$B$3)</f>
        <v>0</v>
      </c>
      <c r="I153" s="42">
        <f>SUMIFS(订单明细!$K:$K,订单明细!$L:$L,$B153,订单明细!$O:$O,I$9,订单明细!$N:$N,$B$3)</f>
        <v>0</v>
      </c>
      <c r="J153" s="42">
        <f>SUMIFS(订单明细!$K:$K,订单明细!$L:$L,$B153,订单明细!$O:$O,J$9,订单明细!$N:$N,$B$3)</f>
        <v>0</v>
      </c>
      <c r="K153" s="42">
        <f>SUMIFS(订单明细!$K:$K,订单明细!$L:$L,$B153,订单明细!$O:$O,K$9,订单明细!$N:$N,$B$3)</f>
        <v>0</v>
      </c>
      <c r="L153" s="42">
        <f>SUMIFS(订单明细!$K:$K,订单明细!$L:$L,$B153,订单明细!$O:$O,L$9,订单明细!$N:$N,$B$3)</f>
        <v>0</v>
      </c>
      <c r="M153" s="42">
        <f>SUMIFS(订单明细!$K:$K,订单明细!$L:$L,$B153,订单明细!$O:$O,M$9,订单明细!$N:$N,$B$3)</f>
        <v>0</v>
      </c>
      <c r="N153" s="42">
        <f>SUMIFS(订单明细!$K:$K,订单明细!$L:$L,$B153,订单明细!$O:$O,N$9,订单明细!$N:$N,$B$3)</f>
        <v>0</v>
      </c>
    </row>
    <row r="154" spans="3:14">
      <c r="C154" s="42">
        <f>SUMIFS(订单明细!$K:$K,订单明细!$L:$L,$B154,订单明细!$O:$O,C$9,订单明细!$N:$N,$B$3)</f>
        <v>0</v>
      </c>
      <c r="D154" s="42">
        <f>SUMIFS(订单明细!$K:$K,订单明细!$L:$L,$B154,订单明细!$O:$O,D$9,订单明细!$N:$N,$B$3)</f>
        <v>0</v>
      </c>
      <c r="E154" s="42">
        <f>SUMIFS(订单明细!$K:$K,订单明细!$L:$L,$B154,订单明细!$O:$O,E$9,订单明细!$N:$N,$B$3)</f>
        <v>0</v>
      </c>
      <c r="F154" s="42">
        <f>SUMIFS(订单明细!$K:$K,订单明细!$L:$L,$B154,订单明细!$O:$O,F$9,订单明细!$N:$N,$B$3)</f>
        <v>0</v>
      </c>
      <c r="G154" s="42">
        <f>SUMIFS(订单明细!$K:$K,订单明细!$L:$L,$B154,订单明细!$O:$O,G$9,订单明细!$N:$N,$B$3)</f>
        <v>0</v>
      </c>
      <c r="H154" s="42">
        <f>SUMIFS(订单明细!$K:$K,订单明细!$L:$L,$B154,订单明细!$O:$O,H$9,订单明细!$N:$N,$B$3)</f>
        <v>0</v>
      </c>
      <c r="I154" s="42">
        <f>SUMIFS(订单明细!$K:$K,订单明细!$L:$L,$B154,订单明细!$O:$O,I$9,订单明细!$N:$N,$B$3)</f>
        <v>0</v>
      </c>
      <c r="J154" s="42">
        <f>SUMIFS(订单明细!$K:$K,订单明细!$L:$L,$B154,订单明细!$O:$O,J$9,订单明细!$N:$N,$B$3)</f>
        <v>0</v>
      </c>
      <c r="K154" s="42">
        <f>SUMIFS(订单明细!$K:$K,订单明细!$L:$L,$B154,订单明细!$O:$O,K$9,订单明细!$N:$N,$B$3)</f>
        <v>0</v>
      </c>
      <c r="L154" s="42">
        <f>SUMIFS(订单明细!$K:$K,订单明细!$L:$L,$B154,订单明细!$O:$O,L$9,订单明细!$N:$N,$B$3)</f>
        <v>0</v>
      </c>
      <c r="M154" s="42">
        <f>SUMIFS(订单明细!$K:$K,订单明细!$L:$L,$B154,订单明细!$O:$O,M$9,订单明细!$N:$N,$B$3)</f>
        <v>0</v>
      </c>
      <c r="N154" s="42">
        <f>SUMIFS(订单明细!$K:$K,订单明细!$L:$L,$B154,订单明细!$O:$O,N$9,订单明细!$N:$N,$B$3)</f>
        <v>0</v>
      </c>
    </row>
    <row r="155" spans="3:14">
      <c r="C155" s="42">
        <f>SUMIFS(订单明细!$K:$K,订单明细!$L:$L,$B155,订单明细!$O:$O,C$9,订单明细!$N:$N,$B$3)</f>
        <v>0</v>
      </c>
      <c r="D155" s="42">
        <f>SUMIFS(订单明细!$K:$K,订单明细!$L:$L,$B155,订单明细!$O:$O,D$9,订单明细!$N:$N,$B$3)</f>
        <v>0</v>
      </c>
      <c r="E155" s="42">
        <f>SUMIFS(订单明细!$K:$K,订单明细!$L:$L,$B155,订单明细!$O:$O,E$9,订单明细!$N:$N,$B$3)</f>
        <v>0</v>
      </c>
      <c r="F155" s="42">
        <f>SUMIFS(订单明细!$K:$K,订单明细!$L:$L,$B155,订单明细!$O:$O,F$9,订单明细!$N:$N,$B$3)</f>
        <v>0</v>
      </c>
      <c r="G155" s="42">
        <f>SUMIFS(订单明细!$K:$K,订单明细!$L:$L,$B155,订单明细!$O:$O,G$9,订单明细!$N:$N,$B$3)</f>
        <v>0</v>
      </c>
      <c r="H155" s="42">
        <f>SUMIFS(订单明细!$K:$K,订单明细!$L:$L,$B155,订单明细!$O:$O,H$9,订单明细!$N:$N,$B$3)</f>
        <v>0</v>
      </c>
      <c r="I155" s="42">
        <f>SUMIFS(订单明细!$K:$K,订单明细!$L:$L,$B155,订单明细!$O:$O,I$9,订单明细!$N:$N,$B$3)</f>
        <v>0</v>
      </c>
      <c r="J155" s="42">
        <f>SUMIFS(订单明细!$K:$K,订单明细!$L:$L,$B155,订单明细!$O:$O,J$9,订单明细!$N:$N,$B$3)</f>
        <v>0</v>
      </c>
      <c r="K155" s="42">
        <f>SUMIFS(订单明细!$K:$K,订单明细!$L:$L,$B155,订单明细!$O:$O,K$9,订单明细!$N:$N,$B$3)</f>
        <v>0</v>
      </c>
      <c r="L155" s="42">
        <f>SUMIFS(订单明细!$K:$K,订单明细!$L:$L,$B155,订单明细!$O:$O,L$9,订单明细!$N:$N,$B$3)</f>
        <v>0</v>
      </c>
      <c r="M155" s="42">
        <f>SUMIFS(订单明细!$K:$K,订单明细!$L:$L,$B155,订单明细!$O:$O,M$9,订单明细!$N:$N,$B$3)</f>
        <v>0</v>
      </c>
      <c r="N155" s="42">
        <f>SUMIFS(订单明细!$K:$K,订单明细!$L:$L,$B155,订单明细!$O:$O,N$9,订单明细!$N:$N,$B$3)</f>
        <v>0</v>
      </c>
    </row>
    <row r="156" spans="3:14">
      <c r="C156" s="42">
        <f>SUMIFS(订单明细!$K:$K,订单明细!$L:$L,$B156,订单明细!$O:$O,C$9,订单明细!$N:$N,$B$3)</f>
        <v>0</v>
      </c>
      <c r="D156" s="42">
        <f>SUMIFS(订单明细!$K:$K,订单明细!$L:$L,$B156,订单明细!$O:$O,D$9,订单明细!$N:$N,$B$3)</f>
        <v>0</v>
      </c>
      <c r="E156" s="42">
        <f>SUMIFS(订单明细!$K:$K,订单明细!$L:$L,$B156,订单明细!$O:$O,E$9,订单明细!$N:$N,$B$3)</f>
        <v>0</v>
      </c>
      <c r="F156" s="42">
        <f>SUMIFS(订单明细!$K:$K,订单明细!$L:$L,$B156,订单明细!$O:$O,F$9,订单明细!$N:$N,$B$3)</f>
        <v>0</v>
      </c>
      <c r="G156" s="42">
        <f>SUMIFS(订单明细!$K:$K,订单明细!$L:$L,$B156,订单明细!$O:$O,G$9,订单明细!$N:$N,$B$3)</f>
        <v>0</v>
      </c>
      <c r="H156" s="42">
        <f>SUMIFS(订单明细!$K:$K,订单明细!$L:$L,$B156,订单明细!$O:$O,H$9,订单明细!$N:$N,$B$3)</f>
        <v>0</v>
      </c>
      <c r="I156" s="42">
        <f>SUMIFS(订单明细!$K:$K,订单明细!$L:$L,$B156,订单明细!$O:$O,I$9,订单明细!$N:$N,$B$3)</f>
        <v>0</v>
      </c>
      <c r="J156" s="42">
        <f>SUMIFS(订单明细!$K:$K,订单明细!$L:$L,$B156,订单明细!$O:$O,J$9,订单明细!$N:$N,$B$3)</f>
        <v>0</v>
      </c>
      <c r="K156" s="42">
        <f>SUMIFS(订单明细!$K:$K,订单明细!$L:$L,$B156,订单明细!$O:$O,K$9,订单明细!$N:$N,$B$3)</f>
        <v>0</v>
      </c>
      <c r="L156" s="42">
        <f>SUMIFS(订单明细!$K:$K,订单明细!$L:$L,$B156,订单明细!$O:$O,L$9,订单明细!$N:$N,$B$3)</f>
        <v>0</v>
      </c>
      <c r="M156" s="42">
        <f>SUMIFS(订单明细!$K:$K,订单明细!$L:$L,$B156,订单明细!$O:$O,M$9,订单明细!$N:$N,$B$3)</f>
        <v>0</v>
      </c>
      <c r="N156" s="42">
        <f>SUMIFS(订单明细!$K:$K,订单明细!$L:$L,$B156,订单明细!$O:$O,N$9,订单明细!$N:$N,$B$3)</f>
        <v>0</v>
      </c>
    </row>
    <row r="157" spans="3:14">
      <c r="C157" s="42">
        <f>SUMIFS(订单明细!$K:$K,订单明细!$L:$L,$B157,订单明细!$O:$O,C$9,订单明细!$N:$N,$B$3)</f>
        <v>0</v>
      </c>
      <c r="D157" s="42">
        <f>SUMIFS(订单明细!$K:$K,订单明细!$L:$L,$B157,订单明细!$O:$O,D$9,订单明细!$N:$N,$B$3)</f>
        <v>0</v>
      </c>
      <c r="E157" s="42">
        <f>SUMIFS(订单明细!$K:$K,订单明细!$L:$L,$B157,订单明细!$O:$O,E$9,订单明细!$N:$N,$B$3)</f>
        <v>0</v>
      </c>
      <c r="F157" s="42">
        <f>SUMIFS(订单明细!$K:$K,订单明细!$L:$L,$B157,订单明细!$O:$O,F$9,订单明细!$N:$N,$B$3)</f>
        <v>0</v>
      </c>
      <c r="G157" s="42">
        <f>SUMIFS(订单明细!$K:$K,订单明细!$L:$L,$B157,订单明细!$O:$O,G$9,订单明细!$N:$N,$B$3)</f>
        <v>0</v>
      </c>
      <c r="H157" s="42">
        <f>SUMIFS(订单明细!$K:$K,订单明细!$L:$L,$B157,订单明细!$O:$O,H$9,订单明细!$N:$N,$B$3)</f>
        <v>0</v>
      </c>
      <c r="I157" s="42">
        <f>SUMIFS(订单明细!$K:$K,订单明细!$L:$L,$B157,订单明细!$O:$O,I$9,订单明细!$N:$N,$B$3)</f>
        <v>0</v>
      </c>
      <c r="J157" s="42">
        <f>SUMIFS(订单明细!$K:$K,订单明细!$L:$L,$B157,订单明细!$O:$O,J$9,订单明细!$N:$N,$B$3)</f>
        <v>0</v>
      </c>
      <c r="K157" s="42">
        <f>SUMIFS(订单明细!$K:$K,订单明细!$L:$L,$B157,订单明细!$O:$O,K$9,订单明细!$N:$N,$B$3)</f>
        <v>0</v>
      </c>
      <c r="L157" s="42">
        <f>SUMIFS(订单明细!$K:$K,订单明细!$L:$L,$B157,订单明细!$O:$O,L$9,订单明细!$N:$N,$B$3)</f>
        <v>0</v>
      </c>
      <c r="M157" s="42">
        <f>SUMIFS(订单明细!$K:$K,订单明细!$L:$L,$B157,订单明细!$O:$O,M$9,订单明细!$N:$N,$B$3)</f>
        <v>0</v>
      </c>
      <c r="N157" s="42">
        <f>SUMIFS(订单明细!$K:$K,订单明细!$L:$L,$B157,订单明细!$O:$O,N$9,订单明细!$N:$N,$B$3)</f>
        <v>0</v>
      </c>
    </row>
    <row r="158" spans="3:14">
      <c r="C158" s="42">
        <f>SUMIFS(订单明细!$K:$K,订单明细!$L:$L,$B158,订单明细!$O:$O,C$9,订单明细!$N:$N,$B$3)</f>
        <v>0</v>
      </c>
      <c r="D158" s="42">
        <f>SUMIFS(订单明细!$K:$K,订单明细!$L:$L,$B158,订单明细!$O:$O,D$9,订单明细!$N:$N,$B$3)</f>
        <v>0</v>
      </c>
      <c r="E158" s="42">
        <f>SUMIFS(订单明细!$K:$K,订单明细!$L:$L,$B158,订单明细!$O:$O,E$9,订单明细!$N:$N,$B$3)</f>
        <v>0</v>
      </c>
      <c r="F158" s="42">
        <f>SUMIFS(订单明细!$K:$K,订单明细!$L:$L,$B158,订单明细!$O:$O,F$9,订单明细!$N:$N,$B$3)</f>
        <v>0</v>
      </c>
      <c r="G158" s="42">
        <f>SUMIFS(订单明细!$K:$K,订单明细!$L:$L,$B158,订单明细!$O:$O,G$9,订单明细!$N:$N,$B$3)</f>
        <v>0</v>
      </c>
      <c r="H158" s="42">
        <f>SUMIFS(订单明细!$K:$K,订单明细!$L:$L,$B158,订单明细!$O:$O,H$9,订单明细!$N:$N,$B$3)</f>
        <v>0</v>
      </c>
      <c r="I158" s="42">
        <f>SUMIFS(订单明细!$K:$K,订单明细!$L:$L,$B158,订单明细!$O:$O,I$9,订单明细!$N:$N,$B$3)</f>
        <v>0</v>
      </c>
      <c r="J158" s="42">
        <f>SUMIFS(订单明细!$K:$K,订单明细!$L:$L,$B158,订单明细!$O:$O,J$9,订单明细!$N:$N,$B$3)</f>
        <v>0</v>
      </c>
      <c r="K158" s="42">
        <f>SUMIFS(订单明细!$K:$K,订单明细!$L:$L,$B158,订单明细!$O:$O,K$9,订单明细!$N:$N,$B$3)</f>
        <v>0</v>
      </c>
      <c r="L158" s="42">
        <f>SUMIFS(订单明细!$K:$K,订单明细!$L:$L,$B158,订单明细!$O:$O,L$9,订单明细!$N:$N,$B$3)</f>
        <v>0</v>
      </c>
      <c r="M158" s="42">
        <f>SUMIFS(订单明细!$K:$K,订单明细!$L:$L,$B158,订单明细!$O:$O,M$9,订单明细!$N:$N,$B$3)</f>
        <v>0</v>
      </c>
      <c r="N158" s="42">
        <f>SUMIFS(订单明细!$K:$K,订单明细!$L:$L,$B158,订单明细!$O:$O,N$9,订单明细!$N:$N,$B$3)</f>
        <v>0</v>
      </c>
    </row>
    <row r="159" spans="3:14">
      <c r="C159" s="42">
        <f>SUMIFS(订单明细!$K:$K,订单明细!$L:$L,$B159,订单明细!$O:$O,C$9,订单明细!$N:$N,$B$3)</f>
        <v>0</v>
      </c>
      <c r="D159" s="42">
        <f>SUMIFS(订单明细!$K:$K,订单明细!$L:$L,$B159,订单明细!$O:$O,D$9,订单明细!$N:$N,$B$3)</f>
        <v>0</v>
      </c>
      <c r="E159" s="42">
        <f>SUMIFS(订单明细!$K:$K,订单明细!$L:$L,$B159,订单明细!$O:$O,E$9,订单明细!$N:$N,$B$3)</f>
        <v>0</v>
      </c>
      <c r="F159" s="42">
        <f>SUMIFS(订单明细!$K:$K,订单明细!$L:$L,$B159,订单明细!$O:$O,F$9,订单明细!$N:$N,$B$3)</f>
        <v>0</v>
      </c>
      <c r="G159" s="42">
        <f>SUMIFS(订单明细!$K:$K,订单明细!$L:$L,$B159,订单明细!$O:$O,G$9,订单明细!$N:$N,$B$3)</f>
        <v>0</v>
      </c>
      <c r="H159" s="42">
        <f>SUMIFS(订单明细!$K:$K,订单明细!$L:$L,$B159,订单明细!$O:$O,H$9,订单明细!$N:$N,$B$3)</f>
        <v>0</v>
      </c>
      <c r="I159" s="42">
        <f>SUMIFS(订单明细!$K:$K,订单明细!$L:$L,$B159,订单明细!$O:$O,I$9,订单明细!$N:$N,$B$3)</f>
        <v>0</v>
      </c>
      <c r="J159" s="42">
        <f>SUMIFS(订单明细!$K:$K,订单明细!$L:$L,$B159,订单明细!$O:$O,J$9,订单明细!$N:$N,$B$3)</f>
        <v>0</v>
      </c>
      <c r="K159" s="42">
        <f>SUMIFS(订单明细!$K:$K,订单明细!$L:$L,$B159,订单明细!$O:$O,K$9,订单明细!$N:$N,$B$3)</f>
        <v>0</v>
      </c>
      <c r="L159" s="42">
        <f>SUMIFS(订单明细!$K:$K,订单明细!$L:$L,$B159,订单明细!$O:$O,L$9,订单明细!$N:$N,$B$3)</f>
        <v>0</v>
      </c>
      <c r="M159" s="42">
        <f>SUMIFS(订单明细!$K:$K,订单明细!$L:$L,$B159,订单明细!$O:$O,M$9,订单明细!$N:$N,$B$3)</f>
        <v>0</v>
      </c>
      <c r="N159" s="42">
        <f>SUMIFS(订单明细!$K:$K,订单明细!$L:$L,$B159,订单明细!$O:$O,N$9,订单明细!$N:$N,$B$3)</f>
        <v>0</v>
      </c>
    </row>
    <row r="160" spans="3:14">
      <c r="C160" s="42">
        <f>SUMIFS(订单明细!$K:$K,订单明细!$L:$L,$B160,订单明细!$O:$O,C$9,订单明细!$N:$N,$B$3)</f>
        <v>0</v>
      </c>
      <c r="D160" s="42">
        <f>SUMIFS(订单明细!$K:$K,订单明细!$L:$L,$B160,订单明细!$O:$O,D$9,订单明细!$N:$N,$B$3)</f>
        <v>0</v>
      </c>
      <c r="E160" s="42">
        <f>SUMIFS(订单明细!$K:$K,订单明细!$L:$L,$B160,订单明细!$O:$O,E$9,订单明细!$N:$N,$B$3)</f>
        <v>0</v>
      </c>
      <c r="F160" s="42">
        <f>SUMIFS(订单明细!$K:$K,订单明细!$L:$L,$B160,订单明细!$O:$O,F$9,订单明细!$N:$N,$B$3)</f>
        <v>0</v>
      </c>
      <c r="G160" s="42">
        <f>SUMIFS(订单明细!$K:$K,订单明细!$L:$L,$B160,订单明细!$O:$O,G$9,订单明细!$N:$N,$B$3)</f>
        <v>0</v>
      </c>
      <c r="H160" s="42">
        <f>SUMIFS(订单明细!$K:$K,订单明细!$L:$L,$B160,订单明细!$O:$O,H$9,订单明细!$N:$N,$B$3)</f>
        <v>0</v>
      </c>
      <c r="I160" s="42">
        <f>SUMIFS(订单明细!$K:$K,订单明细!$L:$L,$B160,订单明细!$O:$O,I$9,订单明细!$N:$N,$B$3)</f>
        <v>0</v>
      </c>
      <c r="J160" s="42">
        <f>SUMIFS(订单明细!$K:$K,订单明细!$L:$L,$B160,订单明细!$O:$O,J$9,订单明细!$N:$N,$B$3)</f>
        <v>0</v>
      </c>
      <c r="K160" s="42">
        <f>SUMIFS(订单明细!$K:$K,订单明细!$L:$L,$B160,订单明细!$O:$O,K$9,订单明细!$N:$N,$B$3)</f>
        <v>0</v>
      </c>
      <c r="L160" s="42">
        <f>SUMIFS(订单明细!$K:$K,订单明细!$L:$L,$B160,订单明细!$O:$O,L$9,订单明细!$N:$N,$B$3)</f>
        <v>0</v>
      </c>
      <c r="M160" s="42">
        <f>SUMIFS(订单明细!$K:$K,订单明细!$L:$L,$B160,订单明细!$O:$O,M$9,订单明细!$N:$N,$B$3)</f>
        <v>0</v>
      </c>
      <c r="N160" s="42">
        <f>SUMIFS(订单明细!$K:$K,订单明细!$L:$L,$B160,订单明细!$O:$O,N$9,订单明细!$N:$N,$B$3)</f>
        <v>0</v>
      </c>
    </row>
    <row r="161" spans="3:14">
      <c r="C161" s="42">
        <f>SUMIFS(订单明细!$K:$K,订单明细!$L:$L,$B161,订单明细!$O:$O,C$9,订单明细!$N:$N,$B$3)</f>
        <v>0</v>
      </c>
      <c r="D161" s="42">
        <f>SUMIFS(订单明细!$K:$K,订单明细!$L:$L,$B161,订单明细!$O:$O,D$9,订单明细!$N:$N,$B$3)</f>
        <v>0</v>
      </c>
      <c r="E161" s="42">
        <f>SUMIFS(订单明细!$K:$K,订单明细!$L:$L,$B161,订单明细!$O:$O,E$9,订单明细!$N:$N,$B$3)</f>
        <v>0</v>
      </c>
      <c r="F161" s="42">
        <f>SUMIFS(订单明细!$K:$K,订单明细!$L:$L,$B161,订单明细!$O:$O,F$9,订单明细!$N:$N,$B$3)</f>
        <v>0</v>
      </c>
      <c r="G161" s="42">
        <f>SUMIFS(订单明细!$K:$K,订单明细!$L:$L,$B161,订单明细!$O:$O,G$9,订单明细!$N:$N,$B$3)</f>
        <v>0</v>
      </c>
      <c r="H161" s="42">
        <f>SUMIFS(订单明细!$K:$K,订单明细!$L:$L,$B161,订单明细!$O:$O,H$9,订单明细!$N:$N,$B$3)</f>
        <v>0</v>
      </c>
      <c r="I161" s="42">
        <f>SUMIFS(订单明细!$K:$K,订单明细!$L:$L,$B161,订单明细!$O:$O,I$9,订单明细!$N:$N,$B$3)</f>
        <v>0</v>
      </c>
      <c r="J161" s="42">
        <f>SUMIFS(订单明细!$K:$K,订单明细!$L:$L,$B161,订单明细!$O:$O,J$9,订单明细!$N:$N,$B$3)</f>
        <v>0</v>
      </c>
      <c r="K161" s="42">
        <f>SUMIFS(订单明细!$K:$K,订单明细!$L:$L,$B161,订单明细!$O:$O,K$9,订单明细!$N:$N,$B$3)</f>
        <v>0</v>
      </c>
      <c r="L161" s="42">
        <f>SUMIFS(订单明细!$K:$K,订单明细!$L:$L,$B161,订单明细!$O:$O,L$9,订单明细!$N:$N,$B$3)</f>
        <v>0</v>
      </c>
      <c r="M161" s="42">
        <f>SUMIFS(订单明细!$K:$K,订单明细!$L:$L,$B161,订单明细!$O:$O,M$9,订单明细!$N:$N,$B$3)</f>
        <v>0</v>
      </c>
      <c r="N161" s="42">
        <f>SUMIFS(订单明细!$K:$K,订单明细!$L:$L,$B161,订单明细!$O:$O,N$9,订单明细!$N:$N,$B$3)</f>
        <v>0</v>
      </c>
    </row>
    <row r="162" spans="3:14">
      <c r="C162" s="42">
        <f>SUMIFS(订单明细!$K:$K,订单明细!$L:$L,$B162,订单明细!$O:$O,C$9,订单明细!$N:$N,$B$3)</f>
        <v>0</v>
      </c>
      <c r="D162" s="42">
        <f>SUMIFS(订单明细!$K:$K,订单明细!$L:$L,$B162,订单明细!$O:$O,D$9,订单明细!$N:$N,$B$3)</f>
        <v>0</v>
      </c>
      <c r="E162" s="42">
        <f>SUMIFS(订单明细!$K:$K,订单明细!$L:$L,$B162,订单明细!$O:$O,E$9,订单明细!$N:$N,$B$3)</f>
        <v>0</v>
      </c>
      <c r="F162" s="42">
        <f>SUMIFS(订单明细!$K:$K,订单明细!$L:$L,$B162,订单明细!$O:$O,F$9,订单明细!$N:$N,$B$3)</f>
        <v>0</v>
      </c>
      <c r="G162" s="42">
        <f>SUMIFS(订单明细!$K:$K,订单明细!$L:$L,$B162,订单明细!$O:$O,G$9,订单明细!$N:$N,$B$3)</f>
        <v>0</v>
      </c>
      <c r="H162" s="42">
        <f>SUMIFS(订单明细!$K:$K,订单明细!$L:$L,$B162,订单明细!$O:$O,H$9,订单明细!$N:$N,$B$3)</f>
        <v>0</v>
      </c>
      <c r="I162" s="42">
        <f>SUMIFS(订单明细!$K:$K,订单明细!$L:$L,$B162,订单明细!$O:$O,I$9,订单明细!$N:$N,$B$3)</f>
        <v>0</v>
      </c>
      <c r="J162" s="42">
        <f>SUMIFS(订单明细!$K:$K,订单明细!$L:$L,$B162,订单明细!$O:$O,J$9,订单明细!$N:$N,$B$3)</f>
        <v>0</v>
      </c>
      <c r="K162" s="42">
        <f>SUMIFS(订单明细!$K:$K,订单明细!$L:$L,$B162,订单明细!$O:$O,K$9,订单明细!$N:$N,$B$3)</f>
        <v>0</v>
      </c>
      <c r="L162" s="42">
        <f>SUMIFS(订单明细!$K:$K,订单明细!$L:$L,$B162,订单明细!$O:$O,L$9,订单明细!$N:$N,$B$3)</f>
        <v>0</v>
      </c>
      <c r="M162" s="42">
        <f>SUMIFS(订单明细!$K:$K,订单明细!$L:$L,$B162,订单明细!$O:$O,M$9,订单明细!$N:$N,$B$3)</f>
        <v>0</v>
      </c>
      <c r="N162" s="42">
        <f>SUMIFS(订单明细!$K:$K,订单明细!$L:$L,$B162,订单明细!$O:$O,N$9,订单明细!$N:$N,$B$3)</f>
        <v>0</v>
      </c>
    </row>
    <row r="163" spans="3:14">
      <c r="C163" s="42">
        <f>SUMIFS(订单明细!$K:$K,订单明细!$L:$L,$B163,订单明细!$O:$O,C$9,订单明细!$N:$N,$B$3)</f>
        <v>0</v>
      </c>
      <c r="D163" s="42">
        <f>SUMIFS(订单明细!$K:$K,订单明细!$L:$L,$B163,订单明细!$O:$O,D$9,订单明细!$N:$N,$B$3)</f>
        <v>0</v>
      </c>
      <c r="E163" s="42">
        <f>SUMIFS(订单明细!$K:$K,订单明细!$L:$L,$B163,订单明细!$O:$O,E$9,订单明细!$N:$N,$B$3)</f>
        <v>0</v>
      </c>
      <c r="F163" s="42">
        <f>SUMIFS(订单明细!$K:$K,订单明细!$L:$L,$B163,订单明细!$O:$O,F$9,订单明细!$N:$N,$B$3)</f>
        <v>0</v>
      </c>
      <c r="G163" s="42">
        <f>SUMIFS(订单明细!$K:$K,订单明细!$L:$L,$B163,订单明细!$O:$O,G$9,订单明细!$N:$N,$B$3)</f>
        <v>0</v>
      </c>
      <c r="H163" s="42">
        <f>SUMIFS(订单明细!$K:$K,订单明细!$L:$L,$B163,订单明细!$O:$O,H$9,订单明细!$N:$N,$B$3)</f>
        <v>0</v>
      </c>
      <c r="I163" s="42">
        <f>SUMIFS(订单明细!$K:$K,订单明细!$L:$L,$B163,订单明细!$O:$O,I$9,订单明细!$N:$N,$B$3)</f>
        <v>0</v>
      </c>
      <c r="J163" s="42">
        <f>SUMIFS(订单明细!$K:$K,订单明细!$L:$L,$B163,订单明细!$O:$O,J$9,订单明细!$N:$N,$B$3)</f>
        <v>0</v>
      </c>
      <c r="K163" s="42">
        <f>SUMIFS(订单明细!$K:$K,订单明细!$L:$L,$B163,订单明细!$O:$O,K$9,订单明细!$N:$N,$B$3)</f>
        <v>0</v>
      </c>
      <c r="L163" s="42">
        <f>SUMIFS(订单明细!$K:$K,订单明细!$L:$L,$B163,订单明细!$O:$O,L$9,订单明细!$N:$N,$B$3)</f>
        <v>0</v>
      </c>
      <c r="M163" s="42">
        <f>SUMIFS(订单明细!$K:$K,订单明细!$L:$L,$B163,订单明细!$O:$O,M$9,订单明细!$N:$N,$B$3)</f>
        <v>0</v>
      </c>
      <c r="N163" s="42">
        <f>SUMIFS(订单明细!$K:$K,订单明细!$L:$L,$B163,订单明细!$O:$O,N$9,订单明细!$N:$N,$B$3)</f>
        <v>0</v>
      </c>
    </row>
    <row r="164" spans="3:14">
      <c r="C164" s="42">
        <f>SUMIFS(订单明细!$K:$K,订单明细!$L:$L,$B164,订单明细!$O:$O,C$9,订单明细!$N:$N,$B$3)</f>
        <v>0</v>
      </c>
      <c r="D164" s="42">
        <f>SUMIFS(订单明细!$K:$K,订单明细!$L:$L,$B164,订单明细!$O:$O,D$9,订单明细!$N:$N,$B$3)</f>
        <v>0</v>
      </c>
      <c r="E164" s="42">
        <f>SUMIFS(订单明细!$K:$K,订单明细!$L:$L,$B164,订单明细!$O:$O,E$9,订单明细!$N:$N,$B$3)</f>
        <v>0</v>
      </c>
      <c r="F164" s="42">
        <f>SUMIFS(订单明细!$K:$K,订单明细!$L:$L,$B164,订单明细!$O:$O,F$9,订单明细!$N:$N,$B$3)</f>
        <v>0</v>
      </c>
      <c r="G164" s="42">
        <f>SUMIFS(订单明细!$K:$K,订单明细!$L:$L,$B164,订单明细!$O:$O,G$9,订单明细!$N:$N,$B$3)</f>
        <v>0</v>
      </c>
      <c r="H164" s="42">
        <f>SUMIFS(订单明细!$K:$K,订单明细!$L:$L,$B164,订单明细!$O:$O,H$9,订单明细!$N:$N,$B$3)</f>
        <v>0</v>
      </c>
      <c r="I164" s="42">
        <f>SUMIFS(订单明细!$K:$K,订单明细!$L:$L,$B164,订单明细!$O:$O,I$9,订单明细!$N:$N,$B$3)</f>
        <v>0</v>
      </c>
      <c r="J164" s="42">
        <f>SUMIFS(订单明细!$K:$K,订单明细!$L:$L,$B164,订单明细!$O:$O,J$9,订单明细!$N:$N,$B$3)</f>
        <v>0</v>
      </c>
      <c r="K164" s="42">
        <f>SUMIFS(订单明细!$K:$K,订单明细!$L:$L,$B164,订单明细!$O:$O,K$9,订单明细!$N:$N,$B$3)</f>
        <v>0</v>
      </c>
      <c r="L164" s="42">
        <f>SUMIFS(订单明细!$K:$K,订单明细!$L:$L,$B164,订单明细!$O:$O,L$9,订单明细!$N:$N,$B$3)</f>
        <v>0</v>
      </c>
      <c r="M164" s="42">
        <f>SUMIFS(订单明细!$K:$K,订单明细!$L:$L,$B164,订单明细!$O:$O,M$9,订单明细!$N:$N,$B$3)</f>
        <v>0</v>
      </c>
      <c r="N164" s="42">
        <f>SUMIFS(订单明细!$K:$K,订单明细!$L:$L,$B164,订单明细!$O:$O,N$9,订单明细!$N:$N,$B$3)</f>
        <v>0</v>
      </c>
    </row>
    <row r="165" spans="3:14">
      <c r="C165" s="42">
        <f>SUMIFS(订单明细!$K:$K,订单明细!$L:$L,$B165,订单明细!$O:$O,C$9,订单明细!$N:$N,$B$3)</f>
        <v>0</v>
      </c>
      <c r="D165" s="42">
        <f>SUMIFS(订单明细!$K:$K,订单明细!$L:$L,$B165,订单明细!$O:$O,D$9,订单明细!$N:$N,$B$3)</f>
        <v>0</v>
      </c>
      <c r="E165" s="42">
        <f>SUMIFS(订单明细!$K:$K,订单明细!$L:$L,$B165,订单明细!$O:$O,E$9,订单明细!$N:$N,$B$3)</f>
        <v>0</v>
      </c>
      <c r="F165" s="42">
        <f>SUMIFS(订单明细!$K:$K,订单明细!$L:$L,$B165,订单明细!$O:$O,F$9,订单明细!$N:$N,$B$3)</f>
        <v>0</v>
      </c>
      <c r="G165" s="42">
        <f>SUMIFS(订单明细!$K:$K,订单明细!$L:$L,$B165,订单明细!$O:$O,G$9,订单明细!$N:$N,$B$3)</f>
        <v>0</v>
      </c>
      <c r="H165" s="42">
        <f>SUMIFS(订单明细!$K:$K,订单明细!$L:$L,$B165,订单明细!$O:$O,H$9,订单明细!$N:$N,$B$3)</f>
        <v>0</v>
      </c>
      <c r="I165" s="42">
        <f>SUMIFS(订单明细!$K:$K,订单明细!$L:$L,$B165,订单明细!$O:$O,I$9,订单明细!$N:$N,$B$3)</f>
        <v>0</v>
      </c>
      <c r="J165" s="42">
        <f>SUMIFS(订单明细!$K:$K,订单明细!$L:$L,$B165,订单明细!$O:$O,J$9,订单明细!$N:$N,$B$3)</f>
        <v>0</v>
      </c>
      <c r="K165" s="42">
        <f>SUMIFS(订单明细!$K:$K,订单明细!$L:$L,$B165,订单明细!$O:$O,K$9,订单明细!$N:$N,$B$3)</f>
        <v>0</v>
      </c>
      <c r="L165" s="42">
        <f>SUMIFS(订单明细!$K:$K,订单明细!$L:$L,$B165,订单明细!$O:$O,L$9,订单明细!$N:$N,$B$3)</f>
        <v>0</v>
      </c>
      <c r="M165" s="42">
        <f>SUMIFS(订单明细!$K:$K,订单明细!$L:$L,$B165,订单明细!$O:$O,M$9,订单明细!$N:$N,$B$3)</f>
        <v>0</v>
      </c>
      <c r="N165" s="42">
        <f>SUMIFS(订单明细!$K:$K,订单明细!$L:$L,$B165,订单明细!$O:$O,N$9,订单明细!$N:$N,$B$3)</f>
        <v>0</v>
      </c>
    </row>
    <row r="166" spans="3:14">
      <c r="C166" s="42">
        <f>SUMIFS(订单明细!$K:$K,订单明细!$L:$L,$B166,订单明细!$O:$O,C$9,订单明细!$N:$N,$B$3)</f>
        <v>0</v>
      </c>
      <c r="D166" s="42">
        <f>SUMIFS(订单明细!$K:$K,订单明细!$L:$L,$B166,订单明细!$O:$O,D$9,订单明细!$N:$N,$B$3)</f>
        <v>0</v>
      </c>
      <c r="E166" s="42">
        <f>SUMIFS(订单明细!$K:$K,订单明细!$L:$L,$B166,订单明细!$O:$O,E$9,订单明细!$N:$N,$B$3)</f>
        <v>0</v>
      </c>
      <c r="F166" s="42">
        <f>SUMIFS(订单明细!$K:$K,订单明细!$L:$L,$B166,订单明细!$O:$O,F$9,订单明细!$N:$N,$B$3)</f>
        <v>0</v>
      </c>
      <c r="G166" s="42">
        <f>SUMIFS(订单明细!$K:$K,订单明细!$L:$L,$B166,订单明细!$O:$O,G$9,订单明细!$N:$N,$B$3)</f>
        <v>0</v>
      </c>
      <c r="H166" s="42">
        <f>SUMIFS(订单明细!$K:$K,订单明细!$L:$L,$B166,订单明细!$O:$O,H$9,订单明细!$N:$N,$B$3)</f>
        <v>0</v>
      </c>
      <c r="I166" s="42">
        <f>SUMIFS(订单明细!$K:$K,订单明细!$L:$L,$B166,订单明细!$O:$O,I$9,订单明细!$N:$N,$B$3)</f>
        <v>0</v>
      </c>
      <c r="J166" s="42">
        <f>SUMIFS(订单明细!$K:$K,订单明细!$L:$L,$B166,订单明细!$O:$O,J$9,订单明细!$N:$N,$B$3)</f>
        <v>0</v>
      </c>
      <c r="K166" s="42">
        <f>SUMIFS(订单明细!$K:$K,订单明细!$L:$L,$B166,订单明细!$O:$O,K$9,订单明细!$N:$N,$B$3)</f>
        <v>0</v>
      </c>
      <c r="L166" s="42">
        <f>SUMIFS(订单明细!$K:$K,订单明细!$L:$L,$B166,订单明细!$O:$O,L$9,订单明细!$N:$N,$B$3)</f>
        <v>0</v>
      </c>
      <c r="M166" s="42">
        <f>SUMIFS(订单明细!$K:$K,订单明细!$L:$L,$B166,订单明细!$O:$O,M$9,订单明细!$N:$N,$B$3)</f>
        <v>0</v>
      </c>
      <c r="N166" s="42">
        <f>SUMIFS(订单明细!$K:$K,订单明细!$L:$L,$B166,订单明细!$O:$O,N$9,订单明细!$N:$N,$B$3)</f>
        <v>0</v>
      </c>
    </row>
    <row r="167" spans="3:14">
      <c r="C167" s="42">
        <f>SUMIFS(订单明细!$K:$K,订单明细!$L:$L,$B167,订单明细!$O:$O,C$9,订单明细!$N:$N,$B$3)</f>
        <v>0</v>
      </c>
      <c r="D167" s="42">
        <f>SUMIFS(订单明细!$K:$K,订单明细!$L:$L,$B167,订单明细!$O:$O,D$9,订单明细!$N:$N,$B$3)</f>
        <v>0</v>
      </c>
      <c r="E167" s="42">
        <f>SUMIFS(订单明细!$K:$K,订单明细!$L:$L,$B167,订单明细!$O:$O,E$9,订单明细!$N:$N,$B$3)</f>
        <v>0</v>
      </c>
      <c r="F167" s="42">
        <f>SUMIFS(订单明细!$K:$K,订单明细!$L:$L,$B167,订单明细!$O:$O,F$9,订单明细!$N:$N,$B$3)</f>
        <v>0</v>
      </c>
      <c r="G167" s="42">
        <f>SUMIFS(订单明细!$K:$K,订单明细!$L:$L,$B167,订单明细!$O:$O,G$9,订单明细!$N:$N,$B$3)</f>
        <v>0</v>
      </c>
      <c r="H167" s="42">
        <f>SUMIFS(订单明细!$K:$K,订单明细!$L:$L,$B167,订单明细!$O:$O,H$9,订单明细!$N:$N,$B$3)</f>
        <v>0</v>
      </c>
      <c r="I167" s="42">
        <f>SUMIFS(订单明细!$K:$K,订单明细!$L:$L,$B167,订单明细!$O:$O,I$9,订单明细!$N:$N,$B$3)</f>
        <v>0</v>
      </c>
      <c r="J167" s="42">
        <f>SUMIFS(订单明细!$K:$K,订单明细!$L:$L,$B167,订单明细!$O:$O,J$9,订单明细!$N:$N,$B$3)</f>
        <v>0</v>
      </c>
      <c r="K167" s="42">
        <f>SUMIFS(订单明细!$K:$K,订单明细!$L:$L,$B167,订单明细!$O:$O,K$9,订单明细!$N:$N,$B$3)</f>
        <v>0</v>
      </c>
      <c r="L167" s="42">
        <f>SUMIFS(订单明细!$K:$K,订单明细!$L:$L,$B167,订单明细!$O:$O,L$9,订单明细!$N:$N,$B$3)</f>
        <v>0</v>
      </c>
      <c r="M167" s="42">
        <f>SUMIFS(订单明细!$K:$K,订单明细!$L:$L,$B167,订单明细!$O:$O,M$9,订单明细!$N:$N,$B$3)</f>
        <v>0</v>
      </c>
      <c r="N167" s="42">
        <f>SUMIFS(订单明细!$K:$K,订单明细!$L:$L,$B167,订单明细!$O:$O,N$9,订单明细!$N:$N,$B$3)</f>
        <v>0</v>
      </c>
    </row>
    <row r="168" spans="3:14">
      <c r="C168" s="42">
        <f>SUMIFS(订单明细!$K:$K,订单明细!$L:$L,$B168,订单明细!$O:$O,C$9,订单明细!$N:$N,$B$3)</f>
        <v>0</v>
      </c>
      <c r="D168" s="42">
        <f>SUMIFS(订单明细!$K:$K,订单明细!$L:$L,$B168,订单明细!$O:$O,D$9,订单明细!$N:$N,$B$3)</f>
        <v>0</v>
      </c>
      <c r="E168" s="42">
        <f>SUMIFS(订单明细!$K:$K,订单明细!$L:$L,$B168,订单明细!$O:$O,E$9,订单明细!$N:$N,$B$3)</f>
        <v>0</v>
      </c>
      <c r="F168" s="42">
        <f>SUMIFS(订单明细!$K:$K,订单明细!$L:$L,$B168,订单明细!$O:$O,F$9,订单明细!$N:$N,$B$3)</f>
        <v>0</v>
      </c>
      <c r="G168" s="42">
        <f>SUMIFS(订单明细!$K:$K,订单明细!$L:$L,$B168,订单明细!$O:$O,G$9,订单明细!$N:$N,$B$3)</f>
        <v>0</v>
      </c>
      <c r="H168" s="42">
        <f>SUMIFS(订单明细!$K:$K,订单明细!$L:$L,$B168,订单明细!$O:$O,H$9,订单明细!$N:$N,$B$3)</f>
        <v>0</v>
      </c>
      <c r="I168" s="42">
        <f>SUMIFS(订单明细!$K:$K,订单明细!$L:$L,$B168,订单明细!$O:$O,I$9,订单明细!$N:$N,$B$3)</f>
        <v>0</v>
      </c>
      <c r="J168" s="42">
        <f>SUMIFS(订单明细!$K:$K,订单明细!$L:$L,$B168,订单明细!$O:$O,J$9,订单明细!$N:$N,$B$3)</f>
        <v>0</v>
      </c>
      <c r="K168" s="42">
        <f>SUMIFS(订单明细!$K:$K,订单明细!$L:$L,$B168,订单明细!$O:$O,K$9,订单明细!$N:$N,$B$3)</f>
        <v>0</v>
      </c>
      <c r="L168" s="42">
        <f>SUMIFS(订单明细!$K:$K,订单明细!$L:$L,$B168,订单明细!$O:$O,L$9,订单明细!$N:$N,$B$3)</f>
        <v>0</v>
      </c>
      <c r="M168" s="42">
        <f>SUMIFS(订单明细!$K:$K,订单明细!$L:$L,$B168,订单明细!$O:$O,M$9,订单明细!$N:$N,$B$3)</f>
        <v>0</v>
      </c>
      <c r="N168" s="42">
        <f>SUMIFS(订单明细!$K:$K,订单明细!$L:$L,$B168,订单明细!$O:$O,N$9,订单明细!$N:$N,$B$3)</f>
        <v>0</v>
      </c>
    </row>
    <row r="169" spans="3:14">
      <c r="C169" s="42">
        <f>SUMIFS(订单明细!$K:$K,订单明细!$L:$L,$B169,订单明细!$O:$O,C$9,订单明细!$N:$N,$B$3)</f>
        <v>0</v>
      </c>
      <c r="D169" s="42">
        <f>SUMIFS(订单明细!$K:$K,订单明细!$L:$L,$B169,订单明细!$O:$O,D$9,订单明细!$N:$N,$B$3)</f>
        <v>0</v>
      </c>
      <c r="E169" s="42">
        <f>SUMIFS(订单明细!$K:$K,订单明细!$L:$L,$B169,订单明细!$O:$O,E$9,订单明细!$N:$N,$B$3)</f>
        <v>0</v>
      </c>
      <c r="F169" s="42">
        <f>SUMIFS(订单明细!$K:$K,订单明细!$L:$L,$B169,订单明细!$O:$O,F$9,订单明细!$N:$N,$B$3)</f>
        <v>0</v>
      </c>
      <c r="G169" s="42">
        <f>SUMIFS(订单明细!$K:$K,订单明细!$L:$L,$B169,订单明细!$O:$O,G$9,订单明细!$N:$N,$B$3)</f>
        <v>0</v>
      </c>
      <c r="H169" s="42">
        <f>SUMIFS(订单明细!$K:$K,订单明细!$L:$L,$B169,订单明细!$O:$O,H$9,订单明细!$N:$N,$B$3)</f>
        <v>0</v>
      </c>
      <c r="I169" s="42">
        <f>SUMIFS(订单明细!$K:$K,订单明细!$L:$L,$B169,订单明细!$O:$O,I$9,订单明细!$N:$N,$B$3)</f>
        <v>0</v>
      </c>
      <c r="J169" s="42">
        <f>SUMIFS(订单明细!$K:$K,订单明细!$L:$L,$B169,订单明细!$O:$O,J$9,订单明细!$N:$N,$B$3)</f>
        <v>0</v>
      </c>
      <c r="K169" s="42">
        <f>SUMIFS(订单明细!$K:$K,订单明细!$L:$L,$B169,订单明细!$O:$O,K$9,订单明细!$N:$N,$B$3)</f>
        <v>0</v>
      </c>
      <c r="L169" s="42">
        <f>SUMIFS(订单明细!$K:$K,订单明细!$L:$L,$B169,订单明细!$O:$O,L$9,订单明细!$N:$N,$B$3)</f>
        <v>0</v>
      </c>
      <c r="M169" s="42">
        <f>SUMIFS(订单明细!$K:$K,订单明细!$L:$L,$B169,订单明细!$O:$O,M$9,订单明细!$N:$N,$B$3)</f>
        <v>0</v>
      </c>
      <c r="N169" s="42">
        <f>SUMIFS(订单明细!$K:$K,订单明细!$L:$L,$B169,订单明细!$O:$O,N$9,订单明细!$N:$N,$B$3)</f>
        <v>0</v>
      </c>
    </row>
    <row r="170" spans="3:14">
      <c r="C170" s="42">
        <f>SUMIFS(订单明细!$K:$K,订单明细!$L:$L,$B170,订单明细!$O:$O,C$9,订单明细!$N:$N,$B$3)</f>
        <v>0</v>
      </c>
      <c r="D170" s="42">
        <f>SUMIFS(订单明细!$K:$K,订单明细!$L:$L,$B170,订单明细!$O:$O,D$9,订单明细!$N:$N,$B$3)</f>
        <v>0</v>
      </c>
      <c r="E170" s="42">
        <f>SUMIFS(订单明细!$K:$K,订单明细!$L:$L,$B170,订单明细!$O:$O,E$9,订单明细!$N:$N,$B$3)</f>
        <v>0</v>
      </c>
      <c r="F170" s="42">
        <f>SUMIFS(订单明细!$K:$K,订单明细!$L:$L,$B170,订单明细!$O:$O,F$9,订单明细!$N:$N,$B$3)</f>
        <v>0</v>
      </c>
      <c r="G170" s="42">
        <f>SUMIFS(订单明细!$K:$K,订单明细!$L:$L,$B170,订单明细!$O:$O,G$9,订单明细!$N:$N,$B$3)</f>
        <v>0</v>
      </c>
      <c r="H170" s="42">
        <f>SUMIFS(订单明细!$K:$K,订单明细!$L:$L,$B170,订单明细!$O:$O,H$9,订单明细!$N:$N,$B$3)</f>
        <v>0</v>
      </c>
      <c r="I170" s="42">
        <f>SUMIFS(订单明细!$K:$K,订单明细!$L:$L,$B170,订单明细!$O:$O,I$9,订单明细!$N:$N,$B$3)</f>
        <v>0</v>
      </c>
      <c r="J170" s="42">
        <f>SUMIFS(订单明细!$K:$K,订单明细!$L:$L,$B170,订单明细!$O:$O,J$9,订单明细!$N:$N,$B$3)</f>
        <v>0</v>
      </c>
      <c r="K170" s="42">
        <f>SUMIFS(订单明细!$K:$K,订单明细!$L:$L,$B170,订单明细!$O:$O,K$9,订单明细!$N:$N,$B$3)</f>
        <v>0</v>
      </c>
      <c r="L170" s="42">
        <f>SUMIFS(订单明细!$K:$K,订单明细!$L:$L,$B170,订单明细!$O:$O,L$9,订单明细!$N:$N,$B$3)</f>
        <v>0</v>
      </c>
      <c r="M170" s="42">
        <f>SUMIFS(订单明细!$K:$K,订单明细!$L:$L,$B170,订单明细!$O:$O,M$9,订单明细!$N:$N,$B$3)</f>
        <v>0</v>
      </c>
      <c r="N170" s="42">
        <f>SUMIFS(订单明细!$K:$K,订单明细!$L:$L,$B170,订单明细!$O:$O,N$9,订单明细!$N:$N,$B$3)</f>
        <v>0</v>
      </c>
    </row>
    <row r="171" spans="3:14">
      <c r="C171" s="42">
        <f>SUMIFS(订单明细!$K:$K,订单明细!$L:$L,$B171,订单明细!$O:$O,C$9,订单明细!$N:$N,$B$3)</f>
        <v>0</v>
      </c>
      <c r="D171" s="42">
        <f>SUMIFS(订单明细!$K:$K,订单明细!$L:$L,$B171,订单明细!$O:$O,D$9,订单明细!$N:$N,$B$3)</f>
        <v>0</v>
      </c>
      <c r="E171" s="42">
        <f>SUMIFS(订单明细!$K:$K,订单明细!$L:$L,$B171,订单明细!$O:$O,E$9,订单明细!$N:$N,$B$3)</f>
        <v>0</v>
      </c>
      <c r="F171" s="42">
        <f>SUMIFS(订单明细!$K:$K,订单明细!$L:$L,$B171,订单明细!$O:$O,F$9,订单明细!$N:$N,$B$3)</f>
        <v>0</v>
      </c>
      <c r="G171" s="42">
        <f>SUMIFS(订单明细!$K:$K,订单明细!$L:$L,$B171,订单明细!$O:$O,G$9,订单明细!$N:$N,$B$3)</f>
        <v>0</v>
      </c>
      <c r="H171" s="42">
        <f>SUMIFS(订单明细!$K:$K,订单明细!$L:$L,$B171,订单明细!$O:$O,H$9,订单明细!$N:$N,$B$3)</f>
        <v>0</v>
      </c>
      <c r="I171" s="42">
        <f>SUMIFS(订单明细!$K:$K,订单明细!$L:$L,$B171,订单明细!$O:$O,I$9,订单明细!$N:$N,$B$3)</f>
        <v>0</v>
      </c>
      <c r="J171" s="42">
        <f>SUMIFS(订单明细!$K:$K,订单明细!$L:$L,$B171,订单明细!$O:$O,J$9,订单明细!$N:$N,$B$3)</f>
        <v>0</v>
      </c>
      <c r="K171" s="42">
        <f>SUMIFS(订单明细!$K:$K,订单明细!$L:$L,$B171,订单明细!$O:$O,K$9,订单明细!$N:$N,$B$3)</f>
        <v>0</v>
      </c>
      <c r="L171" s="42">
        <f>SUMIFS(订单明细!$K:$K,订单明细!$L:$L,$B171,订单明细!$O:$O,L$9,订单明细!$N:$N,$B$3)</f>
        <v>0</v>
      </c>
      <c r="M171" s="42">
        <f>SUMIFS(订单明细!$K:$K,订单明细!$L:$L,$B171,订单明细!$O:$O,M$9,订单明细!$N:$N,$B$3)</f>
        <v>0</v>
      </c>
      <c r="N171" s="42">
        <f>SUMIFS(订单明细!$K:$K,订单明细!$L:$L,$B171,订单明细!$O:$O,N$9,订单明细!$N:$N,$B$3)</f>
        <v>0</v>
      </c>
    </row>
    <row r="172" spans="3:14">
      <c r="C172" s="42">
        <f>SUMIFS(订单明细!$K:$K,订单明细!$L:$L,$B172,订单明细!$O:$O,C$9,订单明细!$N:$N,$B$3)</f>
        <v>0</v>
      </c>
      <c r="D172" s="42">
        <f>SUMIFS(订单明细!$K:$K,订单明细!$L:$L,$B172,订单明细!$O:$O,D$9,订单明细!$N:$N,$B$3)</f>
        <v>0</v>
      </c>
      <c r="E172" s="42">
        <f>SUMIFS(订单明细!$K:$K,订单明细!$L:$L,$B172,订单明细!$O:$O,E$9,订单明细!$N:$N,$B$3)</f>
        <v>0</v>
      </c>
      <c r="F172" s="42">
        <f>SUMIFS(订单明细!$K:$K,订单明细!$L:$L,$B172,订单明细!$O:$O,F$9,订单明细!$N:$N,$B$3)</f>
        <v>0</v>
      </c>
      <c r="G172" s="42">
        <f>SUMIFS(订单明细!$K:$K,订单明细!$L:$L,$B172,订单明细!$O:$O,G$9,订单明细!$N:$N,$B$3)</f>
        <v>0</v>
      </c>
      <c r="H172" s="42">
        <f>SUMIFS(订单明细!$K:$K,订单明细!$L:$L,$B172,订单明细!$O:$O,H$9,订单明细!$N:$N,$B$3)</f>
        <v>0</v>
      </c>
      <c r="I172" s="42">
        <f>SUMIFS(订单明细!$K:$K,订单明细!$L:$L,$B172,订单明细!$O:$O,I$9,订单明细!$N:$N,$B$3)</f>
        <v>0</v>
      </c>
      <c r="J172" s="42">
        <f>SUMIFS(订单明细!$K:$K,订单明细!$L:$L,$B172,订单明细!$O:$O,J$9,订单明细!$N:$N,$B$3)</f>
        <v>0</v>
      </c>
      <c r="K172" s="42">
        <f>SUMIFS(订单明细!$K:$K,订单明细!$L:$L,$B172,订单明细!$O:$O,K$9,订单明细!$N:$N,$B$3)</f>
        <v>0</v>
      </c>
      <c r="L172" s="42">
        <f>SUMIFS(订单明细!$K:$K,订单明细!$L:$L,$B172,订单明细!$O:$O,L$9,订单明细!$N:$N,$B$3)</f>
        <v>0</v>
      </c>
      <c r="M172" s="42">
        <f>SUMIFS(订单明细!$K:$K,订单明细!$L:$L,$B172,订单明细!$O:$O,M$9,订单明细!$N:$N,$B$3)</f>
        <v>0</v>
      </c>
      <c r="N172" s="42">
        <f>SUMIFS(订单明细!$K:$K,订单明细!$L:$L,$B172,订单明细!$O:$O,N$9,订单明细!$N:$N,$B$3)</f>
        <v>0</v>
      </c>
    </row>
    <row r="173" spans="3:14">
      <c r="C173" s="42">
        <f>SUMIFS(订单明细!$K:$K,订单明细!$L:$L,$B173,订单明细!$O:$O,C$9,订单明细!$N:$N,$B$3)</f>
        <v>0</v>
      </c>
      <c r="D173" s="42">
        <f>SUMIFS(订单明细!$K:$K,订单明细!$L:$L,$B173,订单明细!$O:$O,D$9,订单明细!$N:$N,$B$3)</f>
        <v>0</v>
      </c>
      <c r="E173" s="42">
        <f>SUMIFS(订单明细!$K:$K,订单明细!$L:$L,$B173,订单明细!$O:$O,E$9,订单明细!$N:$N,$B$3)</f>
        <v>0</v>
      </c>
      <c r="F173" s="42">
        <f>SUMIFS(订单明细!$K:$K,订单明细!$L:$L,$B173,订单明细!$O:$O,F$9,订单明细!$N:$N,$B$3)</f>
        <v>0</v>
      </c>
      <c r="G173" s="42">
        <f>SUMIFS(订单明细!$K:$K,订单明细!$L:$L,$B173,订单明细!$O:$O,G$9,订单明细!$N:$N,$B$3)</f>
        <v>0</v>
      </c>
      <c r="H173" s="42">
        <f>SUMIFS(订单明细!$K:$K,订单明细!$L:$L,$B173,订单明细!$O:$O,H$9,订单明细!$N:$N,$B$3)</f>
        <v>0</v>
      </c>
      <c r="I173" s="42">
        <f>SUMIFS(订单明细!$K:$K,订单明细!$L:$L,$B173,订单明细!$O:$O,I$9,订单明细!$N:$N,$B$3)</f>
        <v>0</v>
      </c>
      <c r="J173" s="42">
        <f>SUMIFS(订单明细!$K:$K,订单明细!$L:$L,$B173,订单明细!$O:$O,J$9,订单明细!$N:$N,$B$3)</f>
        <v>0</v>
      </c>
      <c r="K173" s="42">
        <f>SUMIFS(订单明细!$K:$K,订单明细!$L:$L,$B173,订单明细!$O:$O,K$9,订单明细!$N:$N,$B$3)</f>
        <v>0</v>
      </c>
      <c r="L173" s="42">
        <f>SUMIFS(订单明细!$K:$K,订单明细!$L:$L,$B173,订单明细!$O:$O,L$9,订单明细!$N:$N,$B$3)</f>
        <v>0</v>
      </c>
      <c r="M173" s="42">
        <f>SUMIFS(订单明细!$K:$K,订单明细!$L:$L,$B173,订单明细!$O:$O,M$9,订单明细!$N:$N,$B$3)</f>
        <v>0</v>
      </c>
      <c r="N173" s="42">
        <f>SUMIFS(订单明细!$K:$K,订单明细!$L:$L,$B173,订单明细!$O:$O,N$9,订单明细!$N:$N,$B$3)</f>
        <v>0</v>
      </c>
    </row>
    <row r="174" spans="3:14">
      <c r="C174" s="42">
        <f>SUMIFS(订单明细!$K:$K,订单明细!$L:$L,$B174,订单明细!$O:$O,C$9,订单明细!$N:$N,$B$3)</f>
        <v>0</v>
      </c>
      <c r="D174" s="42">
        <f>SUMIFS(订单明细!$K:$K,订单明细!$L:$L,$B174,订单明细!$O:$O,D$9,订单明细!$N:$N,$B$3)</f>
        <v>0</v>
      </c>
      <c r="E174" s="42">
        <f>SUMIFS(订单明细!$K:$K,订单明细!$L:$L,$B174,订单明细!$O:$O,E$9,订单明细!$N:$N,$B$3)</f>
        <v>0</v>
      </c>
      <c r="F174" s="42">
        <f>SUMIFS(订单明细!$K:$K,订单明细!$L:$L,$B174,订单明细!$O:$O,F$9,订单明细!$N:$N,$B$3)</f>
        <v>0</v>
      </c>
      <c r="G174" s="42">
        <f>SUMIFS(订单明细!$K:$K,订单明细!$L:$L,$B174,订单明细!$O:$O,G$9,订单明细!$N:$N,$B$3)</f>
        <v>0</v>
      </c>
      <c r="H174" s="42">
        <f>SUMIFS(订单明细!$K:$K,订单明细!$L:$L,$B174,订单明细!$O:$O,H$9,订单明细!$N:$N,$B$3)</f>
        <v>0</v>
      </c>
      <c r="I174" s="42">
        <f>SUMIFS(订单明细!$K:$K,订单明细!$L:$L,$B174,订单明细!$O:$O,I$9,订单明细!$N:$N,$B$3)</f>
        <v>0</v>
      </c>
      <c r="J174" s="42">
        <f>SUMIFS(订单明细!$K:$K,订单明细!$L:$L,$B174,订单明细!$O:$O,J$9,订单明细!$N:$N,$B$3)</f>
        <v>0</v>
      </c>
      <c r="K174" s="42">
        <f>SUMIFS(订单明细!$K:$K,订单明细!$L:$L,$B174,订单明细!$O:$O,K$9,订单明细!$N:$N,$B$3)</f>
        <v>0</v>
      </c>
      <c r="L174" s="42">
        <f>SUMIFS(订单明细!$K:$K,订单明细!$L:$L,$B174,订单明细!$O:$O,L$9,订单明细!$N:$N,$B$3)</f>
        <v>0</v>
      </c>
      <c r="M174" s="42">
        <f>SUMIFS(订单明细!$K:$K,订单明细!$L:$L,$B174,订单明细!$O:$O,M$9,订单明细!$N:$N,$B$3)</f>
        <v>0</v>
      </c>
      <c r="N174" s="42">
        <f>SUMIFS(订单明细!$K:$K,订单明细!$L:$L,$B174,订单明细!$O:$O,N$9,订单明细!$N:$N,$B$3)</f>
        <v>0</v>
      </c>
    </row>
    <row r="175" spans="3:14">
      <c r="C175" s="42">
        <f>SUMIFS(订单明细!$K:$K,订单明细!$L:$L,$B175,订单明细!$O:$O,C$9,订单明细!$N:$N,$B$3)</f>
        <v>0</v>
      </c>
      <c r="D175" s="42">
        <f>SUMIFS(订单明细!$K:$K,订单明细!$L:$L,$B175,订单明细!$O:$O,D$9,订单明细!$N:$N,$B$3)</f>
        <v>0</v>
      </c>
      <c r="E175" s="42">
        <f>SUMIFS(订单明细!$K:$K,订单明细!$L:$L,$B175,订单明细!$O:$O,E$9,订单明细!$N:$N,$B$3)</f>
        <v>0</v>
      </c>
      <c r="F175" s="42">
        <f>SUMIFS(订单明细!$K:$K,订单明细!$L:$L,$B175,订单明细!$O:$O,F$9,订单明细!$N:$N,$B$3)</f>
        <v>0</v>
      </c>
      <c r="G175" s="42">
        <f>SUMIFS(订单明细!$K:$K,订单明细!$L:$L,$B175,订单明细!$O:$O,G$9,订单明细!$N:$N,$B$3)</f>
        <v>0</v>
      </c>
      <c r="H175" s="42">
        <f>SUMIFS(订单明细!$K:$K,订单明细!$L:$L,$B175,订单明细!$O:$O,H$9,订单明细!$N:$N,$B$3)</f>
        <v>0</v>
      </c>
      <c r="I175" s="42">
        <f>SUMIFS(订单明细!$K:$K,订单明细!$L:$L,$B175,订单明细!$O:$O,I$9,订单明细!$N:$N,$B$3)</f>
        <v>0</v>
      </c>
      <c r="J175" s="42">
        <f>SUMIFS(订单明细!$K:$K,订单明细!$L:$L,$B175,订单明细!$O:$O,J$9,订单明细!$N:$N,$B$3)</f>
        <v>0</v>
      </c>
      <c r="K175" s="42">
        <f>SUMIFS(订单明细!$K:$K,订单明细!$L:$L,$B175,订单明细!$O:$O,K$9,订单明细!$N:$N,$B$3)</f>
        <v>0</v>
      </c>
      <c r="L175" s="42">
        <f>SUMIFS(订单明细!$K:$K,订单明细!$L:$L,$B175,订单明细!$O:$O,L$9,订单明细!$N:$N,$B$3)</f>
        <v>0</v>
      </c>
      <c r="M175" s="42">
        <f>SUMIFS(订单明细!$K:$K,订单明细!$L:$L,$B175,订单明细!$O:$O,M$9,订单明细!$N:$N,$B$3)</f>
        <v>0</v>
      </c>
      <c r="N175" s="42">
        <f>SUMIFS(订单明细!$K:$K,订单明细!$L:$L,$B175,订单明细!$O:$O,N$9,订单明细!$N:$N,$B$3)</f>
        <v>0</v>
      </c>
    </row>
    <row r="176" spans="3:14">
      <c r="C176" s="42">
        <f>SUMIFS(订单明细!$K:$K,订单明细!$L:$L,$B176,订单明细!$O:$O,C$9,订单明细!$N:$N,$B$3)</f>
        <v>0</v>
      </c>
      <c r="D176" s="42">
        <f>SUMIFS(订单明细!$K:$K,订单明细!$L:$L,$B176,订单明细!$O:$O,D$9,订单明细!$N:$N,$B$3)</f>
        <v>0</v>
      </c>
      <c r="E176" s="42">
        <f>SUMIFS(订单明细!$K:$K,订单明细!$L:$L,$B176,订单明细!$O:$O,E$9,订单明细!$N:$N,$B$3)</f>
        <v>0</v>
      </c>
      <c r="F176" s="42">
        <f>SUMIFS(订单明细!$K:$K,订单明细!$L:$L,$B176,订单明细!$O:$O,F$9,订单明细!$N:$N,$B$3)</f>
        <v>0</v>
      </c>
      <c r="G176" s="42">
        <f>SUMIFS(订单明细!$K:$K,订单明细!$L:$L,$B176,订单明细!$O:$O,G$9,订单明细!$N:$N,$B$3)</f>
        <v>0</v>
      </c>
      <c r="H176" s="42">
        <f>SUMIFS(订单明细!$K:$K,订单明细!$L:$L,$B176,订单明细!$O:$O,H$9,订单明细!$N:$N,$B$3)</f>
        <v>0</v>
      </c>
      <c r="I176" s="42">
        <f>SUMIFS(订单明细!$K:$K,订单明细!$L:$L,$B176,订单明细!$O:$O,I$9,订单明细!$N:$N,$B$3)</f>
        <v>0</v>
      </c>
      <c r="J176" s="42">
        <f>SUMIFS(订单明细!$K:$K,订单明细!$L:$L,$B176,订单明细!$O:$O,J$9,订单明细!$N:$N,$B$3)</f>
        <v>0</v>
      </c>
      <c r="K176" s="42">
        <f>SUMIFS(订单明细!$K:$K,订单明细!$L:$L,$B176,订单明细!$O:$O,K$9,订单明细!$N:$N,$B$3)</f>
        <v>0</v>
      </c>
      <c r="L176" s="42">
        <f>SUMIFS(订单明细!$K:$K,订单明细!$L:$L,$B176,订单明细!$O:$O,L$9,订单明细!$N:$N,$B$3)</f>
        <v>0</v>
      </c>
      <c r="M176" s="42">
        <f>SUMIFS(订单明细!$K:$K,订单明细!$L:$L,$B176,订单明细!$O:$O,M$9,订单明细!$N:$N,$B$3)</f>
        <v>0</v>
      </c>
      <c r="N176" s="42">
        <f>SUMIFS(订单明细!$K:$K,订单明细!$L:$L,$B176,订单明细!$O:$O,N$9,订单明细!$N:$N,$B$3)</f>
        <v>0</v>
      </c>
    </row>
    <row r="177" spans="3:14">
      <c r="C177" s="42">
        <f>SUMIFS(订单明细!$K:$K,订单明细!$L:$L,$B177,订单明细!$O:$O,C$9,订单明细!$N:$N,$B$3)</f>
        <v>0</v>
      </c>
      <c r="D177" s="42">
        <f>SUMIFS(订单明细!$K:$K,订单明细!$L:$L,$B177,订单明细!$O:$O,D$9,订单明细!$N:$N,$B$3)</f>
        <v>0</v>
      </c>
      <c r="E177" s="42">
        <f>SUMIFS(订单明细!$K:$K,订单明细!$L:$L,$B177,订单明细!$O:$O,E$9,订单明细!$N:$N,$B$3)</f>
        <v>0</v>
      </c>
      <c r="F177" s="42">
        <f>SUMIFS(订单明细!$K:$K,订单明细!$L:$L,$B177,订单明细!$O:$O,F$9,订单明细!$N:$N,$B$3)</f>
        <v>0</v>
      </c>
      <c r="G177" s="42">
        <f>SUMIFS(订单明细!$K:$K,订单明细!$L:$L,$B177,订单明细!$O:$O,G$9,订单明细!$N:$N,$B$3)</f>
        <v>0</v>
      </c>
      <c r="H177" s="42">
        <f>SUMIFS(订单明细!$K:$K,订单明细!$L:$L,$B177,订单明细!$O:$O,H$9,订单明细!$N:$N,$B$3)</f>
        <v>0</v>
      </c>
      <c r="I177" s="42">
        <f>SUMIFS(订单明细!$K:$K,订单明细!$L:$L,$B177,订单明细!$O:$O,I$9,订单明细!$N:$N,$B$3)</f>
        <v>0</v>
      </c>
      <c r="J177" s="42">
        <f>SUMIFS(订单明细!$K:$K,订单明细!$L:$L,$B177,订单明细!$O:$O,J$9,订单明细!$N:$N,$B$3)</f>
        <v>0</v>
      </c>
      <c r="K177" s="42">
        <f>SUMIFS(订单明细!$K:$K,订单明细!$L:$L,$B177,订单明细!$O:$O,K$9,订单明细!$N:$N,$B$3)</f>
        <v>0</v>
      </c>
      <c r="L177" s="42">
        <f>SUMIFS(订单明细!$K:$K,订单明细!$L:$L,$B177,订单明细!$O:$O,L$9,订单明细!$N:$N,$B$3)</f>
        <v>0</v>
      </c>
      <c r="M177" s="42">
        <f>SUMIFS(订单明细!$K:$K,订单明细!$L:$L,$B177,订单明细!$O:$O,M$9,订单明细!$N:$N,$B$3)</f>
        <v>0</v>
      </c>
      <c r="N177" s="42">
        <f>SUMIFS(订单明细!$K:$K,订单明细!$L:$L,$B177,订单明细!$O:$O,N$9,订单明细!$N:$N,$B$3)</f>
        <v>0</v>
      </c>
    </row>
    <row r="178" spans="3:14">
      <c r="C178" s="42">
        <f>SUMIFS(订单明细!$K:$K,订单明细!$L:$L,$B178,订单明细!$O:$O,C$9,订单明细!$N:$N,$B$3)</f>
        <v>0</v>
      </c>
      <c r="D178" s="42">
        <f>SUMIFS(订单明细!$K:$K,订单明细!$L:$L,$B178,订单明细!$O:$O,D$9,订单明细!$N:$N,$B$3)</f>
        <v>0</v>
      </c>
      <c r="E178" s="42">
        <f>SUMIFS(订单明细!$K:$K,订单明细!$L:$L,$B178,订单明细!$O:$O,E$9,订单明细!$N:$N,$B$3)</f>
        <v>0</v>
      </c>
      <c r="F178" s="42">
        <f>SUMIFS(订单明细!$K:$K,订单明细!$L:$L,$B178,订单明细!$O:$O,F$9,订单明细!$N:$N,$B$3)</f>
        <v>0</v>
      </c>
      <c r="G178" s="42">
        <f>SUMIFS(订单明细!$K:$K,订单明细!$L:$L,$B178,订单明细!$O:$O,G$9,订单明细!$N:$N,$B$3)</f>
        <v>0</v>
      </c>
      <c r="H178" s="42">
        <f>SUMIFS(订单明细!$K:$K,订单明细!$L:$L,$B178,订单明细!$O:$O,H$9,订单明细!$N:$N,$B$3)</f>
        <v>0</v>
      </c>
      <c r="I178" s="42">
        <f>SUMIFS(订单明细!$K:$K,订单明细!$L:$L,$B178,订单明细!$O:$O,I$9,订单明细!$N:$N,$B$3)</f>
        <v>0</v>
      </c>
      <c r="J178" s="42">
        <f>SUMIFS(订单明细!$K:$K,订单明细!$L:$L,$B178,订单明细!$O:$O,J$9,订单明细!$N:$N,$B$3)</f>
        <v>0</v>
      </c>
      <c r="K178" s="42">
        <f>SUMIFS(订单明细!$K:$K,订单明细!$L:$L,$B178,订单明细!$O:$O,K$9,订单明细!$N:$N,$B$3)</f>
        <v>0</v>
      </c>
      <c r="L178" s="42">
        <f>SUMIFS(订单明细!$K:$K,订单明细!$L:$L,$B178,订单明细!$O:$O,L$9,订单明细!$N:$N,$B$3)</f>
        <v>0</v>
      </c>
      <c r="M178" s="42">
        <f>SUMIFS(订单明细!$K:$K,订单明细!$L:$L,$B178,订单明细!$O:$O,M$9,订单明细!$N:$N,$B$3)</f>
        <v>0</v>
      </c>
      <c r="N178" s="42">
        <f>SUMIFS(订单明细!$K:$K,订单明细!$L:$L,$B178,订单明细!$O:$O,N$9,订单明细!$N:$N,$B$3)</f>
        <v>0</v>
      </c>
    </row>
    <row r="179" spans="3:14">
      <c r="C179" s="42">
        <f>SUMIFS(订单明细!$K:$K,订单明细!$L:$L,$B179,订单明细!$O:$O,C$9,订单明细!$N:$N,$B$3)</f>
        <v>0</v>
      </c>
      <c r="D179" s="42">
        <f>SUMIFS(订单明细!$K:$K,订单明细!$L:$L,$B179,订单明细!$O:$O,D$9,订单明细!$N:$N,$B$3)</f>
        <v>0</v>
      </c>
      <c r="E179" s="42">
        <f>SUMIFS(订单明细!$K:$K,订单明细!$L:$L,$B179,订单明细!$O:$O,E$9,订单明细!$N:$N,$B$3)</f>
        <v>0</v>
      </c>
      <c r="F179" s="42">
        <f>SUMIFS(订单明细!$K:$K,订单明细!$L:$L,$B179,订单明细!$O:$O,F$9,订单明细!$N:$N,$B$3)</f>
        <v>0</v>
      </c>
      <c r="G179" s="42">
        <f>SUMIFS(订单明细!$K:$K,订单明细!$L:$L,$B179,订单明细!$O:$O,G$9,订单明细!$N:$N,$B$3)</f>
        <v>0</v>
      </c>
      <c r="H179" s="42">
        <f>SUMIFS(订单明细!$K:$K,订单明细!$L:$L,$B179,订单明细!$O:$O,H$9,订单明细!$N:$N,$B$3)</f>
        <v>0</v>
      </c>
      <c r="I179" s="42">
        <f>SUMIFS(订单明细!$K:$K,订单明细!$L:$L,$B179,订单明细!$O:$O,I$9,订单明细!$N:$N,$B$3)</f>
        <v>0</v>
      </c>
      <c r="J179" s="42">
        <f>SUMIFS(订单明细!$K:$K,订单明细!$L:$L,$B179,订单明细!$O:$O,J$9,订单明细!$N:$N,$B$3)</f>
        <v>0</v>
      </c>
      <c r="K179" s="42">
        <f>SUMIFS(订单明细!$K:$K,订单明细!$L:$L,$B179,订单明细!$O:$O,K$9,订单明细!$N:$N,$B$3)</f>
        <v>0</v>
      </c>
      <c r="L179" s="42">
        <f>SUMIFS(订单明细!$K:$K,订单明细!$L:$L,$B179,订单明细!$O:$O,L$9,订单明细!$N:$N,$B$3)</f>
        <v>0</v>
      </c>
      <c r="M179" s="42">
        <f>SUMIFS(订单明细!$K:$K,订单明细!$L:$L,$B179,订单明细!$O:$O,M$9,订单明细!$N:$N,$B$3)</f>
        <v>0</v>
      </c>
      <c r="N179" s="42">
        <f>SUMIFS(订单明细!$K:$K,订单明细!$L:$L,$B179,订单明细!$O:$O,N$9,订单明细!$N:$N,$B$3)</f>
        <v>0</v>
      </c>
    </row>
    <row r="180" spans="3:14">
      <c r="C180" s="42">
        <f>SUMIFS(订单明细!$K:$K,订单明细!$L:$L,$B180,订单明细!$O:$O,C$9,订单明细!$N:$N,$B$3)</f>
        <v>0</v>
      </c>
      <c r="D180" s="42">
        <f>SUMIFS(订单明细!$K:$K,订单明细!$L:$L,$B180,订单明细!$O:$O,D$9,订单明细!$N:$N,$B$3)</f>
        <v>0</v>
      </c>
      <c r="E180" s="42">
        <f>SUMIFS(订单明细!$K:$K,订单明细!$L:$L,$B180,订单明细!$O:$O,E$9,订单明细!$N:$N,$B$3)</f>
        <v>0</v>
      </c>
      <c r="F180" s="42">
        <f>SUMIFS(订单明细!$K:$K,订单明细!$L:$L,$B180,订单明细!$O:$O,F$9,订单明细!$N:$N,$B$3)</f>
        <v>0</v>
      </c>
      <c r="G180" s="42">
        <f>SUMIFS(订单明细!$K:$K,订单明细!$L:$L,$B180,订单明细!$O:$O,G$9,订单明细!$N:$N,$B$3)</f>
        <v>0</v>
      </c>
      <c r="H180" s="42">
        <f>SUMIFS(订单明细!$K:$K,订单明细!$L:$L,$B180,订单明细!$O:$O,H$9,订单明细!$N:$N,$B$3)</f>
        <v>0</v>
      </c>
      <c r="I180" s="42">
        <f>SUMIFS(订单明细!$K:$K,订单明细!$L:$L,$B180,订单明细!$O:$O,I$9,订单明细!$N:$N,$B$3)</f>
        <v>0</v>
      </c>
      <c r="J180" s="42">
        <f>SUMIFS(订单明细!$K:$K,订单明细!$L:$L,$B180,订单明细!$O:$O,J$9,订单明细!$N:$N,$B$3)</f>
        <v>0</v>
      </c>
      <c r="K180" s="42">
        <f>SUMIFS(订单明细!$K:$K,订单明细!$L:$L,$B180,订单明细!$O:$O,K$9,订单明细!$N:$N,$B$3)</f>
        <v>0</v>
      </c>
      <c r="L180" s="42">
        <f>SUMIFS(订单明细!$K:$K,订单明细!$L:$L,$B180,订单明细!$O:$O,L$9,订单明细!$N:$N,$B$3)</f>
        <v>0</v>
      </c>
      <c r="M180" s="42">
        <f>SUMIFS(订单明细!$K:$K,订单明细!$L:$L,$B180,订单明细!$O:$O,M$9,订单明细!$N:$N,$B$3)</f>
        <v>0</v>
      </c>
      <c r="N180" s="42">
        <f>SUMIFS(订单明细!$K:$K,订单明细!$L:$L,$B180,订单明细!$O:$O,N$9,订单明细!$N:$N,$B$3)</f>
        <v>0</v>
      </c>
    </row>
    <row r="181" spans="3:14">
      <c r="C181" s="42">
        <f>SUMIFS(订单明细!$K:$K,订单明细!$L:$L,$B181,订单明细!$O:$O,C$9,订单明细!$N:$N,$B$3)</f>
        <v>0</v>
      </c>
      <c r="D181" s="42">
        <f>SUMIFS(订单明细!$K:$K,订单明细!$L:$L,$B181,订单明细!$O:$O,D$9,订单明细!$N:$N,$B$3)</f>
        <v>0</v>
      </c>
      <c r="E181" s="42">
        <f>SUMIFS(订单明细!$K:$K,订单明细!$L:$L,$B181,订单明细!$O:$O,E$9,订单明细!$N:$N,$B$3)</f>
        <v>0</v>
      </c>
      <c r="F181" s="42">
        <f>SUMIFS(订单明细!$K:$K,订单明细!$L:$L,$B181,订单明细!$O:$O,F$9,订单明细!$N:$N,$B$3)</f>
        <v>0</v>
      </c>
      <c r="G181" s="42">
        <f>SUMIFS(订单明细!$K:$K,订单明细!$L:$L,$B181,订单明细!$O:$O,G$9,订单明细!$N:$N,$B$3)</f>
        <v>0</v>
      </c>
      <c r="H181" s="42">
        <f>SUMIFS(订单明细!$K:$K,订单明细!$L:$L,$B181,订单明细!$O:$O,H$9,订单明细!$N:$N,$B$3)</f>
        <v>0</v>
      </c>
      <c r="I181" s="42">
        <f>SUMIFS(订单明细!$K:$K,订单明细!$L:$L,$B181,订单明细!$O:$O,I$9,订单明细!$N:$N,$B$3)</f>
        <v>0</v>
      </c>
      <c r="J181" s="42">
        <f>SUMIFS(订单明细!$K:$K,订单明细!$L:$L,$B181,订单明细!$O:$O,J$9,订单明细!$N:$N,$B$3)</f>
        <v>0</v>
      </c>
      <c r="K181" s="42">
        <f>SUMIFS(订单明细!$K:$K,订单明细!$L:$L,$B181,订单明细!$O:$O,K$9,订单明细!$N:$N,$B$3)</f>
        <v>0</v>
      </c>
      <c r="L181" s="42">
        <f>SUMIFS(订单明细!$K:$K,订单明细!$L:$L,$B181,订单明细!$O:$O,L$9,订单明细!$N:$N,$B$3)</f>
        <v>0</v>
      </c>
      <c r="M181" s="42">
        <f>SUMIFS(订单明细!$K:$K,订单明细!$L:$L,$B181,订单明细!$O:$O,M$9,订单明细!$N:$N,$B$3)</f>
        <v>0</v>
      </c>
      <c r="N181" s="42">
        <f>SUMIFS(订单明细!$K:$K,订单明细!$L:$L,$B181,订单明细!$O:$O,N$9,订单明细!$N:$N,$B$3)</f>
        <v>0</v>
      </c>
    </row>
    <row r="182" spans="3:14">
      <c r="C182" s="42">
        <f>SUMIFS(订单明细!$K:$K,订单明细!$L:$L,$B182,订单明细!$O:$O,C$9,订单明细!$N:$N,$B$3)</f>
        <v>0</v>
      </c>
      <c r="D182" s="42">
        <f>SUMIFS(订单明细!$K:$K,订单明细!$L:$L,$B182,订单明细!$O:$O,D$9,订单明细!$N:$N,$B$3)</f>
        <v>0</v>
      </c>
      <c r="E182" s="42">
        <f>SUMIFS(订单明细!$K:$K,订单明细!$L:$L,$B182,订单明细!$O:$O,E$9,订单明细!$N:$N,$B$3)</f>
        <v>0</v>
      </c>
      <c r="F182" s="42">
        <f>SUMIFS(订单明细!$K:$K,订单明细!$L:$L,$B182,订单明细!$O:$O,F$9,订单明细!$N:$N,$B$3)</f>
        <v>0</v>
      </c>
      <c r="G182" s="42">
        <f>SUMIFS(订单明细!$K:$K,订单明细!$L:$L,$B182,订单明细!$O:$O,G$9,订单明细!$N:$N,$B$3)</f>
        <v>0</v>
      </c>
      <c r="H182" s="42">
        <f>SUMIFS(订单明细!$K:$K,订单明细!$L:$L,$B182,订单明细!$O:$O,H$9,订单明细!$N:$N,$B$3)</f>
        <v>0</v>
      </c>
      <c r="I182" s="42">
        <f>SUMIFS(订单明细!$K:$K,订单明细!$L:$L,$B182,订单明细!$O:$O,I$9,订单明细!$N:$N,$B$3)</f>
        <v>0</v>
      </c>
      <c r="J182" s="42">
        <f>SUMIFS(订单明细!$K:$K,订单明细!$L:$L,$B182,订单明细!$O:$O,J$9,订单明细!$N:$N,$B$3)</f>
        <v>0</v>
      </c>
      <c r="K182" s="42">
        <f>SUMIFS(订单明细!$K:$K,订单明细!$L:$L,$B182,订单明细!$O:$O,K$9,订单明细!$N:$N,$B$3)</f>
        <v>0</v>
      </c>
      <c r="L182" s="42">
        <f>SUMIFS(订单明细!$K:$K,订单明细!$L:$L,$B182,订单明细!$O:$O,L$9,订单明细!$N:$N,$B$3)</f>
        <v>0</v>
      </c>
      <c r="M182" s="42">
        <f>SUMIFS(订单明细!$K:$K,订单明细!$L:$L,$B182,订单明细!$O:$O,M$9,订单明细!$N:$N,$B$3)</f>
        <v>0</v>
      </c>
      <c r="N182" s="42">
        <f>SUMIFS(订单明细!$K:$K,订单明细!$L:$L,$B182,订单明细!$O:$O,N$9,订单明细!$N:$N,$B$3)</f>
        <v>0</v>
      </c>
    </row>
    <row r="183" spans="3:14">
      <c r="C183" s="42">
        <f>SUMIFS(订单明细!$K:$K,订单明细!$L:$L,$B183,订单明细!$O:$O,C$9,订单明细!$N:$N,$B$3)</f>
        <v>0</v>
      </c>
      <c r="D183" s="42">
        <f>SUMIFS(订单明细!$K:$K,订单明细!$L:$L,$B183,订单明细!$O:$O,D$9,订单明细!$N:$N,$B$3)</f>
        <v>0</v>
      </c>
      <c r="E183" s="42">
        <f>SUMIFS(订单明细!$K:$K,订单明细!$L:$L,$B183,订单明细!$O:$O,E$9,订单明细!$N:$N,$B$3)</f>
        <v>0</v>
      </c>
      <c r="F183" s="42">
        <f>SUMIFS(订单明细!$K:$K,订单明细!$L:$L,$B183,订单明细!$O:$O,F$9,订单明细!$N:$N,$B$3)</f>
        <v>0</v>
      </c>
      <c r="G183" s="42">
        <f>SUMIFS(订单明细!$K:$K,订单明细!$L:$L,$B183,订单明细!$O:$O,G$9,订单明细!$N:$N,$B$3)</f>
        <v>0</v>
      </c>
      <c r="H183" s="42">
        <f>SUMIFS(订单明细!$K:$K,订单明细!$L:$L,$B183,订单明细!$O:$O,H$9,订单明细!$N:$N,$B$3)</f>
        <v>0</v>
      </c>
      <c r="I183" s="42">
        <f>SUMIFS(订单明细!$K:$K,订单明细!$L:$L,$B183,订单明细!$O:$O,I$9,订单明细!$N:$N,$B$3)</f>
        <v>0</v>
      </c>
      <c r="J183" s="42">
        <f>SUMIFS(订单明细!$K:$K,订单明细!$L:$L,$B183,订单明细!$O:$O,J$9,订单明细!$N:$N,$B$3)</f>
        <v>0</v>
      </c>
      <c r="K183" s="42">
        <f>SUMIFS(订单明细!$K:$K,订单明细!$L:$L,$B183,订单明细!$O:$O,K$9,订单明细!$N:$N,$B$3)</f>
        <v>0</v>
      </c>
      <c r="L183" s="42">
        <f>SUMIFS(订单明细!$K:$K,订单明细!$L:$L,$B183,订单明细!$O:$O,L$9,订单明细!$N:$N,$B$3)</f>
        <v>0</v>
      </c>
      <c r="M183" s="42">
        <f>SUMIFS(订单明细!$K:$K,订单明细!$L:$L,$B183,订单明细!$O:$O,M$9,订单明细!$N:$N,$B$3)</f>
        <v>0</v>
      </c>
      <c r="N183" s="42">
        <f>SUMIFS(订单明细!$K:$K,订单明细!$L:$L,$B183,订单明细!$O:$O,N$9,订单明细!$N:$N,$B$3)</f>
        <v>0</v>
      </c>
    </row>
    <row r="184" spans="3:14">
      <c r="C184" s="42">
        <f>SUMIFS(订单明细!$K:$K,订单明细!$L:$L,$B184,订单明细!$O:$O,C$9,订单明细!$N:$N,$B$3)</f>
        <v>0</v>
      </c>
      <c r="D184" s="42">
        <f>SUMIFS(订单明细!$K:$K,订单明细!$L:$L,$B184,订单明细!$O:$O,D$9,订单明细!$N:$N,$B$3)</f>
        <v>0</v>
      </c>
      <c r="E184" s="42">
        <f>SUMIFS(订单明细!$K:$K,订单明细!$L:$L,$B184,订单明细!$O:$O,E$9,订单明细!$N:$N,$B$3)</f>
        <v>0</v>
      </c>
      <c r="F184" s="42">
        <f>SUMIFS(订单明细!$K:$K,订单明细!$L:$L,$B184,订单明细!$O:$O,F$9,订单明细!$N:$N,$B$3)</f>
        <v>0</v>
      </c>
      <c r="G184" s="42">
        <f>SUMIFS(订单明细!$K:$K,订单明细!$L:$L,$B184,订单明细!$O:$O,G$9,订单明细!$N:$N,$B$3)</f>
        <v>0</v>
      </c>
      <c r="H184" s="42">
        <f>SUMIFS(订单明细!$K:$K,订单明细!$L:$L,$B184,订单明细!$O:$O,H$9,订单明细!$N:$N,$B$3)</f>
        <v>0</v>
      </c>
      <c r="I184" s="42">
        <f>SUMIFS(订单明细!$K:$K,订单明细!$L:$L,$B184,订单明细!$O:$O,I$9,订单明细!$N:$N,$B$3)</f>
        <v>0</v>
      </c>
      <c r="J184" s="42">
        <f>SUMIFS(订单明细!$K:$K,订单明细!$L:$L,$B184,订单明细!$O:$O,J$9,订单明细!$N:$N,$B$3)</f>
        <v>0</v>
      </c>
      <c r="K184" s="42">
        <f>SUMIFS(订单明细!$K:$K,订单明细!$L:$L,$B184,订单明细!$O:$O,K$9,订单明细!$N:$N,$B$3)</f>
        <v>0</v>
      </c>
      <c r="L184" s="42">
        <f>SUMIFS(订单明细!$K:$K,订单明细!$L:$L,$B184,订单明细!$O:$O,L$9,订单明细!$N:$N,$B$3)</f>
        <v>0</v>
      </c>
      <c r="M184" s="42">
        <f>SUMIFS(订单明细!$K:$K,订单明细!$L:$L,$B184,订单明细!$O:$O,M$9,订单明细!$N:$N,$B$3)</f>
        <v>0</v>
      </c>
      <c r="N184" s="42">
        <f>SUMIFS(订单明细!$K:$K,订单明细!$L:$L,$B184,订单明细!$O:$O,N$9,订单明细!$N:$N,$B$3)</f>
        <v>0</v>
      </c>
    </row>
    <row r="185" spans="3:14">
      <c r="C185" s="42">
        <f>SUMIFS(订单明细!$K:$K,订单明细!$L:$L,$B185,订单明细!$O:$O,C$9,订单明细!$N:$N,$B$3)</f>
        <v>0</v>
      </c>
      <c r="D185" s="42">
        <f>SUMIFS(订单明细!$K:$K,订单明细!$L:$L,$B185,订单明细!$O:$O,D$9,订单明细!$N:$N,$B$3)</f>
        <v>0</v>
      </c>
      <c r="E185" s="42">
        <f>SUMIFS(订单明细!$K:$K,订单明细!$L:$L,$B185,订单明细!$O:$O,E$9,订单明细!$N:$N,$B$3)</f>
        <v>0</v>
      </c>
      <c r="F185" s="42">
        <f>SUMIFS(订单明细!$K:$K,订单明细!$L:$L,$B185,订单明细!$O:$O,F$9,订单明细!$N:$N,$B$3)</f>
        <v>0</v>
      </c>
      <c r="G185" s="42">
        <f>SUMIFS(订单明细!$K:$K,订单明细!$L:$L,$B185,订单明细!$O:$O,G$9,订单明细!$N:$N,$B$3)</f>
        <v>0</v>
      </c>
      <c r="H185" s="42">
        <f>SUMIFS(订单明细!$K:$K,订单明细!$L:$L,$B185,订单明细!$O:$O,H$9,订单明细!$N:$N,$B$3)</f>
        <v>0</v>
      </c>
      <c r="I185" s="42">
        <f>SUMIFS(订单明细!$K:$K,订单明细!$L:$L,$B185,订单明细!$O:$O,I$9,订单明细!$N:$N,$B$3)</f>
        <v>0</v>
      </c>
      <c r="J185" s="42">
        <f>SUMIFS(订单明细!$K:$K,订单明细!$L:$L,$B185,订单明细!$O:$O,J$9,订单明细!$N:$N,$B$3)</f>
        <v>0</v>
      </c>
      <c r="K185" s="42">
        <f>SUMIFS(订单明细!$K:$K,订单明细!$L:$L,$B185,订单明细!$O:$O,K$9,订单明细!$N:$N,$B$3)</f>
        <v>0</v>
      </c>
      <c r="L185" s="42">
        <f>SUMIFS(订单明细!$K:$K,订单明细!$L:$L,$B185,订单明细!$O:$O,L$9,订单明细!$N:$N,$B$3)</f>
        <v>0</v>
      </c>
      <c r="M185" s="42">
        <f>SUMIFS(订单明细!$K:$K,订单明细!$L:$L,$B185,订单明细!$O:$O,M$9,订单明细!$N:$N,$B$3)</f>
        <v>0</v>
      </c>
      <c r="N185" s="42">
        <f>SUMIFS(订单明细!$K:$K,订单明细!$L:$L,$B185,订单明细!$O:$O,N$9,订单明细!$N:$N,$B$3)</f>
        <v>0</v>
      </c>
    </row>
    <row r="186" spans="3:14">
      <c r="C186" s="42">
        <f>SUMIFS(订单明细!$K:$K,订单明细!$L:$L,$B186,订单明细!$O:$O,C$9,订单明细!$N:$N,$B$3)</f>
        <v>0</v>
      </c>
      <c r="D186" s="42">
        <f>SUMIFS(订单明细!$K:$K,订单明细!$L:$L,$B186,订单明细!$O:$O,D$9,订单明细!$N:$N,$B$3)</f>
        <v>0</v>
      </c>
      <c r="E186" s="42">
        <f>SUMIFS(订单明细!$K:$K,订单明细!$L:$L,$B186,订单明细!$O:$O,E$9,订单明细!$N:$N,$B$3)</f>
        <v>0</v>
      </c>
      <c r="F186" s="42">
        <f>SUMIFS(订单明细!$K:$K,订单明细!$L:$L,$B186,订单明细!$O:$O,F$9,订单明细!$N:$N,$B$3)</f>
        <v>0</v>
      </c>
      <c r="G186" s="42">
        <f>SUMIFS(订单明细!$K:$K,订单明细!$L:$L,$B186,订单明细!$O:$O,G$9,订单明细!$N:$N,$B$3)</f>
        <v>0</v>
      </c>
      <c r="H186" s="42">
        <f>SUMIFS(订单明细!$K:$K,订单明细!$L:$L,$B186,订单明细!$O:$O,H$9,订单明细!$N:$N,$B$3)</f>
        <v>0</v>
      </c>
      <c r="I186" s="42">
        <f>SUMIFS(订单明细!$K:$K,订单明细!$L:$L,$B186,订单明细!$O:$O,I$9,订单明细!$N:$N,$B$3)</f>
        <v>0</v>
      </c>
      <c r="J186" s="42">
        <f>SUMIFS(订单明细!$K:$K,订单明细!$L:$L,$B186,订单明细!$O:$O,J$9,订单明细!$N:$N,$B$3)</f>
        <v>0</v>
      </c>
      <c r="K186" s="42">
        <f>SUMIFS(订单明细!$K:$K,订单明细!$L:$L,$B186,订单明细!$O:$O,K$9,订单明细!$N:$N,$B$3)</f>
        <v>0</v>
      </c>
      <c r="L186" s="42">
        <f>SUMIFS(订单明细!$K:$K,订单明细!$L:$L,$B186,订单明细!$O:$O,L$9,订单明细!$N:$N,$B$3)</f>
        <v>0</v>
      </c>
      <c r="M186" s="42">
        <f>SUMIFS(订单明细!$K:$K,订单明细!$L:$L,$B186,订单明细!$O:$O,M$9,订单明细!$N:$N,$B$3)</f>
        <v>0</v>
      </c>
      <c r="N186" s="42">
        <f>SUMIFS(订单明细!$K:$K,订单明细!$L:$L,$B186,订单明细!$O:$O,N$9,订单明细!$N:$N,$B$3)</f>
        <v>0</v>
      </c>
    </row>
    <row r="187" spans="3:14">
      <c r="C187" s="42">
        <f>SUMIFS(订单明细!$K:$K,订单明细!$L:$L,$B187,订单明细!$O:$O,C$9,订单明细!$N:$N,$B$3)</f>
        <v>0</v>
      </c>
      <c r="D187" s="42">
        <f>SUMIFS(订单明细!$K:$K,订单明细!$L:$L,$B187,订单明细!$O:$O,D$9,订单明细!$N:$N,$B$3)</f>
        <v>0</v>
      </c>
      <c r="E187" s="42">
        <f>SUMIFS(订单明细!$K:$K,订单明细!$L:$L,$B187,订单明细!$O:$O,E$9,订单明细!$N:$N,$B$3)</f>
        <v>0</v>
      </c>
      <c r="F187" s="42">
        <f>SUMIFS(订单明细!$K:$K,订单明细!$L:$L,$B187,订单明细!$O:$O,F$9,订单明细!$N:$N,$B$3)</f>
        <v>0</v>
      </c>
      <c r="G187" s="42">
        <f>SUMIFS(订单明细!$K:$K,订单明细!$L:$L,$B187,订单明细!$O:$O,G$9,订单明细!$N:$N,$B$3)</f>
        <v>0</v>
      </c>
      <c r="H187" s="42">
        <f>SUMIFS(订单明细!$K:$K,订单明细!$L:$L,$B187,订单明细!$O:$O,H$9,订单明细!$N:$N,$B$3)</f>
        <v>0</v>
      </c>
      <c r="I187" s="42">
        <f>SUMIFS(订单明细!$K:$K,订单明细!$L:$L,$B187,订单明细!$O:$O,I$9,订单明细!$N:$N,$B$3)</f>
        <v>0</v>
      </c>
      <c r="J187" s="42">
        <f>SUMIFS(订单明细!$K:$K,订单明细!$L:$L,$B187,订单明细!$O:$O,J$9,订单明细!$N:$N,$B$3)</f>
        <v>0</v>
      </c>
      <c r="K187" s="42">
        <f>SUMIFS(订单明细!$K:$K,订单明细!$L:$L,$B187,订单明细!$O:$O,K$9,订单明细!$N:$N,$B$3)</f>
        <v>0</v>
      </c>
      <c r="L187" s="42">
        <f>SUMIFS(订单明细!$K:$K,订单明细!$L:$L,$B187,订单明细!$O:$O,L$9,订单明细!$N:$N,$B$3)</f>
        <v>0</v>
      </c>
      <c r="M187" s="42">
        <f>SUMIFS(订单明细!$K:$K,订单明细!$L:$L,$B187,订单明细!$O:$O,M$9,订单明细!$N:$N,$B$3)</f>
        <v>0</v>
      </c>
      <c r="N187" s="42">
        <f>SUMIFS(订单明细!$K:$K,订单明细!$L:$L,$B187,订单明细!$O:$O,N$9,订单明细!$N:$N,$B$3)</f>
        <v>0</v>
      </c>
    </row>
    <row r="188" spans="3:14">
      <c r="C188" s="42">
        <f>SUMIFS(订单明细!$K:$K,订单明细!$L:$L,$B188,订单明细!$O:$O,C$9,订单明细!$N:$N,$B$3)</f>
        <v>0</v>
      </c>
      <c r="D188" s="42">
        <f>SUMIFS(订单明细!$K:$K,订单明细!$L:$L,$B188,订单明细!$O:$O,D$9,订单明细!$N:$N,$B$3)</f>
        <v>0</v>
      </c>
      <c r="E188" s="42">
        <f>SUMIFS(订单明细!$K:$K,订单明细!$L:$L,$B188,订单明细!$O:$O,E$9,订单明细!$N:$N,$B$3)</f>
        <v>0</v>
      </c>
      <c r="F188" s="42">
        <f>SUMIFS(订单明细!$K:$K,订单明细!$L:$L,$B188,订单明细!$O:$O,F$9,订单明细!$N:$N,$B$3)</f>
        <v>0</v>
      </c>
      <c r="G188" s="42">
        <f>SUMIFS(订单明细!$K:$K,订单明细!$L:$L,$B188,订单明细!$O:$O,G$9,订单明细!$N:$N,$B$3)</f>
        <v>0</v>
      </c>
      <c r="H188" s="42">
        <f>SUMIFS(订单明细!$K:$K,订单明细!$L:$L,$B188,订单明细!$O:$O,H$9,订单明细!$N:$N,$B$3)</f>
        <v>0</v>
      </c>
      <c r="I188" s="42">
        <f>SUMIFS(订单明细!$K:$K,订单明细!$L:$L,$B188,订单明细!$O:$O,I$9,订单明细!$N:$N,$B$3)</f>
        <v>0</v>
      </c>
      <c r="J188" s="42">
        <f>SUMIFS(订单明细!$K:$K,订单明细!$L:$L,$B188,订单明细!$O:$O,J$9,订单明细!$N:$N,$B$3)</f>
        <v>0</v>
      </c>
      <c r="K188" s="42">
        <f>SUMIFS(订单明细!$K:$K,订单明细!$L:$L,$B188,订单明细!$O:$O,K$9,订单明细!$N:$N,$B$3)</f>
        <v>0</v>
      </c>
      <c r="L188" s="42">
        <f>SUMIFS(订单明细!$K:$K,订单明细!$L:$L,$B188,订单明细!$O:$O,L$9,订单明细!$N:$N,$B$3)</f>
        <v>0</v>
      </c>
      <c r="M188" s="42">
        <f>SUMIFS(订单明细!$K:$K,订单明细!$L:$L,$B188,订单明细!$O:$O,M$9,订单明细!$N:$N,$B$3)</f>
        <v>0</v>
      </c>
      <c r="N188" s="42">
        <f>SUMIFS(订单明细!$K:$K,订单明细!$L:$L,$B188,订单明细!$O:$O,N$9,订单明细!$N:$N,$B$3)</f>
        <v>0</v>
      </c>
    </row>
    <row r="189" spans="3:14">
      <c r="C189" s="42">
        <f>SUMIFS(订单明细!$K:$K,订单明细!$L:$L,$B189,订单明细!$O:$O,C$9,订单明细!$N:$N,$B$3)</f>
        <v>0</v>
      </c>
      <c r="D189" s="42">
        <f>SUMIFS(订单明细!$K:$K,订单明细!$L:$L,$B189,订单明细!$O:$O,D$9,订单明细!$N:$N,$B$3)</f>
        <v>0</v>
      </c>
      <c r="E189" s="42">
        <f>SUMIFS(订单明细!$K:$K,订单明细!$L:$L,$B189,订单明细!$O:$O,E$9,订单明细!$N:$N,$B$3)</f>
        <v>0</v>
      </c>
      <c r="F189" s="42">
        <f>SUMIFS(订单明细!$K:$K,订单明细!$L:$L,$B189,订单明细!$O:$O,F$9,订单明细!$N:$N,$B$3)</f>
        <v>0</v>
      </c>
      <c r="G189" s="42">
        <f>SUMIFS(订单明细!$K:$K,订单明细!$L:$L,$B189,订单明细!$O:$O,G$9,订单明细!$N:$N,$B$3)</f>
        <v>0</v>
      </c>
      <c r="H189" s="42">
        <f>SUMIFS(订单明细!$K:$K,订单明细!$L:$L,$B189,订单明细!$O:$O,H$9,订单明细!$N:$N,$B$3)</f>
        <v>0</v>
      </c>
      <c r="I189" s="42">
        <f>SUMIFS(订单明细!$K:$K,订单明细!$L:$L,$B189,订单明细!$O:$O,I$9,订单明细!$N:$N,$B$3)</f>
        <v>0</v>
      </c>
      <c r="J189" s="42">
        <f>SUMIFS(订单明细!$K:$K,订单明细!$L:$L,$B189,订单明细!$O:$O,J$9,订单明细!$N:$N,$B$3)</f>
        <v>0</v>
      </c>
      <c r="K189" s="42">
        <f>SUMIFS(订单明细!$K:$K,订单明细!$L:$L,$B189,订单明细!$O:$O,K$9,订单明细!$N:$N,$B$3)</f>
        <v>0</v>
      </c>
      <c r="L189" s="42">
        <f>SUMIFS(订单明细!$K:$K,订单明细!$L:$L,$B189,订单明细!$O:$O,L$9,订单明细!$N:$N,$B$3)</f>
        <v>0</v>
      </c>
      <c r="M189" s="42">
        <f>SUMIFS(订单明细!$K:$K,订单明细!$L:$L,$B189,订单明细!$O:$O,M$9,订单明细!$N:$N,$B$3)</f>
        <v>0</v>
      </c>
      <c r="N189" s="42">
        <f>SUMIFS(订单明细!$K:$K,订单明细!$L:$L,$B189,订单明细!$O:$O,N$9,订单明细!$N:$N,$B$3)</f>
        <v>0</v>
      </c>
    </row>
    <row r="190" spans="3:14">
      <c r="C190" s="42">
        <f>SUMIFS(订单明细!$K:$K,订单明细!$L:$L,$B190,订单明细!$O:$O,C$9,订单明细!$N:$N,$B$3)</f>
        <v>0</v>
      </c>
      <c r="D190" s="42">
        <f>SUMIFS(订单明细!$K:$K,订单明细!$L:$L,$B190,订单明细!$O:$O,D$9,订单明细!$N:$N,$B$3)</f>
        <v>0</v>
      </c>
      <c r="E190" s="42">
        <f>SUMIFS(订单明细!$K:$K,订单明细!$L:$L,$B190,订单明细!$O:$O,E$9,订单明细!$N:$N,$B$3)</f>
        <v>0</v>
      </c>
      <c r="F190" s="42">
        <f>SUMIFS(订单明细!$K:$K,订单明细!$L:$L,$B190,订单明细!$O:$O,F$9,订单明细!$N:$N,$B$3)</f>
        <v>0</v>
      </c>
      <c r="G190" s="42">
        <f>SUMIFS(订单明细!$K:$K,订单明细!$L:$L,$B190,订单明细!$O:$O,G$9,订单明细!$N:$N,$B$3)</f>
        <v>0</v>
      </c>
      <c r="H190" s="42">
        <f>SUMIFS(订单明细!$K:$K,订单明细!$L:$L,$B190,订单明细!$O:$O,H$9,订单明细!$N:$N,$B$3)</f>
        <v>0</v>
      </c>
      <c r="I190" s="42">
        <f>SUMIFS(订单明细!$K:$K,订单明细!$L:$L,$B190,订单明细!$O:$O,I$9,订单明细!$N:$N,$B$3)</f>
        <v>0</v>
      </c>
      <c r="J190" s="42">
        <f>SUMIFS(订单明细!$K:$K,订单明细!$L:$L,$B190,订单明细!$O:$O,J$9,订单明细!$N:$N,$B$3)</f>
        <v>0</v>
      </c>
      <c r="K190" s="42">
        <f>SUMIFS(订单明细!$K:$K,订单明细!$L:$L,$B190,订单明细!$O:$O,K$9,订单明细!$N:$N,$B$3)</f>
        <v>0</v>
      </c>
      <c r="L190" s="42">
        <f>SUMIFS(订单明细!$K:$K,订单明细!$L:$L,$B190,订单明细!$O:$O,L$9,订单明细!$N:$N,$B$3)</f>
        <v>0</v>
      </c>
      <c r="M190" s="42">
        <f>SUMIFS(订单明细!$K:$K,订单明细!$L:$L,$B190,订单明细!$O:$O,M$9,订单明细!$N:$N,$B$3)</f>
        <v>0</v>
      </c>
      <c r="N190" s="42">
        <f>SUMIFS(订单明细!$K:$K,订单明细!$L:$L,$B190,订单明细!$O:$O,N$9,订单明细!$N:$N,$B$3)</f>
        <v>0</v>
      </c>
    </row>
    <row r="191" spans="3:14">
      <c r="C191" s="42">
        <f>SUMIFS(订单明细!$K:$K,订单明细!$L:$L,$B191,订单明细!$O:$O,C$9,订单明细!$N:$N,$B$3)</f>
        <v>0</v>
      </c>
      <c r="D191" s="42">
        <f>SUMIFS(订单明细!$K:$K,订单明细!$L:$L,$B191,订单明细!$O:$O,D$9,订单明细!$N:$N,$B$3)</f>
        <v>0</v>
      </c>
      <c r="E191" s="42">
        <f>SUMIFS(订单明细!$K:$K,订单明细!$L:$L,$B191,订单明细!$O:$O,E$9,订单明细!$N:$N,$B$3)</f>
        <v>0</v>
      </c>
      <c r="F191" s="42">
        <f>SUMIFS(订单明细!$K:$K,订单明细!$L:$L,$B191,订单明细!$O:$O,F$9,订单明细!$N:$N,$B$3)</f>
        <v>0</v>
      </c>
      <c r="G191" s="42">
        <f>SUMIFS(订单明细!$K:$K,订单明细!$L:$L,$B191,订单明细!$O:$O,G$9,订单明细!$N:$N,$B$3)</f>
        <v>0</v>
      </c>
      <c r="H191" s="42">
        <f>SUMIFS(订单明细!$K:$K,订单明细!$L:$L,$B191,订单明细!$O:$O,H$9,订单明细!$N:$N,$B$3)</f>
        <v>0</v>
      </c>
      <c r="I191" s="42">
        <f>SUMIFS(订单明细!$K:$K,订单明细!$L:$L,$B191,订单明细!$O:$O,I$9,订单明细!$N:$N,$B$3)</f>
        <v>0</v>
      </c>
      <c r="J191" s="42">
        <f>SUMIFS(订单明细!$K:$K,订单明细!$L:$L,$B191,订单明细!$O:$O,J$9,订单明细!$N:$N,$B$3)</f>
        <v>0</v>
      </c>
      <c r="K191" s="42">
        <f>SUMIFS(订单明细!$K:$K,订单明细!$L:$L,$B191,订单明细!$O:$O,K$9,订单明细!$N:$N,$B$3)</f>
        <v>0</v>
      </c>
      <c r="L191" s="42">
        <f>SUMIFS(订单明细!$K:$K,订单明细!$L:$L,$B191,订单明细!$O:$O,L$9,订单明细!$N:$N,$B$3)</f>
        <v>0</v>
      </c>
      <c r="M191" s="42">
        <f>SUMIFS(订单明细!$K:$K,订单明细!$L:$L,$B191,订单明细!$O:$O,M$9,订单明细!$N:$N,$B$3)</f>
        <v>0</v>
      </c>
      <c r="N191" s="42">
        <f>SUMIFS(订单明细!$K:$K,订单明细!$L:$L,$B191,订单明细!$O:$O,N$9,订单明细!$N:$N,$B$3)</f>
        <v>0</v>
      </c>
    </row>
    <row r="192" spans="3:14">
      <c r="C192" s="42">
        <f>SUMIFS(订单明细!$K:$K,订单明细!$L:$L,$B192,订单明细!$O:$O,C$9,订单明细!$N:$N,$B$3)</f>
        <v>0</v>
      </c>
      <c r="D192" s="42">
        <f>SUMIFS(订单明细!$K:$K,订单明细!$L:$L,$B192,订单明细!$O:$O,D$9,订单明细!$N:$N,$B$3)</f>
        <v>0</v>
      </c>
      <c r="E192" s="42">
        <f>SUMIFS(订单明细!$K:$K,订单明细!$L:$L,$B192,订单明细!$O:$O,E$9,订单明细!$N:$N,$B$3)</f>
        <v>0</v>
      </c>
      <c r="F192" s="42">
        <f>SUMIFS(订单明细!$K:$K,订单明细!$L:$L,$B192,订单明细!$O:$O,F$9,订单明细!$N:$N,$B$3)</f>
        <v>0</v>
      </c>
      <c r="G192" s="42">
        <f>SUMIFS(订单明细!$K:$K,订单明细!$L:$L,$B192,订单明细!$O:$O,G$9,订单明细!$N:$N,$B$3)</f>
        <v>0</v>
      </c>
      <c r="H192" s="42">
        <f>SUMIFS(订单明细!$K:$K,订单明细!$L:$L,$B192,订单明细!$O:$O,H$9,订单明细!$N:$N,$B$3)</f>
        <v>0</v>
      </c>
      <c r="I192" s="42">
        <f>SUMIFS(订单明细!$K:$K,订单明细!$L:$L,$B192,订单明细!$O:$O,I$9,订单明细!$N:$N,$B$3)</f>
        <v>0</v>
      </c>
      <c r="J192" s="42">
        <f>SUMIFS(订单明细!$K:$K,订单明细!$L:$L,$B192,订单明细!$O:$O,J$9,订单明细!$N:$N,$B$3)</f>
        <v>0</v>
      </c>
      <c r="K192" s="42">
        <f>SUMIFS(订单明细!$K:$K,订单明细!$L:$L,$B192,订单明细!$O:$O,K$9,订单明细!$N:$N,$B$3)</f>
        <v>0</v>
      </c>
      <c r="L192" s="42">
        <f>SUMIFS(订单明细!$K:$K,订单明细!$L:$L,$B192,订单明细!$O:$O,L$9,订单明细!$N:$N,$B$3)</f>
        <v>0</v>
      </c>
      <c r="M192" s="42">
        <f>SUMIFS(订单明细!$K:$K,订单明细!$L:$L,$B192,订单明细!$O:$O,M$9,订单明细!$N:$N,$B$3)</f>
        <v>0</v>
      </c>
      <c r="N192" s="42">
        <f>SUMIFS(订单明细!$K:$K,订单明细!$L:$L,$B192,订单明细!$O:$O,N$9,订单明细!$N:$N,$B$3)</f>
        <v>0</v>
      </c>
    </row>
    <row r="193" spans="3:14">
      <c r="C193" s="42">
        <f>SUMIFS(订单明细!$K:$K,订单明细!$L:$L,$B193,订单明细!$O:$O,C$9,订单明细!$N:$N,$B$3)</f>
        <v>0</v>
      </c>
      <c r="D193" s="42">
        <f>SUMIFS(订单明细!$K:$K,订单明细!$L:$L,$B193,订单明细!$O:$O,D$9,订单明细!$N:$N,$B$3)</f>
        <v>0</v>
      </c>
      <c r="E193" s="42">
        <f>SUMIFS(订单明细!$K:$K,订单明细!$L:$L,$B193,订单明细!$O:$O,E$9,订单明细!$N:$N,$B$3)</f>
        <v>0</v>
      </c>
      <c r="F193" s="42">
        <f>SUMIFS(订单明细!$K:$K,订单明细!$L:$L,$B193,订单明细!$O:$O,F$9,订单明细!$N:$N,$B$3)</f>
        <v>0</v>
      </c>
      <c r="G193" s="42">
        <f>SUMIFS(订单明细!$K:$K,订单明细!$L:$L,$B193,订单明细!$O:$O,G$9,订单明细!$N:$N,$B$3)</f>
        <v>0</v>
      </c>
      <c r="H193" s="42">
        <f>SUMIFS(订单明细!$K:$K,订单明细!$L:$L,$B193,订单明细!$O:$O,H$9,订单明细!$N:$N,$B$3)</f>
        <v>0</v>
      </c>
      <c r="I193" s="42">
        <f>SUMIFS(订单明细!$K:$K,订单明细!$L:$L,$B193,订单明细!$O:$O,I$9,订单明细!$N:$N,$B$3)</f>
        <v>0</v>
      </c>
      <c r="J193" s="42">
        <f>SUMIFS(订单明细!$K:$K,订单明细!$L:$L,$B193,订单明细!$O:$O,J$9,订单明细!$N:$N,$B$3)</f>
        <v>0</v>
      </c>
      <c r="K193" s="42">
        <f>SUMIFS(订单明细!$K:$K,订单明细!$L:$L,$B193,订单明细!$O:$O,K$9,订单明细!$N:$N,$B$3)</f>
        <v>0</v>
      </c>
      <c r="L193" s="42">
        <f>SUMIFS(订单明细!$K:$K,订单明细!$L:$L,$B193,订单明细!$O:$O,L$9,订单明细!$N:$N,$B$3)</f>
        <v>0</v>
      </c>
      <c r="M193" s="42">
        <f>SUMIFS(订单明细!$K:$K,订单明细!$L:$L,$B193,订单明细!$O:$O,M$9,订单明细!$N:$N,$B$3)</f>
        <v>0</v>
      </c>
      <c r="N193" s="42">
        <f>SUMIFS(订单明细!$K:$K,订单明细!$L:$L,$B193,订单明细!$O:$O,N$9,订单明细!$N:$N,$B$3)</f>
        <v>0</v>
      </c>
    </row>
    <row r="194" spans="3:14">
      <c r="C194" s="42">
        <f>SUMIFS(订单明细!$K:$K,订单明细!$L:$L,$B194,订单明细!$O:$O,C$9,订单明细!$N:$N,$B$3)</f>
        <v>0</v>
      </c>
      <c r="D194" s="42">
        <f>SUMIFS(订单明细!$K:$K,订单明细!$L:$L,$B194,订单明细!$O:$O,D$9,订单明细!$N:$N,$B$3)</f>
        <v>0</v>
      </c>
      <c r="E194" s="42">
        <f>SUMIFS(订单明细!$K:$K,订单明细!$L:$L,$B194,订单明细!$O:$O,E$9,订单明细!$N:$N,$B$3)</f>
        <v>0</v>
      </c>
      <c r="F194" s="42">
        <f>SUMIFS(订单明细!$K:$K,订单明细!$L:$L,$B194,订单明细!$O:$O,F$9,订单明细!$N:$N,$B$3)</f>
        <v>0</v>
      </c>
      <c r="G194" s="42">
        <f>SUMIFS(订单明细!$K:$K,订单明细!$L:$L,$B194,订单明细!$O:$O,G$9,订单明细!$N:$N,$B$3)</f>
        <v>0</v>
      </c>
      <c r="H194" s="42">
        <f>SUMIFS(订单明细!$K:$K,订单明细!$L:$L,$B194,订单明细!$O:$O,H$9,订单明细!$N:$N,$B$3)</f>
        <v>0</v>
      </c>
      <c r="I194" s="42">
        <f>SUMIFS(订单明细!$K:$K,订单明细!$L:$L,$B194,订单明细!$O:$O,I$9,订单明细!$N:$N,$B$3)</f>
        <v>0</v>
      </c>
      <c r="J194" s="42">
        <f>SUMIFS(订单明细!$K:$K,订单明细!$L:$L,$B194,订单明细!$O:$O,J$9,订单明细!$N:$N,$B$3)</f>
        <v>0</v>
      </c>
      <c r="K194" s="42">
        <f>SUMIFS(订单明细!$K:$K,订单明细!$L:$L,$B194,订单明细!$O:$O,K$9,订单明细!$N:$N,$B$3)</f>
        <v>0</v>
      </c>
      <c r="L194" s="42">
        <f>SUMIFS(订单明细!$K:$K,订单明细!$L:$L,$B194,订单明细!$O:$O,L$9,订单明细!$N:$N,$B$3)</f>
        <v>0</v>
      </c>
      <c r="M194" s="42">
        <f>SUMIFS(订单明细!$K:$K,订单明细!$L:$L,$B194,订单明细!$O:$O,M$9,订单明细!$N:$N,$B$3)</f>
        <v>0</v>
      </c>
      <c r="N194" s="42">
        <f>SUMIFS(订单明细!$K:$K,订单明细!$L:$L,$B194,订单明细!$O:$O,N$9,订单明细!$N:$N,$B$3)</f>
        <v>0</v>
      </c>
    </row>
    <row r="195" spans="3:14">
      <c r="C195" s="42">
        <f>SUMIFS(订单明细!$K:$K,订单明细!$L:$L,$B195,订单明细!$O:$O,C$9,订单明细!$N:$N,$B$3)</f>
        <v>0</v>
      </c>
      <c r="D195" s="42">
        <f>SUMIFS(订单明细!$K:$K,订单明细!$L:$L,$B195,订单明细!$O:$O,D$9,订单明细!$N:$N,$B$3)</f>
        <v>0</v>
      </c>
      <c r="E195" s="42">
        <f>SUMIFS(订单明细!$K:$K,订单明细!$L:$L,$B195,订单明细!$O:$O,E$9,订单明细!$N:$N,$B$3)</f>
        <v>0</v>
      </c>
      <c r="F195" s="42">
        <f>SUMIFS(订单明细!$K:$K,订单明细!$L:$L,$B195,订单明细!$O:$O,F$9,订单明细!$N:$N,$B$3)</f>
        <v>0</v>
      </c>
      <c r="G195" s="42">
        <f>SUMIFS(订单明细!$K:$K,订单明细!$L:$L,$B195,订单明细!$O:$O,G$9,订单明细!$N:$N,$B$3)</f>
        <v>0</v>
      </c>
      <c r="H195" s="42">
        <f>SUMIFS(订单明细!$K:$K,订单明细!$L:$L,$B195,订单明细!$O:$O,H$9,订单明细!$N:$N,$B$3)</f>
        <v>0</v>
      </c>
      <c r="I195" s="42">
        <f>SUMIFS(订单明细!$K:$K,订单明细!$L:$L,$B195,订单明细!$O:$O,I$9,订单明细!$N:$N,$B$3)</f>
        <v>0</v>
      </c>
      <c r="J195" s="42">
        <f>SUMIFS(订单明细!$K:$K,订单明细!$L:$L,$B195,订单明细!$O:$O,J$9,订单明细!$N:$N,$B$3)</f>
        <v>0</v>
      </c>
      <c r="K195" s="42">
        <f>SUMIFS(订单明细!$K:$K,订单明细!$L:$L,$B195,订单明细!$O:$O,K$9,订单明细!$N:$N,$B$3)</f>
        <v>0</v>
      </c>
      <c r="L195" s="42">
        <f>SUMIFS(订单明细!$K:$K,订单明细!$L:$L,$B195,订单明细!$O:$O,L$9,订单明细!$N:$N,$B$3)</f>
        <v>0</v>
      </c>
      <c r="M195" s="42">
        <f>SUMIFS(订单明细!$K:$K,订单明细!$L:$L,$B195,订单明细!$O:$O,M$9,订单明细!$N:$N,$B$3)</f>
        <v>0</v>
      </c>
      <c r="N195" s="42">
        <f>SUMIFS(订单明细!$K:$K,订单明细!$L:$L,$B195,订单明细!$O:$O,N$9,订单明细!$N:$N,$B$3)</f>
        <v>0</v>
      </c>
    </row>
    <row r="196" spans="3:14">
      <c r="C196" s="42">
        <f>SUMIFS(订单明细!$K:$K,订单明细!$L:$L,$B196,订单明细!$O:$O,C$9,订单明细!$N:$N,$B$3)</f>
        <v>0</v>
      </c>
      <c r="D196" s="42">
        <f>SUMIFS(订单明细!$K:$K,订单明细!$L:$L,$B196,订单明细!$O:$O,D$9,订单明细!$N:$N,$B$3)</f>
        <v>0</v>
      </c>
      <c r="E196" s="42">
        <f>SUMIFS(订单明细!$K:$K,订单明细!$L:$L,$B196,订单明细!$O:$O,E$9,订单明细!$N:$N,$B$3)</f>
        <v>0</v>
      </c>
      <c r="F196" s="42">
        <f>SUMIFS(订单明细!$K:$K,订单明细!$L:$L,$B196,订单明细!$O:$O,F$9,订单明细!$N:$N,$B$3)</f>
        <v>0</v>
      </c>
      <c r="G196" s="42">
        <f>SUMIFS(订单明细!$K:$K,订单明细!$L:$L,$B196,订单明细!$O:$O,G$9,订单明细!$N:$N,$B$3)</f>
        <v>0</v>
      </c>
      <c r="H196" s="42">
        <f>SUMIFS(订单明细!$K:$K,订单明细!$L:$L,$B196,订单明细!$O:$O,H$9,订单明细!$N:$N,$B$3)</f>
        <v>0</v>
      </c>
      <c r="I196" s="42">
        <f>SUMIFS(订单明细!$K:$K,订单明细!$L:$L,$B196,订单明细!$O:$O,I$9,订单明细!$N:$N,$B$3)</f>
        <v>0</v>
      </c>
      <c r="J196" s="42">
        <f>SUMIFS(订单明细!$K:$K,订单明细!$L:$L,$B196,订单明细!$O:$O,J$9,订单明细!$N:$N,$B$3)</f>
        <v>0</v>
      </c>
      <c r="K196" s="42">
        <f>SUMIFS(订单明细!$K:$K,订单明细!$L:$L,$B196,订单明细!$O:$O,K$9,订单明细!$N:$N,$B$3)</f>
        <v>0</v>
      </c>
      <c r="L196" s="42">
        <f>SUMIFS(订单明细!$K:$K,订单明细!$L:$L,$B196,订单明细!$O:$O,L$9,订单明细!$N:$N,$B$3)</f>
        <v>0</v>
      </c>
      <c r="M196" s="42">
        <f>SUMIFS(订单明细!$K:$K,订单明细!$L:$L,$B196,订单明细!$O:$O,M$9,订单明细!$N:$N,$B$3)</f>
        <v>0</v>
      </c>
      <c r="N196" s="42">
        <f>SUMIFS(订单明细!$K:$K,订单明细!$L:$L,$B196,订单明细!$O:$O,N$9,订单明细!$N:$N,$B$3)</f>
        <v>0</v>
      </c>
    </row>
    <row r="197" spans="3:14">
      <c r="C197" s="42">
        <f>SUMIFS(订单明细!$K:$K,订单明细!$L:$L,$B197,订单明细!$O:$O,C$9,订单明细!$N:$N,$B$3)</f>
        <v>0</v>
      </c>
      <c r="D197" s="42">
        <f>SUMIFS(订单明细!$K:$K,订单明细!$L:$L,$B197,订单明细!$O:$O,D$9,订单明细!$N:$N,$B$3)</f>
        <v>0</v>
      </c>
      <c r="E197" s="42">
        <f>SUMIFS(订单明细!$K:$K,订单明细!$L:$L,$B197,订单明细!$O:$O,E$9,订单明细!$N:$N,$B$3)</f>
        <v>0</v>
      </c>
      <c r="F197" s="42">
        <f>SUMIFS(订单明细!$K:$K,订单明细!$L:$L,$B197,订单明细!$O:$O,F$9,订单明细!$N:$N,$B$3)</f>
        <v>0</v>
      </c>
      <c r="G197" s="42">
        <f>SUMIFS(订单明细!$K:$K,订单明细!$L:$L,$B197,订单明细!$O:$O,G$9,订单明细!$N:$N,$B$3)</f>
        <v>0</v>
      </c>
      <c r="H197" s="42">
        <f>SUMIFS(订单明细!$K:$K,订单明细!$L:$L,$B197,订单明细!$O:$O,H$9,订单明细!$N:$N,$B$3)</f>
        <v>0</v>
      </c>
      <c r="I197" s="42">
        <f>SUMIFS(订单明细!$K:$K,订单明细!$L:$L,$B197,订单明细!$O:$O,I$9,订单明细!$N:$N,$B$3)</f>
        <v>0</v>
      </c>
      <c r="J197" s="42">
        <f>SUMIFS(订单明细!$K:$K,订单明细!$L:$L,$B197,订单明细!$O:$O,J$9,订单明细!$N:$N,$B$3)</f>
        <v>0</v>
      </c>
      <c r="K197" s="42">
        <f>SUMIFS(订单明细!$K:$K,订单明细!$L:$L,$B197,订单明细!$O:$O,K$9,订单明细!$N:$N,$B$3)</f>
        <v>0</v>
      </c>
      <c r="L197" s="42">
        <f>SUMIFS(订单明细!$K:$K,订单明细!$L:$L,$B197,订单明细!$O:$O,L$9,订单明细!$N:$N,$B$3)</f>
        <v>0</v>
      </c>
      <c r="M197" s="42">
        <f>SUMIFS(订单明细!$K:$K,订单明细!$L:$L,$B197,订单明细!$O:$O,M$9,订单明细!$N:$N,$B$3)</f>
        <v>0</v>
      </c>
      <c r="N197" s="42">
        <f>SUMIFS(订单明细!$K:$K,订单明细!$L:$L,$B197,订单明细!$O:$O,N$9,订单明细!$N:$N,$B$3)</f>
        <v>0</v>
      </c>
    </row>
    <row r="198" spans="3:14">
      <c r="C198" s="42">
        <f>SUMIFS(订单明细!$K:$K,订单明细!$L:$L,$B198,订单明细!$O:$O,C$9,订单明细!$N:$N,$B$3)</f>
        <v>0</v>
      </c>
      <c r="D198" s="42">
        <f>SUMIFS(订单明细!$K:$K,订单明细!$L:$L,$B198,订单明细!$O:$O,D$9,订单明细!$N:$N,$B$3)</f>
        <v>0</v>
      </c>
      <c r="E198" s="42">
        <f>SUMIFS(订单明细!$K:$K,订单明细!$L:$L,$B198,订单明细!$O:$O,E$9,订单明细!$N:$N,$B$3)</f>
        <v>0</v>
      </c>
      <c r="F198" s="42">
        <f>SUMIFS(订单明细!$K:$K,订单明细!$L:$L,$B198,订单明细!$O:$O,F$9,订单明细!$N:$N,$B$3)</f>
        <v>0</v>
      </c>
      <c r="G198" s="42">
        <f>SUMIFS(订单明细!$K:$K,订单明细!$L:$L,$B198,订单明细!$O:$O,G$9,订单明细!$N:$N,$B$3)</f>
        <v>0</v>
      </c>
      <c r="H198" s="42">
        <f>SUMIFS(订单明细!$K:$K,订单明细!$L:$L,$B198,订单明细!$O:$O,H$9,订单明细!$N:$N,$B$3)</f>
        <v>0</v>
      </c>
      <c r="I198" s="42">
        <f>SUMIFS(订单明细!$K:$K,订单明细!$L:$L,$B198,订单明细!$O:$O,I$9,订单明细!$N:$N,$B$3)</f>
        <v>0</v>
      </c>
      <c r="J198" s="42">
        <f>SUMIFS(订单明细!$K:$K,订单明细!$L:$L,$B198,订单明细!$O:$O,J$9,订单明细!$N:$N,$B$3)</f>
        <v>0</v>
      </c>
      <c r="K198" s="42">
        <f>SUMIFS(订单明细!$K:$K,订单明细!$L:$L,$B198,订单明细!$O:$O,K$9,订单明细!$N:$N,$B$3)</f>
        <v>0</v>
      </c>
      <c r="L198" s="42">
        <f>SUMIFS(订单明细!$K:$K,订单明细!$L:$L,$B198,订单明细!$O:$O,L$9,订单明细!$N:$N,$B$3)</f>
        <v>0</v>
      </c>
      <c r="M198" s="42">
        <f>SUMIFS(订单明细!$K:$K,订单明细!$L:$L,$B198,订单明细!$O:$O,M$9,订单明细!$N:$N,$B$3)</f>
        <v>0</v>
      </c>
      <c r="N198" s="42">
        <f>SUMIFS(订单明细!$K:$K,订单明细!$L:$L,$B198,订单明细!$O:$O,N$9,订单明细!$N:$N,$B$3)</f>
        <v>0</v>
      </c>
    </row>
    <row r="199" spans="3:14">
      <c r="C199" s="42">
        <f>SUMIFS(订单明细!$K:$K,订单明细!$L:$L,$B199,订单明细!$O:$O,C$9,订单明细!$N:$N,$B$3)</f>
        <v>0</v>
      </c>
      <c r="D199" s="42">
        <f>SUMIFS(订单明细!$K:$K,订单明细!$L:$L,$B199,订单明细!$O:$O,D$9,订单明细!$N:$N,$B$3)</f>
        <v>0</v>
      </c>
      <c r="E199" s="42">
        <f>SUMIFS(订单明细!$K:$K,订单明细!$L:$L,$B199,订单明细!$O:$O,E$9,订单明细!$N:$N,$B$3)</f>
        <v>0</v>
      </c>
      <c r="F199" s="42">
        <f>SUMIFS(订单明细!$K:$K,订单明细!$L:$L,$B199,订单明细!$O:$O,F$9,订单明细!$N:$N,$B$3)</f>
        <v>0</v>
      </c>
      <c r="G199" s="42">
        <f>SUMIFS(订单明细!$K:$K,订单明细!$L:$L,$B199,订单明细!$O:$O,G$9,订单明细!$N:$N,$B$3)</f>
        <v>0</v>
      </c>
      <c r="H199" s="42">
        <f>SUMIFS(订单明细!$K:$K,订单明细!$L:$L,$B199,订单明细!$O:$O,H$9,订单明细!$N:$N,$B$3)</f>
        <v>0</v>
      </c>
      <c r="I199" s="42">
        <f>SUMIFS(订单明细!$K:$K,订单明细!$L:$L,$B199,订单明细!$O:$O,I$9,订单明细!$N:$N,$B$3)</f>
        <v>0</v>
      </c>
      <c r="J199" s="42">
        <f>SUMIFS(订单明细!$K:$K,订单明细!$L:$L,$B199,订单明细!$O:$O,J$9,订单明细!$N:$N,$B$3)</f>
        <v>0</v>
      </c>
      <c r="K199" s="42">
        <f>SUMIFS(订单明细!$K:$K,订单明细!$L:$L,$B199,订单明细!$O:$O,K$9,订单明细!$N:$N,$B$3)</f>
        <v>0</v>
      </c>
      <c r="L199" s="42">
        <f>SUMIFS(订单明细!$K:$K,订单明细!$L:$L,$B199,订单明细!$O:$O,L$9,订单明细!$N:$N,$B$3)</f>
        <v>0</v>
      </c>
      <c r="M199" s="42">
        <f>SUMIFS(订单明细!$K:$K,订单明细!$L:$L,$B199,订单明细!$O:$O,M$9,订单明细!$N:$N,$B$3)</f>
        <v>0</v>
      </c>
      <c r="N199" s="42">
        <f>SUMIFS(订单明细!$K:$K,订单明细!$L:$L,$B199,订单明细!$O:$O,N$9,订单明细!$N:$N,$B$3)</f>
        <v>0</v>
      </c>
    </row>
    <row r="200" spans="3:14">
      <c r="C200" s="42">
        <f>SUMIFS(订单明细!$K:$K,订单明细!$L:$L,$B200,订单明细!$O:$O,C$9,订单明细!$N:$N,$B$3)</f>
        <v>0</v>
      </c>
      <c r="D200" s="42">
        <f>SUMIFS(订单明细!$K:$K,订单明细!$L:$L,$B200,订单明细!$O:$O,D$9,订单明细!$N:$N,$B$3)</f>
        <v>0</v>
      </c>
      <c r="E200" s="42">
        <f>SUMIFS(订单明细!$K:$K,订单明细!$L:$L,$B200,订单明细!$O:$O,E$9,订单明细!$N:$N,$B$3)</f>
        <v>0</v>
      </c>
      <c r="F200" s="42">
        <f>SUMIFS(订单明细!$K:$K,订单明细!$L:$L,$B200,订单明细!$O:$O,F$9,订单明细!$N:$N,$B$3)</f>
        <v>0</v>
      </c>
      <c r="G200" s="42">
        <f>SUMIFS(订单明细!$K:$K,订单明细!$L:$L,$B200,订单明细!$O:$O,G$9,订单明细!$N:$N,$B$3)</f>
        <v>0</v>
      </c>
      <c r="H200" s="42">
        <f>SUMIFS(订单明细!$K:$K,订单明细!$L:$L,$B200,订单明细!$O:$O,H$9,订单明细!$N:$N,$B$3)</f>
        <v>0</v>
      </c>
      <c r="I200" s="42">
        <f>SUMIFS(订单明细!$K:$K,订单明细!$L:$L,$B200,订单明细!$O:$O,I$9,订单明细!$N:$N,$B$3)</f>
        <v>0</v>
      </c>
      <c r="J200" s="42">
        <f>SUMIFS(订单明细!$K:$K,订单明细!$L:$L,$B200,订单明细!$O:$O,J$9,订单明细!$N:$N,$B$3)</f>
        <v>0</v>
      </c>
      <c r="K200" s="42">
        <f>SUMIFS(订单明细!$K:$K,订单明细!$L:$L,$B200,订单明细!$O:$O,K$9,订单明细!$N:$N,$B$3)</f>
        <v>0</v>
      </c>
      <c r="L200" s="42">
        <f>SUMIFS(订单明细!$K:$K,订单明细!$L:$L,$B200,订单明细!$O:$O,L$9,订单明细!$N:$N,$B$3)</f>
        <v>0</v>
      </c>
      <c r="M200" s="42">
        <f>SUMIFS(订单明细!$K:$K,订单明细!$L:$L,$B200,订单明细!$O:$O,M$9,订单明细!$N:$N,$B$3)</f>
        <v>0</v>
      </c>
      <c r="N200" s="42">
        <f>SUMIFS(订单明细!$K:$K,订单明细!$L:$L,$B200,订单明细!$O:$O,N$9,订单明细!$N:$N,$B$3)</f>
        <v>0</v>
      </c>
    </row>
    <row r="201" spans="3:14">
      <c r="C201" s="42">
        <f>SUMIFS(订单明细!$K:$K,订单明细!$L:$L,$B201,订单明细!$O:$O,C$9,订单明细!$N:$N,$B$3)</f>
        <v>0</v>
      </c>
      <c r="D201" s="42">
        <f>SUMIFS(订单明细!$K:$K,订单明细!$L:$L,$B201,订单明细!$O:$O,D$9,订单明细!$N:$N,$B$3)</f>
        <v>0</v>
      </c>
      <c r="E201" s="42">
        <f>SUMIFS(订单明细!$K:$K,订单明细!$L:$L,$B201,订单明细!$O:$O,E$9,订单明细!$N:$N,$B$3)</f>
        <v>0</v>
      </c>
      <c r="F201" s="42">
        <f>SUMIFS(订单明细!$K:$K,订单明细!$L:$L,$B201,订单明细!$O:$O,F$9,订单明细!$N:$N,$B$3)</f>
        <v>0</v>
      </c>
      <c r="G201" s="42">
        <f>SUMIFS(订单明细!$K:$K,订单明细!$L:$L,$B201,订单明细!$O:$O,G$9,订单明细!$N:$N,$B$3)</f>
        <v>0</v>
      </c>
      <c r="H201" s="42">
        <f>SUMIFS(订单明细!$K:$K,订单明细!$L:$L,$B201,订单明细!$O:$O,H$9,订单明细!$N:$N,$B$3)</f>
        <v>0</v>
      </c>
      <c r="I201" s="42">
        <f>SUMIFS(订单明细!$K:$K,订单明细!$L:$L,$B201,订单明细!$O:$O,I$9,订单明细!$N:$N,$B$3)</f>
        <v>0</v>
      </c>
      <c r="J201" s="42">
        <f>SUMIFS(订单明细!$K:$K,订单明细!$L:$L,$B201,订单明细!$O:$O,J$9,订单明细!$N:$N,$B$3)</f>
        <v>0</v>
      </c>
      <c r="K201" s="42">
        <f>SUMIFS(订单明细!$K:$K,订单明细!$L:$L,$B201,订单明细!$O:$O,K$9,订单明细!$N:$N,$B$3)</f>
        <v>0</v>
      </c>
      <c r="L201" s="42">
        <f>SUMIFS(订单明细!$K:$K,订单明细!$L:$L,$B201,订单明细!$O:$O,L$9,订单明细!$N:$N,$B$3)</f>
        <v>0</v>
      </c>
      <c r="M201" s="42">
        <f>SUMIFS(订单明细!$K:$K,订单明细!$L:$L,$B201,订单明细!$O:$O,M$9,订单明细!$N:$N,$B$3)</f>
        <v>0</v>
      </c>
      <c r="N201" s="42">
        <f>SUMIFS(订单明细!$K:$K,订单明细!$L:$L,$B201,订单明细!$O:$O,N$9,订单明细!$N:$N,$B$3)</f>
        <v>0</v>
      </c>
    </row>
    <row r="202" spans="3:14">
      <c r="C202" s="42">
        <f>SUMIFS(订单明细!$K:$K,订单明细!$L:$L,$B202,订单明细!$O:$O,C$9,订单明细!$N:$N,$B$3)</f>
        <v>0</v>
      </c>
      <c r="D202" s="42">
        <f>SUMIFS(订单明细!$K:$K,订单明细!$L:$L,$B202,订单明细!$O:$O,D$9,订单明细!$N:$N,$B$3)</f>
        <v>0</v>
      </c>
      <c r="E202" s="42">
        <f>SUMIFS(订单明细!$K:$K,订单明细!$L:$L,$B202,订单明细!$O:$O,E$9,订单明细!$N:$N,$B$3)</f>
        <v>0</v>
      </c>
      <c r="F202" s="42">
        <f>SUMIFS(订单明细!$K:$K,订单明细!$L:$L,$B202,订单明细!$O:$O,F$9,订单明细!$N:$N,$B$3)</f>
        <v>0</v>
      </c>
      <c r="G202" s="42">
        <f>SUMIFS(订单明细!$K:$K,订单明细!$L:$L,$B202,订单明细!$O:$O,G$9,订单明细!$N:$N,$B$3)</f>
        <v>0</v>
      </c>
      <c r="H202" s="42">
        <f>SUMIFS(订单明细!$K:$K,订单明细!$L:$L,$B202,订单明细!$O:$O,H$9,订单明细!$N:$N,$B$3)</f>
        <v>0</v>
      </c>
      <c r="I202" s="42">
        <f>SUMIFS(订单明细!$K:$K,订单明细!$L:$L,$B202,订单明细!$O:$O,I$9,订单明细!$N:$N,$B$3)</f>
        <v>0</v>
      </c>
      <c r="J202" s="42">
        <f>SUMIFS(订单明细!$K:$K,订单明细!$L:$L,$B202,订单明细!$O:$O,J$9,订单明细!$N:$N,$B$3)</f>
        <v>0</v>
      </c>
      <c r="K202" s="42">
        <f>SUMIFS(订单明细!$K:$K,订单明细!$L:$L,$B202,订单明细!$O:$O,K$9,订单明细!$N:$N,$B$3)</f>
        <v>0</v>
      </c>
      <c r="L202" s="42">
        <f>SUMIFS(订单明细!$K:$K,订单明细!$L:$L,$B202,订单明细!$O:$O,L$9,订单明细!$N:$N,$B$3)</f>
        <v>0</v>
      </c>
      <c r="M202" s="42">
        <f>SUMIFS(订单明细!$K:$K,订单明细!$L:$L,$B202,订单明细!$O:$O,M$9,订单明细!$N:$N,$B$3)</f>
        <v>0</v>
      </c>
      <c r="N202" s="42">
        <f>SUMIFS(订单明细!$K:$K,订单明细!$L:$L,$B202,订单明细!$O:$O,N$9,订单明细!$N:$N,$B$3)</f>
        <v>0</v>
      </c>
    </row>
    <row r="203" spans="3:14">
      <c r="C203" s="42">
        <f>SUMIFS(订单明细!$K:$K,订单明细!$L:$L,$B203,订单明细!$O:$O,C$9,订单明细!$N:$N,$B$3)</f>
        <v>0</v>
      </c>
      <c r="D203" s="42">
        <f>SUMIFS(订单明细!$K:$K,订单明细!$L:$L,$B203,订单明细!$O:$O,D$9,订单明细!$N:$N,$B$3)</f>
        <v>0</v>
      </c>
      <c r="E203" s="42">
        <f>SUMIFS(订单明细!$K:$K,订单明细!$L:$L,$B203,订单明细!$O:$O,E$9,订单明细!$N:$N,$B$3)</f>
        <v>0</v>
      </c>
      <c r="F203" s="42">
        <f>SUMIFS(订单明细!$K:$K,订单明细!$L:$L,$B203,订单明细!$O:$O,F$9,订单明细!$N:$N,$B$3)</f>
        <v>0</v>
      </c>
      <c r="G203" s="42">
        <f>SUMIFS(订单明细!$K:$K,订单明细!$L:$L,$B203,订单明细!$O:$O,G$9,订单明细!$N:$N,$B$3)</f>
        <v>0</v>
      </c>
      <c r="H203" s="42">
        <f>SUMIFS(订单明细!$K:$K,订单明细!$L:$L,$B203,订单明细!$O:$O,H$9,订单明细!$N:$N,$B$3)</f>
        <v>0</v>
      </c>
      <c r="I203" s="42">
        <f>SUMIFS(订单明细!$K:$K,订单明细!$L:$L,$B203,订单明细!$O:$O,I$9,订单明细!$N:$N,$B$3)</f>
        <v>0</v>
      </c>
      <c r="J203" s="42">
        <f>SUMIFS(订单明细!$K:$K,订单明细!$L:$L,$B203,订单明细!$O:$O,J$9,订单明细!$N:$N,$B$3)</f>
        <v>0</v>
      </c>
      <c r="K203" s="42">
        <f>SUMIFS(订单明细!$K:$K,订单明细!$L:$L,$B203,订单明细!$O:$O,K$9,订单明细!$N:$N,$B$3)</f>
        <v>0</v>
      </c>
      <c r="L203" s="42">
        <f>SUMIFS(订单明细!$K:$K,订单明细!$L:$L,$B203,订单明细!$O:$O,L$9,订单明细!$N:$N,$B$3)</f>
        <v>0</v>
      </c>
      <c r="M203" s="42">
        <f>SUMIFS(订单明细!$K:$K,订单明细!$L:$L,$B203,订单明细!$O:$O,M$9,订单明细!$N:$N,$B$3)</f>
        <v>0</v>
      </c>
      <c r="N203" s="42">
        <f>SUMIFS(订单明细!$K:$K,订单明细!$L:$L,$B203,订单明细!$O:$O,N$9,订单明细!$N:$N,$B$3)</f>
        <v>0</v>
      </c>
    </row>
    <row r="204" spans="3:14">
      <c r="C204" s="42">
        <f>SUMIFS(订单明细!$K:$K,订单明细!$L:$L,$B204,订单明细!$O:$O,C$9,订单明细!$N:$N,$B$3)</f>
        <v>0</v>
      </c>
      <c r="D204" s="42">
        <f>SUMIFS(订单明细!$K:$K,订单明细!$L:$L,$B204,订单明细!$O:$O,D$9,订单明细!$N:$N,$B$3)</f>
        <v>0</v>
      </c>
      <c r="E204" s="42">
        <f>SUMIFS(订单明细!$K:$K,订单明细!$L:$L,$B204,订单明细!$O:$O,E$9,订单明细!$N:$N,$B$3)</f>
        <v>0</v>
      </c>
      <c r="F204" s="42">
        <f>SUMIFS(订单明细!$K:$K,订单明细!$L:$L,$B204,订单明细!$O:$O,F$9,订单明细!$N:$N,$B$3)</f>
        <v>0</v>
      </c>
      <c r="G204" s="42">
        <f>SUMIFS(订单明细!$K:$K,订单明细!$L:$L,$B204,订单明细!$O:$O,G$9,订单明细!$N:$N,$B$3)</f>
        <v>0</v>
      </c>
      <c r="H204" s="42">
        <f>SUMIFS(订单明细!$K:$K,订单明细!$L:$L,$B204,订单明细!$O:$O,H$9,订单明细!$N:$N,$B$3)</f>
        <v>0</v>
      </c>
      <c r="I204" s="42">
        <f>SUMIFS(订单明细!$K:$K,订单明细!$L:$L,$B204,订单明细!$O:$O,I$9,订单明细!$N:$N,$B$3)</f>
        <v>0</v>
      </c>
      <c r="J204" s="42">
        <f>SUMIFS(订单明细!$K:$K,订单明细!$L:$L,$B204,订单明细!$O:$O,J$9,订单明细!$N:$N,$B$3)</f>
        <v>0</v>
      </c>
      <c r="K204" s="42">
        <f>SUMIFS(订单明细!$K:$K,订单明细!$L:$L,$B204,订单明细!$O:$O,K$9,订单明细!$N:$N,$B$3)</f>
        <v>0</v>
      </c>
      <c r="L204" s="42">
        <f>SUMIFS(订单明细!$K:$K,订单明细!$L:$L,$B204,订单明细!$O:$O,L$9,订单明细!$N:$N,$B$3)</f>
        <v>0</v>
      </c>
      <c r="M204" s="42">
        <f>SUMIFS(订单明细!$K:$K,订单明细!$L:$L,$B204,订单明细!$O:$O,M$9,订单明细!$N:$N,$B$3)</f>
        <v>0</v>
      </c>
      <c r="N204" s="42">
        <f>SUMIFS(订单明细!$K:$K,订单明细!$L:$L,$B204,订单明细!$O:$O,N$9,订单明细!$N:$N,$B$3)</f>
        <v>0</v>
      </c>
    </row>
    <row r="205" spans="3:14">
      <c r="C205" s="42">
        <f>SUMIFS(订单明细!$K:$K,订单明细!$L:$L,$B205,订单明细!$O:$O,C$9,订单明细!$N:$N,$B$3)</f>
        <v>0</v>
      </c>
      <c r="D205" s="42">
        <f>SUMIFS(订单明细!$K:$K,订单明细!$L:$L,$B205,订单明细!$O:$O,D$9,订单明细!$N:$N,$B$3)</f>
        <v>0</v>
      </c>
      <c r="E205" s="42">
        <f>SUMIFS(订单明细!$K:$K,订单明细!$L:$L,$B205,订单明细!$O:$O,E$9,订单明细!$N:$N,$B$3)</f>
        <v>0</v>
      </c>
      <c r="F205" s="42">
        <f>SUMIFS(订单明细!$K:$K,订单明细!$L:$L,$B205,订单明细!$O:$O,F$9,订单明细!$N:$N,$B$3)</f>
        <v>0</v>
      </c>
      <c r="G205" s="42">
        <f>SUMIFS(订单明细!$K:$K,订单明细!$L:$L,$B205,订单明细!$O:$O,G$9,订单明细!$N:$N,$B$3)</f>
        <v>0</v>
      </c>
      <c r="H205" s="42">
        <f>SUMIFS(订单明细!$K:$K,订单明细!$L:$L,$B205,订单明细!$O:$O,H$9,订单明细!$N:$N,$B$3)</f>
        <v>0</v>
      </c>
      <c r="I205" s="42">
        <f>SUMIFS(订单明细!$K:$K,订单明细!$L:$L,$B205,订单明细!$O:$O,I$9,订单明细!$N:$N,$B$3)</f>
        <v>0</v>
      </c>
      <c r="J205" s="42">
        <f>SUMIFS(订单明细!$K:$K,订单明细!$L:$L,$B205,订单明细!$O:$O,J$9,订单明细!$N:$N,$B$3)</f>
        <v>0</v>
      </c>
      <c r="K205" s="42">
        <f>SUMIFS(订单明细!$K:$K,订单明细!$L:$L,$B205,订单明细!$O:$O,K$9,订单明细!$N:$N,$B$3)</f>
        <v>0</v>
      </c>
      <c r="L205" s="42">
        <f>SUMIFS(订单明细!$K:$K,订单明细!$L:$L,$B205,订单明细!$O:$O,L$9,订单明细!$N:$N,$B$3)</f>
        <v>0</v>
      </c>
      <c r="M205" s="42">
        <f>SUMIFS(订单明细!$K:$K,订单明细!$L:$L,$B205,订单明细!$O:$O,M$9,订单明细!$N:$N,$B$3)</f>
        <v>0</v>
      </c>
      <c r="N205" s="42">
        <f>SUMIFS(订单明细!$K:$K,订单明细!$L:$L,$B205,订单明细!$O:$O,N$9,订单明细!$N:$N,$B$3)</f>
        <v>0</v>
      </c>
    </row>
  </sheetData>
  <mergeCells count="4">
    <mergeCell ref="B3:C3"/>
    <mergeCell ref="A4:B4"/>
    <mergeCell ref="A5:B5"/>
    <mergeCell ref="A6:B7"/>
  </mergeCells>
  <dataValidations count="1">
    <dataValidation type="list" allowBlank="1" showInputMessage="1" showErrorMessage="1" sqref="A5">
      <formula1>员工</formula1>
    </dataValidation>
  </dataValidations>
  <pageMargins left="0.75" right="0.75" top="1" bottom="1" header="0.5" footer="0.5"/>
  <headerFooter/>
  <drawing r:id="rId1"/>
  <legacyDrawing r:id="rId2"/>
  <mc:AlternateContent xmlns:mc="http://schemas.openxmlformats.org/markup-compatibility/2006">
    <mc:Choice Requires="x14">
      <controls>
        <mc:AlternateContent xmlns:mc="http://schemas.openxmlformats.org/markup-compatibility/2006">
          <mc:Choice Requires="x14">
            <control shapeId="4099" name="Spinner 3" r:id="rId3">
              <controlPr defaultSize="0">
                <anchor moveWithCells="1">
                  <from>
                    <xdr:col>2</xdr:col>
                    <xdr:colOff>723900</xdr:colOff>
                    <xdr:row>2</xdr:row>
                    <xdr:rowOff>57785</xdr:rowOff>
                  </from>
                  <to>
                    <xdr:col>3</xdr:col>
                    <xdr:colOff>0</xdr:colOff>
                    <xdr:row>2</xdr:row>
                    <xdr:rowOff>705485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首页</vt:lpstr>
      <vt:lpstr>客户信息</vt:lpstr>
      <vt:lpstr>商品信息</vt:lpstr>
      <vt:lpstr>员工信息</vt:lpstr>
      <vt:lpstr>报价单</vt:lpstr>
      <vt:lpstr>订单明细</vt:lpstr>
      <vt:lpstr>应收账款</vt:lpstr>
      <vt:lpstr>对账单</vt:lpstr>
      <vt:lpstr>业绩报表</vt:lpstr>
      <vt:lpstr>销售分析</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41772</dc:creator>
  <cp:lastModifiedBy>阿森</cp:lastModifiedBy>
  <dcterms:created xsi:type="dcterms:W3CDTF">2022-03-31T09:40:00Z</dcterms:created>
  <dcterms:modified xsi:type="dcterms:W3CDTF">2023-12-23T04:09:27Z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17D1FD1BB6B44A07F1EC8565C6A1454E_41</vt:lpwstr>
  </property>
  <property fmtid="{D5CDD505-2E9C-101B-9397-08002B2CF9AE}" pid="3" name="KSOProductBuildVer">
    <vt:lpwstr>2052-6.4.0.8550</vt:lpwstr>
  </property>
  <property fmtid="{D5CDD505-2E9C-101B-9397-08002B2CF9AE}" pid="4" name="KSOTemplateUUID">
    <vt:lpwstr>v1.0_mb_GrSwAdyN5Vo9Afup3w/INA==</vt:lpwstr>
  </property>
</Properties>
</file>