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15600" windowHeight="11760"/>
  </bookViews>
  <sheets>
    <sheet name="NBS Weight Data" sheetId="1" r:id="rId1"/>
  </sheets>
  <calcPr calcId="145621"/>
</workbook>
</file>

<file path=xl/calcChain.xml><?xml version="1.0" encoding="utf-8"?>
<calcChain xmlns="http://schemas.openxmlformats.org/spreadsheetml/2006/main">
  <c r="I9" i="1" l="1"/>
  <c r="J9" i="1" l="1"/>
  <c r="J13" i="1"/>
  <c r="I18" i="1" l="1"/>
  <c r="I16" i="1"/>
  <c r="I8" i="1" l="1"/>
  <c r="I12" i="1" s="1"/>
  <c r="B5" i="1" l="1"/>
  <c r="C9" i="1" s="1"/>
  <c r="D9" i="1" s="1"/>
  <c r="F9" i="1" l="1"/>
  <c r="E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E108" i="1" l="1"/>
  <c r="D108" i="1"/>
  <c r="F108" i="1"/>
  <c r="E104" i="1"/>
  <c r="D104" i="1"/>
  <c r="F104" i="1"/>
  <c r="E100" i="1"/>
  <c r="D100" i="1"/>
  <c r="F100" i="1"/>
  <c r="E96" i="1"/>
  <c r="D96" i="1"/>
  <c r="F96" i="1"/>
  <c r="D92" i="1"/>
  <c r="F92" i="1"/>
  <c r="E92" i="1"/>
  <c r="D88" i="1"/>
  <c r="F88" i="1"/>
  <c r="E88" i="1"/>
  <c r="D84" i="1"/>
  <c r="F84" i="1"/>
  <c r="E84" i="1"/>
  <c r="D80" i="1"/>
  <c r="F80" i="1"/>
  <c r="E80" i="1"/>
  <c r="D76" i="1"/>
  <c r="F76" i="1"/>
  <c r="E76" i="1"/>
  <c r="D72" i="1"/>
  <c r="F72" i="1"/>
  <c r="E72" i="1"/>
  <c r="D68" i="1"/>
  <c r="F68" i="1"/>
  <c r="E68" i="1"/>
  <c r="E64" i="1"/>
  <c r="D64" i="1"/>
  <c r="F64" i="1"/>
  <c r="E60" i="1"/>
  <c r="D60" i="1"/>
  <c r="F60" i="1"/>
  <c r="E56" i="1"/>
  <c r="D56" i="1"/>
  <c r="F56" i="1"/>
  <c r="E52" i="1"/>
  <c r="D52" i="1"/>
  <c r="F52" i="1"/>
  <c r="E48" i="1"/>
  <c r="D48" i="1"/>
  <c r="F48" i="1"/>
  <c r="E44" i="1"/>
  <c r="D44" i="1"/>
  <c r="F44" i="1"/>
  <c r="E40" i="1"/>
  <c r="D40" i="1"/>
  <c r="F40" i="1"/>
  <c r="E36" i="1"/>
  <c r="D36" i="1"/>
  <c r="F36" i="1"/>
  <c r="E32" i="1"/>
  <c r="D32" i="1"/>
  <c r="F32" i="1"/>
  <c r="E28" i="1"/>
  <c r="D28" i="1"/>
  <c r="F28" i="1"/>
  <c r="E24" i="1"/>
  <c r="D24" i="1"/>
  <c r="F24" i="1"/>
  <c r="E20" i="1"/>
  <c r="D20" i="1"/>
  <c r="F20" i="1"/>
  <c r="E16" i="1"/>
  <c r="D16" i="1"/>
  <c r="F16" i="1"/>
  <c r="E12" i="1"/>
  <c r="D12" i="1"/>
  <c r="F12" i="1"/>
  <c r="D105" i="1"/>
  <c r="F105" i="1"/>
  <c r="E105" i="1"/>
  <c r="D101" i="1"/>
  <c r="F101" i="1"/>
  <c r="E101" i="1"/>
  <c r="D97" i="1"/>
  <c r="F97" i="1"/>
  <c r="E97" i="1"/>
  <c r="E93" i="1"/>
  <c r="D93" i="1"/>
  <c r="F93" i="1"/>
  <c r="E89" i="1"/>
  <c r="D89" i="1"/>
  <c r="F89" i="1"/>
  <c r="E85" i="1"/>
  <c r="D85" i="1"/>
  <c r="F85" i="1"/>
  <c r="E81" i="1"/>
  <c r="D81" i="1"/>
  <c r="F81" i="1"/>
  <c r="E77" i="1"/>
  <c r="D77" i="1"/>
  <c r="F77" i="1"/>
  <c r="E73" i="1"/>
  <c r="D73" i="1"/>
  <c r="F73" i="1"/>
  <c r="E69" i="1"/>
  <c r="D69" i="1"/>
  <c r="F69" i="1"/>
  <c r="D65" i="1"/>
  <c r="E65" i="1"/>
  <c r="F65" i="1"/>
  <c r="D61" i="1"/>
  <c r="F61" i="1"/>
  <c r="E61" i="1"/>
  <c r="D57" i="1"/>
  <c r="F57" i="1"/>
  <c r="E57" i="1"/>
  <c r="D53" i="1"/>
  <c r="F53" i="1"/>
  <c r="E53" i="1"/>
  <c r="D49" i="1"/>
  <c r="F49" i="1"/>
  <c r="E49" i="1"/>
  <c r="D45" i="1"/>
  <c r="F45" i="1"/>
  <c r="E45" i="1"/>
  <c r="D41" i="1"/>
  <c r="F41" i="1"/>
  <c r="E41" i="1"/>
  <c r="D37" i="1"/>
  <c r="F37" i="1"/>
  <c r="E37" i="1"/>
  <c r="D33" i="1"/>
  <c r="F33" i="1"/>
  <c r="E33" i="1"/>
  <c r="D29" i="1"/>
  <c r="F29" i="1"/>
  <c r="E29" i="1"/>
  <c r="D25" i="1"/>
  <c r="F25" i="1"/>
  <c r="E25" i="1"/>
  <c r="D21" i="1"/>
  <c r="F21" i="1"/>
  <c r="E21" i="1"/>
  <c r="D17" i="1"/>
  <c r="F17" i="1"/>
  <c r="E17" i="1"/>
  <c r="D13" i="1"/>
  <c r="F13" i="1"/>
  <c r="E13" i="1"/>
  <c r="E106" i="1"/>
  <c r="D106" i="1"/>
  <c r="F106" i="1"/>
  <c r="E102" i="1"/>
  <c r="D102" i="1"/>
  <c r="F102" i="1"/>
  <c r="E98" i="1"/>
  <c r="D98" i="1"/>
  <c r="F98" i="1"/>
  <c r="D94" i="1"/>
  <c r="E94" i="1"/>
  <c r="F94" i="1"/>
  <c r="D90" i="1"/>
  <c r="F90" i="1"/>
  <c r="E90" i="1"/>
  <c r="D86" i="1"/>
  <c r="F86" i="1"/>
  <c r="E86" i="1"/>
  <c r="D82" i="1"/>
  <c r="F82" i="1"/>
  <c r="E82" i="1"/>
  <c r="D78" i="1"/>
  <c r="F78" i="1"/>
  <c r="E78" i="1"/>
  <c r="D74" i="1"/>
  <c r="F74" i="1"/>
  <c r="E74" i="1"/>
  <c r="D70" i="1"/>
  <c r="F70" i="1"/>
  <c r="E70" i="1"/>
  <c r="D66" i="1"/>
  <c r="F66" i="1"/>
  <c r="E66" i="1"/>
  <c r="E62" i="1"/>
  <c r="F62" i="1"/>
  <c r="D62" i="1"/>
  <c r="E58" i="1"/>
  <c r="F58" i="1"/>
  <c r="D58" i="1"/>
  <c r="E54" i="1"/>
  <c r="F54" i="1"/>
  <c r="D54" i="1"/>
  <c r="E50" i="1"/>
  <c r="F50" i="1"/>
  <c r="D50" i="1"/>
  <c r="E46" i="1"/>
  <c r="F46" i="1"/>
  <c r="D46" i="1"/>
  <c r="E42" i="1"/>
  <c r="F42" i="1"/>
  <c r="D42" i="1"/>
  <c r="E38" i="1"/>
  <c r="F38" i="1"/>
  <c r="D38" i="1"/>
  <c r="E34" i="1"/>
  <c r="F34" i="1"/>
  <c r="D34" i="1"/>
  <c r="E30" i="1"/>
  <c r="F30" i="1"/>
  <c r="D30" i="1"/>
  <c r="E26" i="1"/>
  <c r="F26" i="1"/>
  <c r="D26" i="1"/>
  <c r="E22" i="1"/>
  <c r="F22" i="1"/>
  <c r="D22" i="1"/>
  <c r="E18" i="1"/>
  <c r="F18" i="1"/>
  <c r="D18" i="1"/>
  <c r="E14" i="1"/>
  <c r="F14" i="1"/>
  <c r="D14" i="1"/>
  <c r="E10" i="1"/>
  <c r="F10" i="1"/>
  <c r="D10" i="1"/>
  <c r="D107" i="1"/>
  <c r="F107" i="1"/>
  <c r="E107" i="1"/>
  <c r="D103" i="1"/>
  <c r="F103" i="1"/>
  <c r="E103" i="1"/>
  <c r="D99" i="1"/>
  <c r="F99" i="1"/>
  <c r="E99" i="1"/>
  <c r="D95" i="1"/>
  <c r="F95" i="1"/>
  <c r="E95" i="1"/>
  <c r="E91" i="1"/>
  <c r="D91" i="1"/>
  <c r="F91" i="1"/>
  <c r="E87" i="1"/>
  <c r="D87" i="1"/>
  <c r="F87" i="1"/>
  <c r="E83" i="1"/>
  <c r="D83" i="1"/>
  <c r="F83" i="1"/>
  <c r="E79" i="1"/>
  <c r="D79" i="1"/>
  <c r="F79" i="1"/>
  <c r="E75" i="1"/>
  <c r="D75" i="1"/>
  <c r="F75" i="1"/>
  <c r="E71" i="1"/>
  <c r="D71" i="1"/>
  <c r="F71" i="1"/>
  <c r="E67" i="1"/>
  <c r="D67" i="1"/>
  <c r="F67" i="1"/>
  <c r="D63" i="1"/>
  <c r="F63" i="1"/>
  <c r="E63" i="1"/>
  <c r="D59" i="1"/>
  <c r="F59" i="1"/>
  <c r="E59" i="1"/>
  <c r="D55" i="1"/>
  <c r="F55" i="1"/>
  <c r="E55" i="1"/>
  <c r="D51" i="1"/>
  <c r="F51" i="1"/>
  <c r="E51" i="1"/>
  <c r="D47" i="1"/>
  <c r="F47" i="1"/>
  <c r="E47" i="1"/>
  <c r="D43" i="1"/>
  <c r="F43" i="1"/>
  <c r="E43" i="1"/>
  <c r="D39" i="1"/>
  <c r="F39" i="1"/>
  <c r="E39" i="1"/>
  <c r="D35" i="1"/>
  <c r="F35" i="1"/>
  <c r="E35" i="1"/>
  <c r="D31" i="1"/>
  <c r="F31" i="1"/>
  <c r="E31" i="1"/>
  <c r="D27" i="1"/>
  <c r="F27" i="1"/>
  <c r="E27" i="1"/>
  <c r="D23" i="1"/>
  <c r="F23" i="1"/>
  <c r="E23" i="1"/>
  <c r="D19" i="1"/>
  <c r="F19" i="1"/>
  <c r="E19" i="1"/>
  <c r="D15" i="1"/>
  <c r="F15" i="1"/>
  <c r="E15" i="1"/>
  <c r="D11" i="1"/>
  <c r="F11" i="1"/>
  <c r="E11" i="1"/>
  <c r="E7" i="1" l="1"/>
  <c r="F7" i="1"/>
  <c r="D7" i="1"/>
  <c r="I6" i="1" l="1"/>
  <c r="I10" i="1"/>
  <c r="I11" i="1" s="1"/>
  <c r="I7" i="1"/>
  <c r="I13" i="1" l="1"/>
</calcChain>
</file>

<file path=xl/sharedStrings.xml><?xml version="1.0" encoding="utf-8"?>
<sst xmlns="http://schemas.openxmlformats.org/spreadsheetml/2006/main" count="27" uniqueCount="26">
  <si>
    <t>Ambler and Jones of the National Bureau of Standards (now NIST) made 100 measurements of the weight of a standard artifact, nominally 10 grams, over a two year period.</t>
  </si>
  <si>
    <t>The numbers shows here give the number of micrograms below 10g for each measurement.</t>
  </si>
  <si>
    <t>Trial</t>
  </si>
  <si>
    <t>n =</t>
  </si>
  <si>
    <t>mean =</t>
  </si>
  <si>
    <t>Bin</t>
  </si>
  <si>
    <t>More</t>
  </si>
  <si>
    <t>Frequency</t>
  </si>
  <si>
    <t>Excel Histogram Function</t>
  </si>
  <si>
    <t>xi-mean</t>
  </si>
  <si>
    <t>(xi-mean)^2</t>
  </si>
  <si>
    <t>(xi-mean)^3</t>
  </si>
  <si>
    <t>(xi-mean)^4</t>
  </si>
  <si>
    <t>g1 =</t>
  </si>
  <si>
    <t>G1 =</t>
  </si>
  <si>
    <t>g2 =</t>
  </si>
  <si>
    <t>G2 =</t>
  </si>
  <si>
    <t>SE(G1) =</t>
  </si>
  <si>
    <t>z(G1) =</t>
  </si>
  <si>
    <t>SE(G2) =</t>
  </si>
  <si>
    <t>z(G2) =</t>
  </si>
  <si>
    <t>central moment =</t>
  </si>
  <si>
    <t>Data</t>
  </si>
  <si>
    <t>Excel function: SKEW(array)</t>
  </si>
  <si>
    <t>Excel function: KURT(array)</t>
  </si>
  <si>
    <t>p-value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</si>
</sst>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i/>
      <sz val="12"/>
      <color rgb="FF000000"/>
      <name val="Times New Roman"/>
      <family val="1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 vertical="center" inden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'NBS Weight Data'!$S$4:$S$15</c:f>
              <c:strCache>
                <c:ptCount val="11"/>
                <c:pt idx="0">
                  <c:v>375</c:v>
                </c:pt>
                <c:pt idx="1">
                  <c:v>381.2</c:v>
                </c:pt>
                <c:pt idx="2">
                  <c:v>387.4</c:v>
                </c:pt>
                <c:pt idx="3">
                  <c:v>393.6</c:v>
                </c:pt>
                <c:pt idx="4">
                  <c:v>399.8</c:v>
                </c:pt>
                <c:pt idx="5">
                  <c:v>406</c:v>
                </c:pt>
                <c:pt idx="6">
                  <c:v>412.2</c:v>
                </c:pt>
                <c:pt idx="7">
                  <c:v>418.4</c:v>
                </c:pt>
                <c:pt idx="8">
                  <c:v>424.6</c:v>
                </c:pt>
                <c:pt idx="9">
                  <c:v>430.8</c:v>
                </c:pt>
                <c:pt idx="10">
                  <c:v>More</c:v>
                </c:pt>
              </c:strCache>
            </c:strRef>
          </c:cat>
          <c:val>
            <c:numRef>
              <c:f>'NBS Weight Data'!$T$4:$T$15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56</c:v>
                </c:pt>
                <c:pt idx="6">
                  <c:v>26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325914624"/>
        <c:axId val="200113472"/>
      </c:barChart>
      <c:catAx>
        <c:axId val="32591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Weight - Nominal (mg)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00113472"/>
        <c:crosses val="autoZero"/>
        <c:auto val="1"/>
        <c:lblAlgn val="ctr"/>
        <c:lblOffset val="100"/>
        <c:noMultiLvlLbl val="0"/>
      </c:catAx>
      <c:valAx>
        <c:axId val="200113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Frequency</a:t>
                </a:r>
              </a:p>
            </c:rich>
          </c:tx>
          <c:layout>
            <c:manualLayout>
              <c:xMode val="edge"/>
              <c:yMode val="edge"/>
              <c:x val="2.3163225734526179E-2"/>
              <c:y val="0.257456666564616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25914624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15</xdr:row>
      <xdr:rowOff>180975</xdr:rowOff>
    </xdr:from>
    <xdr:to>
      <xdr:col>23</xdr:col>
      <xdr:colOff>347663</xdr:colOff>
      <xdr:row>34</xdr:row>
      <xdr:rowOff>33338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334137</xdr:colOff>
      <xdr:row>7</xdr:row>
      <xdr:rowOff>76200</xdr:rowOff>
    </xdr:from>
    <xdr:to>
      <xdr:col>14</xdr:col>
      <xdr:colOff>600837</xdr:colOff>
      <xdr:row>10</xdr:row>
      <xdr:rowOff>181866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8"/>
            <xdr:cNvSpPr txBox="1"/>
          </xdr:nvSpPr>
          <xdr:spPr>
            <a:xfrm>
              <a:off x="7087362" y="1438275"/>
              <a:ext cx="2705100" cy="67716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/>
                            <a:ea typeface="Cambria Math"/>
                          </a:rPr>
                          <m:t>𝐺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n-US" sz="180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lang="en-US" sz="1800" i="1">
                                <a:latin typeface="Cambria Math"/>
                              </a:rPr>
                              <m:t>𝑛</m:t>
                            </m:r>
                            <m:d>
                              <m:dPr>
                                <m:ctrlPr>
                                  <a:rPr lang="en-US" sz="18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800" i="1">
                                    <a:latin typeface="Cambria Math"/>
                                  </a:rPr>
                                  <m:t>𝑛</m:t>
                                </m:r>
                                <m:r>
                                  <a:rPr lang="en-US" sz="1800" i="1">
                                    <a:latin typeface="Cambria Math"/>
                                  </a:rPr>
                                  <m:t>−1</m:t>
                                </m:r>
                              </m:e>
                            </m:d>
                          </m:e>
                        </m:rad>
                      </m:num>
                      <m:den>
                        <m:r>
                          <a:rPr lang="en-US" sz="1800" b="0" i="1">
                            <a:latin typeface="Cambria Math"/>
                          </a:rPr>
                          <m:t>𝑛</m:t>
                        </m:r>
                        <m:r>
                          <a:rPr lang="en-US" sz="1800" b="0" i="1">
                            <a:latin typeface="Cambria Math"/>
                          </a:rPr>
                          <m:t>−2</m:t>
                        </m:r>
                      </m:den>
                    </m:f>
                    <m:sSub>
                      <m:sSubPr>
                        <m:ctrlPr>
                          <a:rPr lang="en-US" sz="18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/>
                          </a:rPr>
                          <m:t>𝑔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800" b="0">
                <a:ea typeface="Cambria Math"/>
              </a:endParaRPr>
            </a:p>
          </xdr:txBody>
        </xdr:sp>
      </mc:Choice>
      <mc:Fallback xmlns="">
        <xdr:sp macro="" textlink="">
          <xdr:nvSpPr>
            <xdr:cNvPr id="4" name="TextBox 8"/>
            <xdr:cNvSpPr txBox="1"/>
          </xdr:nvSpPr>
          <xdr:spPr>
            <a:xfrm>
              <a:off x="7087362" y="1438275"/>
              <a:ext cx="2705100" cy="67716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:r>
                <a:rPr lang="en-US" sz="1800" b="0" i="0">
                  <a:latin typeface="Cambria Math"/>
                  <a:ea typeface="Cambria Math"/>
                </a:rPr>
                <a:t>𝐺_</a:t>
              </a:r>
              <a:r>
                <a:rPr lang="en-US" sz="1800" b="0" i="0">
                  <a:latin typeface="Cambria Math"/>
                </a:rPr>
                <a:t>1=</a:t>
              </a:r>
              <a:r>
                <a:rPr lang="en-US" sz="1800" i="0">
                  <a:latin typeface="Cambria Math"/>
                </a:rPr>
                <a:t>√(𝑛(𝑛−1) )</a:t>
              </a:r>
              <a:r>
                <a:rPr lang="en-US" sz="1800" b="0" i="0">
                  <a:latin typeface="Cambria Math"/>
                </a:rPr>
                <a:t>/(𝑛−2) 𝑔_1</a:t>
              </a:r>
              <a:endParaRPr lang="en-US" sz="1800" b="0">
                <a:ea typeface="Cambria Math"/>
              </a:endParaRPr>
            </a:p>
          </xdr:txBody>
        </xdr:sp>
      </mc:Fallback>
    </mc:AlternateContent>
    <xdr:clientData/>
  </xdr:twoCellAnchor>
  <xdr:twoCellAnchor>
    <xdr:from>
      <xdr:col>9</xdr:col>
      <xdr:colOff>543687</xdr:colOff>
      <xdr:row>11</xdr:row>
      <xdr:rowOff>95250</xdr:rowOff>
    </xdr:from>
    <xdr:to>
      <xdr:col>15</xdr:col>
      <xdr:colOff>391288</xdr:colOff>
      <xdr:row>15</xdr:row>
      <xdr:rowOff>143565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9"/>
            <xdr:cNvSpPr txBox="1"/>
          </xdr:nvSpPr>
          <xdr:spPr>
            <a:xfrm>
              <a:off x="6687312" y="2219325"/>
              <a:ext cx="3505201" cy="81984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/>
                      </a:rPr>
                      <m:t>𝑆𝐸</m:t>
                    </m:r>
                    <m:d>
                      <m:dPr>
                        <m:ctrlPr>
                          <a:rPr lang="en-US" sz="1600" b="0" i="1">
                            <a:latin typeface="Cambria Math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6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600" i="1">
                                <a:latin typeface="Cambria Math"/>
                                <a:ea typeface="Cambria Math"/>
                              </a:rPr>
                              <m:t>𝐺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/>
                                <a:ea typeface="Cambria Math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60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600" b="0" i="1">
                            <a:latin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6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/>
                              </a:rPr>
                              <m:t>6</m:t>
                            </m:r>
                            <m:r>
                              <a:rPr lang="en-US" sz="1600" b="0" i="1">
                                <a:latin typeface="Cambria Math"/>
                              </a:rPr>
                              <m:t>𝑛</m:t>
                            </m:r>
                            <m:d>
                              <m:dPr>
                                <m:ctrlPr>
                                  <a:rPr lang="en-US" sz="16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600" b="0" i="1">
                                    <a:latin typeface="Cambria Math"/>
                                  </a:rPr>
                                  <m:t>𝑛</m:t>
                                </m:r>
                                <m:r>
                                  <a:rPr lang="en-US" sz="1600" b="0" i="1">
                                    <a:latin typeface="Cambria Math"/>
                                  </a:rPr>
                                  <m:t>−1</m:t>
                                </m:r>
                              </m:e>
                            </m:d>
                          </m:num>
                          <m:den>
                            <m:d>
                              <m:dPr>
                                <m:ctrlPr>
                                  <a:rPr lang="en-US" sz="16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600" i="1">
                                    <a:latin typeface="Cambria Math"/>
                                  </a:rPr>
                                  <m:t>𝑛</m:t>
                                </m:r>
                                <m:r>
                                  <a:rPr lang="en-US" sz="1600" i="1">
                                    <a:latin typeface="Cambria Math"/>
                                  </a:rPr>
                                  <m:t>−2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sz="16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600" i="1">
                                    <a:latin typeface="Cambria Math"/>
                                  </a:rPr>
                                  <m:t>𝑛</m:t>
                                </m:r>
                                <m:r>
                                  <a:rPr lang="en-US" sz="1600" b="0" i="1">
                                    <a:latin typeface="Cambria Math"/>
                                  </a:rPr>
                                  <m:t>+1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sz="16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600" i="1">
                                    <a:latin typeface="Cambria Math"/>
                                  </a:rPr>
                                  <m:t>𝑛</m:t>
                                </m:r>
                                <m:r>
                                  <a:rPr lang="en-US" sz="1600" i="1">
                                    <a:latin typeface="Cambria Math"/>
                                  </a:rPr>
                                  <m:t>+3</m:t>
                                </m:r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 sz="1600" b="0">
                <a:ea typeface="Cambria Math"/>
              </a:endParaRPr>
            </a:p>
          </xdr:txBody>
        </xdr:sp>
      </mc:Choice>
      <mc:Fallback xmlns="">
        <xdr:sp macro="" textlink="">
          <xdr:nvSpPr>
            <xdr:cNvPr id="6" name="TextBox 9"/>
            <xdr:cNvSpPr txBox="1"/>
          </xdr:nvSpPr>
          <xdr:spPr>
            <a:xfrm>
              <a:off x="6687312" y="2219325"/>
              <a:ext cx="3505201" cy="81984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:r>
                <a:rPr lang="en-US" sz="1600" b="0" i="0">
                  <a:latin typeface="Cambria Math"/>
                </a:rPr>
                <a:t>𝑆𝐸(</a:t>
              </a:r>
              <a:r>
                <a:rPr lang="en-US" sz="1600" i="0">
                  <a:latin typeface="Cambria Math"/>
                  <a:ea typeface="Cambria Math"/>
                </a:rPr>
                <a:t>𝐺_</a:t>
              </a:r>
              <a:r>
                <a:rPr lang="en-US" sz="1600" b="0" i="0">
                  <a:latin typeface="Cambria Math"/>
                  <a:ea typeface="Cambria Math"/>
                </a:rPr>
                <a:t>1 )</a:t>
              </a:r>
              <a:r>
                <a:rPr lang="en-US" sz="1600" i="0">
                  <a:latin typeface="Cambria Math"/>
                </a:rPr>
                <a:t>=</a:t>
              </a:r>
              <a:r>
                <a:rPr lang="en-US" sz="1600" b="0" i="0">
                  <a:latin typeface="Cambria Math"/>
                </a:rPr>
                <a:t>√(6𝑛(𝑛−1)/(</a:t>
              </a:r>
              <a:r>
                <a:rPr lang="en-US" sz="1600" i="0">
                  <a:latin typeface="Cambria Math"/>
                </a:rPr>
                <a:t>𝑛−2)(𝑛</a:t>
              </a:r>
              <a:r>
                <a:rPr lang="en-US" sz="1600" b="0" i="0">
                  <a:latin typeface="Cambria Math"/>
                </a:rPr>
                <a:t>+1)(</a:t>
              </a:r>
              <a:r>
                <a:rPr lang="en-US" sz="1600" i="0">
                  <a:latin typeface="Cambria Math"/>
                </a:rPr>
                <a:t>𝑛+</a:t>
              </a:r>
              <a:r>
                <a:rPr lang="en-US" sz="1600" b="0" i="0">
                  <a:latin typeface="Cambria Math"/>
                </a:rPr>
                <a:t>3) )</a:t>
              </a:r>
              <a:endParaRPr lang="en-US" sz="1600" b="0">
                <a:ea typeface="Cambria Math"/>
              </a:endParaRPr>
            </a:p>
          </xdr:txBody>
        </xdr:sp>
      </mc:Fallback>
    </mc:AlternateContent>
    <xdr:clientData/>
  </xdr:twoCellAnchor>
  <xdr:twoCellAnchor>
    <xdr:from>
      <xdr:col>9</xdr:col>
      <xdr:colOff>562737</xdr:colOff>
      <xdr:row>1</xdr:row>
      <xdr:rowOff>76200</xdr:rowOff>
    </xdr:from>
    <xdr:to>
      <xdr:col>15</xdr:col>
      <xdr:colOff>372237</xdr:colOff>
      <xdr:row>6</xdr:row>
      <xdr:rowOff>184911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13"/>
            <xdr:cNvSpPr txBox="1"/>
          </xdr:nvSpPr>
          <xdr:spPr>
            <a:xfrm>
              <a:off x="6706362" y="266700"/>
              <a:ext cx="3467100" cy="108978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/>
                            <a:ea typeface="Cambria Math"/>
                          </a:rPr>
                          <m:t>𝑔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lang="en-US" sz="1800" b="0" i="1">
                                <a:latin typeface="Cambria Math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/>
                              </a:rPr>
                              <m:t>2</m:t>
                            </m:r>
                          </m:sub>
                          <m:sup>
                            <m:r>
                              <a:rPr lang="en-US" sz="1800" b="0" i="1">
                                <a:latin typeface="Cambria Math"/>
                              </a:rPr>
                              <m:t>3/2</m:t>
                            </m:r>
                          </m:sup>
                        </m:sSubSup>
                      </m:den>
                    </m:f>
                    <m:r>
                      <a:rPr lang="en-US" sz="18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sz="1800" b="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lang="en-US" sz="18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800" b="0" i="1">
                                <a:latin typeface="Cambria Math"/>
                              </a:rPr>
                              <m:t>𝑖</m:t>
                            </m:r>
                            <m:r>
                              <a:rPr lang="en-US" sz="1800" b="0" i="1">
                                <a:latin typeface="Cambria Math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800" b="0" i="1">
                                <a:latin typeface="Cambria Math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18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80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𝑥</m:t>
                                    </m:r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sz="1800" i="1">
                                            <a:latin typeface="Cambria Math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800" i="1">
                                            <a:latin typeface="Cambria Math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US" sz="1800" b="0" i="1">
                                    <a:latin typeface="Cambria Math"/>
                                  </a:rPr>
                                  <m:t>3</m:t>
                                </m:r>
                              </m:sup>
                            </m:sSup>
                          </m:e>
                        </m:nary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8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800" i="1">
                                        <a:latin typeface="Cambria Math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𝑛</m:t>
                                    </m:r>
                                  </m:den>
                                </m:f>
                                <m:nary>
                                  <m:naryPr>
                                    <m:chr m:val="∑"/>
                                    <m:ctrlPr>
                                      <a:rPr lang="en-US" sz="1800" i="1">
                                        <a:latin typeface="Cambria Math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US" sz="1800" i="1">
                                        <a:latin typeface="Cambria Math"/>
                                      </a:rPr>
                                      <m:t>𝑖</m:t>
                                    </m:r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𝑛</m:t>
                                    </m:r>
                                  </m:sup>
                                  <m:e>
                                    <m:sSup>
                                      <m:sSupPr>
                                        <m:ctrlPr>
                                          <a:rPr lang="en-US" sz="1800" i="1">
                                            <a:latin typeface="Cambria Math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en-US" sz="1800" i="1">
                                                <a:latin typeface="Cambria Math"/>
                                              </a:rPr>
                                            </m:ctrlPr>
                                          </m:dPr>
                                          <m:e>
                                            <m:r>
                                              <a:rPr lang="en-US" sz="1800" i="1">
                                                <a:latin typeface="Cambria Math"/>
                                              </a:rPr>
                                              <m:t>𝑥</m:t>
                                            </m:r>
                                            <m:r>
                                              <a:rPr lang="en-US" sz="1800" i="1">
                                                <a:latin typeface="Cambria Math"/>
                                              </a:rPr>
                                              <m:t>−</m:t>
                                            </m:r>
                                            <m:acc>
                                              <m:accPr>
                                                <m:chr m:val="̅"/>
                                                <m:ctrlPr>
                                                  <a:rPr lang="en-US" sz="1800" i="1">
                                                    <a:latin typeface="Cambria Math"/>
                                                  </a:rPr>
                                                </m:ctrlPr>
                                              </m:accPr>
                                              <m:e>
                                                <m:r>
                                                  <a:rPr lang="en-US" sz="1800" i="1">
                                                    <a:latin typeface="Cambria Math"/>
                                                  </a:rPr>
                                                  <m:t>𝑥</m:t>
                                                </m:r>
                                              </m:e>
                                            </m:acc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en-US" sz="18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800" b="0" i="1">
                                <a:latin typeface="Cambria Math"/>
                              </a:rPr>
                              <m:t>3/2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 b="0">
                <a:ea typeface="Cambria Math"/>
              </a:endParaRPr>
            </a:p>
          </xdr:txBody>
        </xdr:sp>
      </mc:Choice>
      <mc:Fallback xmlns="">
        <xdr:sp macro="" textlink="">
          <xdr:nvSpPr>
            <xdr:cNvPr id="7" name="TextBox 13"/>
            <xdr:cNvSpPr txBox="1"/>
          </xdr:nvSpPr>
          <xdr:spPr>
            <a:xfrm>
              <a:off x="6706362" y="266700"/>
              <a:ext cx="3467100" cy="108978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:r>
                <a:rPr lang="en-US" sz="1800" b="0" i="0">
                  <a:latin typeface="Cambria Math"/>
                  <a:ea typeface="Cambria Math"/>
                </a:rPr>
                <a:t>𝑔_</a:t>
              </a:r>
              <a:r>
                <a:rPr lang="en-US" sz="1800" b="0" i="0">
                  <a:latin typeface="Cambria Math"/>
                </a:rPr>
                <a:t>1=𝑚_3/(𝑚_2^(3/2) )=(1/𝑛 ∑_(𝑖=1)^𝑛▒(</a:t>
              </a:r>
              <a:r>
                <a:rPr lang="en-US" sz="1800" i="0">
                  <a:latin typeface="Cambria Math"/>
                </a:rPr>
                <a:t>𝑥−𝑥 ̅ )</a:t>
              </a:r>
              <a:r>
                <a:rPr lang="en-US" sz="1800" b="0" i="0">
                  <a:latin typeface="Cambria Math"/>
                </a:rPr>
                <a:t>^3 )/(</a:t>
              </a:r>
              <a:r>
                <a:rPr lang="en-US" sz="1800" i="0">
                  <a:latin typeface="Cambria Math"/>
                </a:rPr>
                <a:t>1/𝑛 ∑_(𝑖=1)^𝑛</a:t>
              </a:r>
              <a:r>
                <a:rPr lang="en-US" sz="1800" b="0" i="0">
                  <a:latin typeface="Cambria Math"/>
                </a:rPr>
                <a:t>▒(</a:t>
              </a:r>
              <a:r>
                <a:rPr lang="en-US" sz="1800" i="0">
                  <a:latin typeface="Cambria Math"/>
                </a:rPr>
                <a:t>𝑥−𝑥 ̅ )^</a:t>
              </a:r>
              <a:r>
                <a:rPr lang="en-US" sz="1800" b="0" i="0">
                  <a:latin typeface="Cambria Math"/>
                </a:rPr>
                <a:t>2 )^(3/2) </a:t>
              </a:r>
              <a:endParaRPr lang="en-US" sz="1800" b="0">
                <a:ea typeface="Cambria Math"/>
              </a:endParaRPr>
            </a:p>
          </xdr:txBody>
        </xdr:sp>
      </mc:Fallback>
    </mc:AlternateContent>
    <xdr:clientData/>
  </xdr:twoCellAnchor>
  <xdr:twoCellAnchor>
    <xdr:from>
      <xdr:col>9</xdr:col>
      <xdr:colOff>180975</xdr:colOff>
      <xdr:row>16</xdr:row>
      <xdr:rowOff>133350</xdr:rowOff>
    </xdr:from>
    <xdr:to>
      <xdr:col>16</xdr:col>
      <xdr:colOff>144399</xdr:colOff>
      <xdr:row>22</xdr:row>
      <xdr:rowOff>68979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13"/>
            <xdr:cNvSpPr txBox="1"/>
          </xdr:nvSpPr>
          <xdr:spPr>
            <a:xfrm>
              <a:off x="6324600" y="3219450"/>
              <a:ext cx="4230624" cy="107862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/>
                            <a:ea typeface="Cambria Math"/>
                          </a:rPr>
                          <m:t>𝑔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/>
                              </a:rPr>
                              <m:t>4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lang="en-US" sz="1800" b="0" i="1">
                                <a:latin typeface="Cambria Math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/>
                              </a:rPr>
                              <m:t>2</m:t>
                            </m:r>
                          </m:sub>
                          <m:sup>
                            <m:r>
                              <a:rPr lang="en-US" sz="18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n-US" sz="1800" b="0" i="1">
                        <a:latin typeface="Cambria Math"/>
                      </a:rPr>
                      <m:t>−3=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sz="1800" b="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lang="en-US" sz="18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800" b="0" i="1">
                                <a:latin typeface="Cambria Math"/>
                              </a:rPr>
                              <m:t>𝑖</m:t>
                            </m:r>
                            <m:r>
                              <a:rPr lang="en-US" sz="1800" b="0" i="1">
                                <a:latin typeface="Cambria Math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800" b="0" i="1">
                                <a:latin typeface="Cambria Math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18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80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𝑥</m:t>
                                    </m:r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sz="1800" i="1">
                                            <a:latin typeface="Cambria Math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800" i="1">
                                            <a:latin typeface="Cambria Math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US" sz="1800" b="0" i="1">
                                    <a:latin typeface="Cambria Math"/>
                                  </a:rPr>
                                  <m:t>4</m:t>
                                </m:r>
                              </m:sup>
                            </m:sSup>
                          </m:e>
                        </m:nary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8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800" i="1">
                                        <a:latin typeface="Cambria Math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𝑛</m:t>
                                    </m:r>
                                  </m:den>
                                </m:f>
                                <m:nary>
                                  <m:naryPr>
                                    <m:chr m:val="∑"/>
                                    <m:ctrlPr>
                                      <a:rPr lang="en-US" sz="1800" i="1">
                                        <a:latin typeface="Cambria Math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US" sz="1800" i="1">
                                        <a:latin typeface="Cambria Math"/>
                                      </a:rPr>
                                      <m:t>𝑖</m:t>
                                    </m:r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𝑛</m:t>
                                    </m:r>
                                  </m:sup>
                                  <m:e>
                                    <m:sSup>
                                      <m:sSupPr>
                                        <m:ctrlPr>
                                          <a:rPr lang="en-US" sz="1800" i="1">
                                            <a:latin typeface="Cambria Math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en-US" sz="1800" i="1">
                                                <a:latin typeface="Cambria Math"/>
                                              </a:rPr>
                                            </m:ctrlPr>
                                          </m:dPr>
                                          <m:e>
                                            <m:r>
                                              <a:rPr lang="en-US" sz="1800" i="1">
                                                <a:latin typeface="Cambria Math"/>
                                              </a:rPr>
                                              <m:t>𝑥</m:t>
                                            </m:r>
                                            <m:r>
                                              <a:rPr lang="en-US" sz="1800" i="1">
                                                <a:latin typeface="Cambria Math"/>
                                              </a:rPr>
                                              <m:t>−</m:t>
                                            </m:r>
                                            <m:acc>
                                              <m:accPr>
                                                <m:chr m:val="̅"/>
                                                <m:ctrlPr>
                                                  <a:rPr lang="en-US" sz="1800" i="1">
                                                    <a:latin typeface="Cambria Math"/>
                                                  </a:rPr>
                                                </m:ctrlPr>
                                              </m:accPr>
                                              <m:e>
                                                <m:r>
                                                  <a:rPr lang="en-US" sz="1800" i="1">
                                                    <a:latin typeface="Cambria Math"/>
                                                  </a:rPr>
                                                  <m:t>𝑥</m:t>
                                                </m:r>
                                              </m:e>
                                            </m:acc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en-US" sz="18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8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800" b="0" i="1">
                        <a:latin typeface="Cambria Math"/>
                      </a:rPr>
                      <m:t>−3</m:t>
                    </m:r>
                  </m:oMath>
                </m:oMathPara>
              </a14:m>
              <a:endParaRPr lang="en-US" sz="1800" b="0">
                <a:ea typeface="Cambria Math"/>
              </a:endParaRPr>
            </a:p>
          </xdr:txBody>
        </xdr:sp>
      </mc:Choice>
      <mc:Fallback xmlns="">
        <xdr:sp macro="" textlink="">
          <xdr:nvSpPr>
            <xdr:cNvPr id="8" name="TextBox 13"/>
            <xdr:cNvSpPr txBox="1"/>
          </xdr:nvSpPr>
          <xdr:spPr>
            <a:xfrm>
              <a:off x="6324600" y="3219450"/>
              <a:ext cx="4230624" cy="107862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:r>
                <a:rPr lang="en-US" sz="1800" b="0" i="0">
                  <a:latin typeface="Cambria Math"/>
                  <a:ea typeface="Cambria Math"/>
                </a:rPr>
                <a:t>𝑔_</a:t>
              </a:r>
              <a:r>
                <a:rPr lang="en-US" sz="1800" b="0" i="0">
                  <a:latin typeface="Cambria Math"/>
                </a:rPr>
                <a:t>2=𝑚_4/(𝑚_2^2 )−3=(1/𝑛 ∑_(𝑖=1)^𝑛▒(</a:t>
              </a:r>
              <a:r>
                <a:rPr lang="en-US" sz="1800" i="0">
                  <a:latin typeface="Cambria Math"/>
                </a:rPr>
                <a:t>𝑥−𝑥 ̅ )</a:t>
              </a:r>
              <a:r>
                <a:rPr lang="en-US" sz="1800" b="0" i="0">
                  <a:latin typeface="Cambria Math"/>
                </a:rPr>
                <a:t>^4 )/(</a:t>
              </a:r>
              <a:r>
                <a:rPr lang="en-US" sz="1800" i="0">
                  <a:latin typeface="Cambria Math"/>
                </a:rPr>
                <a:t>1/𝑛 ∑_(𝑖=1)^𝑛</a:t>
              </a:r>
              <a:r>
                <a:rPr lang="en-US" sz="1800" b="0" i="0">
                  <a:latin typeface="Cambria Math"/>
                </a:rPr>
                <a:t>▒(</a:t>
              </a:r>
              <a:r>
                <a:rPr lang="en-US" sz="1800" i="0">
                  <a:latin typeface="Cambria Math"/>
                </a:rPr>
                <a:t>𝑥−𝑥 ̅ )^</a:t>
              </a:r>
              <a:r>
                <a:rPr lang="en-US" sz="1800" b="0" i="0">
                  <a:latin typeface="Cambria Math"/>
                </a:rPr>
                <a:t>2 )^2 −3</a:t>
              </a:r>
              <a:endParaRPr lang="en-US" sz="1800" b="0">
                <a:ea typeface="Cambria Math"/>
              </a:endParaRPr>
            </a:p>
          </xdr:txBody>
        </xdr:sp>
      </mc:Fallback>
    </mc:AlternateContent>
    <xdr:clientData/>
  </xdr:twoCellAnchor>
  <xdr:twoCellAnchor>
    <xdr:from>
      <xdr:col>9</xdr:col>
      <xdr:colOff>328613</xdr:colOff>
      <xdr:row>23</xdr:row>
      <xdr:rowOff>66675</xdr:rowOff>
    </xdr:from>
    <xdr:to>
      <xdr:col>15</xdr:col>
      <xdr:colOff>606362</xdr:colOff>
      <xdr:row>26</xdr:row>
      <xdr:rowOff>147148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472238" y="4486275"/>
              <a:ext cx="3935349" cy="65197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/>
                            <a:ea typeface="Cambria Math"/>
                          </a:rPr>
                          <m:t>𝐺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/>
                          </a:rPr>
                          <m:t>𝑛</m:t>
                        </m:r>
                        <m:r>
                          <a:rPr lang="en-US" sz="1800" b="0" i="1">
                            <a:latin typeface="Cambria Math"/>
                          </a:rPr>
                          <m:t>−1</m:t>
                        </m:r>
                      </m:num>
                      <m:den>
                        <m:d>
                          <m:d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800" b="0" i="1">
                                <a:latin typeface="Cambria Math"/>
                              </a:rPr>
                              <m:t>𝑛</m:t>
                            </m:r>
                            <m:r>
                              <a:rPr lang="en-US" sz="1800" b="0" i="1">
                                <a:latin typeface="Cambria Math"/>
                              </a:rPr>
                              <m:t>−2</m:t>
                            </m:r>
                          </m:e>
                        </m:d>
                        <m:d>
                          <m:d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800" b="0" i="1">
                                <a:latin typeface="Cambria Math"/>
                              </a:rPr>
                              <m:t>𝑛</m:t>
                            </m:r>
                            <m:r>
                              <a:rPr lang="en-US" sz="1800" b="0" i="1">
                                <a:latin typeface="Cambria Math"/>
                              </a:rPr>
                              <m:t>−3</m:t>
                            </m:r>
                          </m:e>
                        </m:d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800" b="0" i="1">
                            <a:latin typeface="Cambria Math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800" b="0" i="1">
                                <a:latin typeface="Cambria Math"/>
                              </a:rPr>
                              <m:t>𝑛</m:t>
                            </m:r>
                            <m:r>
                              <a:rPr lang="en-US" sz="1800" b="0" i="1">
                                <a:latin typeface="Cambria Math"/>
                              </a:rPr>
                              <m:t>+1</m:t>
                            </m:r>
                          </m:e>
                        </m:d>
                        <m:sSub>
                          <m:sSubPr>
                            <m:ctrlPr>
                              <a:rPr lang="en-US" sz="18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latin typeface="Cambria Math"/>
                                <a:ea typeface="Cambria Math"/>
                              </a:rPr>
                              <m:t>𝑔</m:t>
                            </m:r>
                          </m:e>
                          <m:sub>
                            <m:r>
                              <a:rPr lang="en-US" sz="1800" i="1">
                                <a:latin typeface="Cambria Math"/>
                              </a:rPr>
                              <m:t>2</m:t>
                            </m:r>
                          </m:sub>
                        </m:sSub>
                        <m:r>
                          <a:rPr lang="en-US" sz="1800" b="0" i="1">
                            <a:latin typeface="Cambria Math"/>
                          </a:rPr>
                          <m:t>+6</m:t>
                        </m:r>
                      </m:e>
                    </m:d>
                  </m:oMath>
                </m:oMathPara>
              </a14:m>
              <a:endParaRPr lang="en-US" sz="1800" b="0">
                <a:ea typeface="Cambria Math"/>
              </a:endParaRP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472238" y="4486275"/>
              <a:ext cx="3935349" cy="65197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:r>
                <a:rPr lang="en-US" sz="1800" b="0" i="0">
                  <a:latin typeface="Cambria Math"/>
                  <a:ea typeface="Cambria Math"/>
                </a:rPr>
                <a:t>𝐺_</a:t>
              </a:r>
              <a:r>
                <a:rPr lang="en-US" sz="1800" b="0" i="0">
                  <a:latin typeface="Cambria Math"/>
                </a:rPr>
                <a:t>2=(𝑛−1)/(𝑛−2)(𝑛−3)  [(𝑛+1) </a:t>
              </a:r>
              <a:r>
                <a:rPr lang="en-US" sz="1800" i="0">
                  <a:latin typeface="Cambria Math"/>
                  <a:ea typeface="Cambria Math"/>
                </a:rPr>
                <a:t>𝑔_</a:t>
              </a:r>
              <a:r>
                <a:rPr lang="en-US" sz="1800" i="0">
                  <a:latin typeface="Cambria Math"/>
                </a:rPr>
                <a:t>2</a:t>
              </a:r>
              <a:r>
                <a:rPr lang="en-US" sz="1800" b="0" i="0">
                  <a:latin typeface="Cambria Math"/>
                </a:rPr>
                <a:t>+6]</a:t>
              </a:r>
              <a:endParaRPr lang="en-US" sz="1800" b="0">
                <a:ea typeface="Cambria Math"/>
              </a:endParaRPr>
            </a:p>
          </xdr:txBody>
        </xdr:sp>
      </mc:Fallback>
    </mc:AlternateContent>
    <xdr:clientData/>
  </xdr:twoCellAnchor>
  <xdr:twoCellAnchor>
    <xdr:from>
      <xdr:col>9</xdr:col>
      <xdr:colOff>382524</xdr:colOff>
      <xdr:row>27</xdr:row>
      <xdr:rowOff>161925</xdr:rowOff>
    </xdr:from>
    <xdr:to>
      <xdr:col>15</xdr:col>
      <xdr:colOff>552450</xdr:colOff>
      <xdr:row>32</xdr:row>
      <xdr:rowOff>120124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526149" y="5343525"/>
              <a:ext cx="3827526" cy="91069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/>
                      </a:rPr>
                      <m:t>𝑆𝐸</m:t>
                    </m:r>
                    <m:d>
                      <m:dPr>
                        <m:ctrlPr>
                          <a:rPr lang="en-US" sz="1800" b="0" i="1">
                            <a:latin typeface="Cambria Math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8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latin typeface="Cambria Math"/>
                                <a:ea typeface="Cambria Math"/>
                              </a:rPr>
                              <m:t>𝐺</m:t>
                            </m:r>
                          </m:e>
                          <m:sub>
                            <m:r>
                              <a:rPr lang="en-US" sz="1800" i="1">
                                <a:latin typeface="Cambria Math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800" i="1">
                        <a:latin typeface="Cambria Math"/>
                      </a:rPr>
                      <m:t>=2</m:t>
                    </m:r>
                    <m:r>
                      <a:rPr lang="en-US" sz="1800" b="0" i="1">
                        <a:latin typeface="Cambria Math"/>
                      </a:rPr>
                      <m:t> </m:t>
                    </m:r>
                    <m:r>
                      <a:rPr lang="en-US" sz="1800" i="1">
                        <a:latin typeface="Cambria Math"/>
                      </a:rPr>
                      <m:t>𝑆𝐸</m:t>
                    </m:r>
                    <m:d>
                      <m:dPr>
                        <m:ctrlPr>
                          <a:rPr lang="en-US" sz="1800" i="1">
                            <a:latin typeface="Cambria Math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8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latin typeface="Cambria Math"/>
                                <a:ea typeface="Cambria Math"/>
                              </a:rPr>
                              <m:t>𝐺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/>
                                <a:ea typeface="Cambria Math"/>
                              </a:rPr>
                              <m:t>1</m:t>
                            </m:r>
                          </m:sub>
                        </m:sSub>
                      </m:e>
                    </m:d>
                    <m:rad>
                      <m:radPr>
                        <m:degHide m:val="on"/>
                        <m:ctrlPr>
                          <a:rPr lang="en-US" sz="1800" b="0" i="1">
                            <a:latin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8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r>
                                  <a:rPr lang="en-US" sz="1800" b="0" i="1">
                                    <a:latin typeface="Cambria Math"/>
                                  </a:rPr>
                                  <m:t>𝑛</m:t>
                                </m:r>
                              </m:e>
                              <m:sup>
                                <m:r>
                                  <a:rPr lang="en-US" sz="18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800" b="0" i="1">
                                <a:latin typeface="Cambria Math"/>
                              </a:rPr>
                              <m:t>−1</m:t>
                            </m:r>
                          </m:num>
                          <m:den>
                            <m:d>
                              <m:dPr>
                                <m:ctrlPr>
                                  <a:rPr lang="en-US" sz="18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800" i="1">
                                    <a:latin typeface="Cambria Math"/>
                                  </a:rPr>
                                  <m:t>𝑛</m:t>
                                </m:r>
                                <m:r>
                                  <a:rPr lang="en-US" sz="1800" i="1">
                                    <a:latin typeface="Cambria Math"/>
                                  </a:rPr>
                                  <m:t>−3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sz="18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800" i="1">
                                    <a:latin typeface="Cambria Math"/>
                                  </a:rPr>
                                  <m:t>𝑛</m:t>
                                </m:r>
                                <m:r>
                                  <a:rPr lang="en-US" sz="1800" b="0" i="1">
                                    <a:latin typeface="Cambria Math"/>
                                  </a:rPr>
                                  <m:t>+5</m:t>
                                </m:r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 sz="1800" b="0">
                <a:ea typeface="Cambria Math"/>
              </a:endParaRPr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526149" y="5343525"/>
              <a:ext cx="3827526" cy="91069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:r>
                <a:rPr lang="en-US" sz="1800" b="0" i="0">
                  <a:latin typeface="Cambria Math"/>
                </a:rPr>
                <a:t>𝑆𝐸(</a:t>
              </a:r>
              <a:r>
                <a:rPr lang="en-US" sz="1800" i="0">
                  <a:latin typeface="Cambria Math"/>
                  <a:ea typeface="Cambria Math"/>
                </a:rPr>
                <a:t>𝐺_</a:t>
              </a:r>
              <a:r>
                <a:rPr lang="en-US" sz="1800" i="0">
                  <a:latin typeface="Cambria Math"/>
                </a:rPr>
                <a:t>2 )=2</a:t>
              </a:r>
              <a:r>
                <a:rPr lang="en-US" sz="1800" b="0" i="0">
                  <a:latin typeface="Cambria Math"/>
                </a:rPr>
                <a:t> </a:t>
              </a:r>
              <a:r>
                <a:rPr lang="en-US" sz="1800" i="0">
                  <a:latin typeface="Cambria Math"/>
                </a:rPr>
                <a:t>𝑆𝐸(</a:t>
              </a:r>
              <a:r>
                <a:rPr lang="en-US" sz="1800" i="0">
                  <a:latin typeface="Cambria Math"/>
                  <a:ea typeface="Cambria Math"/>
                </a:rPr>
                <a:t>𝐺_</a:t>
              </a:r>
              <a:r>
                <a:rPr lang="en-US" sz="1800" b="0" i="0">
                  <a:latin typeface="Cambria Math"/>
                  <a:ea typeface="Cambria Math"/>
                </a:rPr>
                <a:t>1 ) </a:t>
              </a:r>
              <a:r>
                <a:rPr lang="en-US" sz="1800" b="0" i="0">
                  <a:latin typeface="Cambria Math"/>
                </a:rPr>
                <a:t>√((𝑛^2−1)/(</a:t>
              </a:r>
              <a:r>
                <a:rPr lang="en-US" sz="1800" i="0">
                  <a:latin typeface="Cambria Math"/>
                </a:rPr>
                <a:t>𝑛−3)(𝑛</a:t>
              </a:r>
              <a:r>
                <a:rPr lang="en-US" sz="1800" b="0" i="0">
                  <a:latin typeface="Cambria Math"/>
                </a:rPr>
                <a:t>+5) )</a:t>
              </a:r>
              <a:endParaRPr lang="en-US" sz="1800" b="0">
                <a:ea typeface="Cambria Math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tabSelected="1" workbookViewId="0">
      <selection activeCell="I9" sqref="I9"/>
    </sheetView>
  </sheetViews>
  <sheetFormatPr defaultRowHeight="15" x14ac:dyDescent="0.25"/>
  <cols>
    <col min="3" max="3" width="12" bestFit="1" customWidth="1"/>
    <col min="4" max="4" width="11.5703125" customWidth="1"/>
    <col min="5" max="5" width="11.28515625" customWidth="1"/>
    <col min="6" max="6" width="11.5703125" customWidth="1"/>
  </cols>
  <sheetData>
    <row r="1" spans="1:20" x14ac:dyDescent="0.25">
      <c r="A1" t="s">
        <v>0</v>
      </c>
    </row>
    <row r="2" spans="1:20" ht="15.75" thickBot="1" x14ac:dyDescent="0.3">
      <c r="A2" t="s">
        <v>1</v>
      </c>
      <c r="S2" t="s">
        <v>8</v>
      </c>
    </row>
    <row r="3" spans="1:20" x14ac:dyDescent="0.25">
      <c r="S3" s="7" t="s">
        <v>5</v>
      </c>
      <c r="T3" s="7" t="s">
        <v>7</v>
      </c>
    </row>
    <row r="4" spans="1:20" ht="15.75" x14ac:dyDescent="0.25">
      <c r="A4" s="2" t="s">
        <v>3</v>
      </c>
      <c r="B4">
        <v>100</v>
      </c>
      <c r="H4" s="4"/>
      <c r="S4" s="5">
        <v>375</v>
      </c>
      <c r="T4" s="5">
        <v>1</v>
      </c>
    </row>
    <row r="5" spans="1:20" ht="15.75" x14ac:dyDescent="0.25">
      <c r="A5" s="2" t="s">
        <v>4</v>
      </c>
      <c r="B5">
        <f>AVERAGE(B9:B108)</f>
        <v>404.59</v>
      </c>
      <c r="H5" s="4"/>
      <c r="S5" s="5">
        <v>381.2</v>
      </c>
      <c r="T5" s="5">
        <v>0</v>
      </c>
    </row>
    <row r="6" spans="1:20" x14ac:dyDescent="0.25">
      <c r="A6" s="2"/>
      <c r="H6" s="9" t="s">
        <v>13</v>
      </c>
      <c r="I6">
        <f>E7/D7^1.5</f>
        <v>0.54461160513234907</v>
      </c>
      <c r="S6" s="5">
        <v>387.4</v>
      </c>
      <c r="T6" s="5">
        <v>0</v>
      </c>
    </row>
    <row r="7" spans="1:20" x14ac:dyDescent="0.25">
      <c r="C7" s="8" t="s">
        <v>21</v>
      </c>
      <c r="D7">
        <f t="shared" ref="D7:F7" si="0">AVERAGE(D9:D108)</f>
        <v>41.401900000000026</v>
      </c>
      <c r="E7">
        <f t="shared" si="0"/>
        <v>145.0832580000033</v>
      </c>
      <c r="F7">
        <f t="shared" si="0"/>
        <v>21122.400329170017</v>
      </c>
      <c r="H7" s="9" t="s">
        <v>14</v>
      </c>
      <c r="I7">
        <f>SQRT(B4*(B4-1))/(B4-2)*I6</f>
        <v>0.55294051551954959</v>
      </c>
      <c r="S7" s="5">
        <v>393.6</v>
      </c>
      <c r="T7" s="5">
        <v>2</v>
      </c>
    </row>
    <row r="8" spans="1:20" x14ac:dyDescent="0.25">
      <c r="A8" s="3" t="s">
        <v>2</v>
      </c>
      <c r="B8" s="3" t="s">
        <v>22</v>
      </c>
      <c r="C8" s="1" t="s">
        <v>9</v>
      </c>
      <c r="D8" s="1" t="s">
        <v>10</v>
      </c>
      <c r="E8" s="1" t="s">
        <v>11</v>
      </c>
      <c r="F8" s="1" t="s">
        <v>12</v>
      </c>
      <c r="H8" s="9" t="s">
        <v>17</v>
      </c>
      <c r="I8">
        <f>SQRT(6*B4*(B4-1)/(B4-2)/(B4+1)/(B4+3))</f>
        <v>0.24137977904012975</v>
      </c>
      <c r="J8" s="9" t="s">
        <v>25</v>
      </c>
      <c r="S8" s="5">
        <v>399.8</v>
      </c>
      <c r="T8" s="5">
        <v>10</v>
      </c>
    </row>
    <row r="9" spans="1:20" x14ac:dyDescent="0.25">
      <c r="A9">
        <v>1</v>
      </c>
      <c r="B9">
        <v>375</v>
      </c>
      <c r="C9">
        <f t="shared" ref="C9:C73" si="1">B9-$B$5</f>
        <v>-29.589999999999975</v>
      </c>
      <c r="D9">
        <f t="shared" ref="D9:D73" si="2">C9^2</f>
        <v>875.56809999999848</v>
      </c>
      <c r="E9">
        <f t="shared" ref="E9" si="3">C9^3</f>
        <v>-25908.060078999933</v>
      </c>
      <c r="F9">
        <f t="shared" ref="F9" si="4">C9^4</f>
        <v>766619.49773760734</v>
      </c>
      <c r="H9" s="9" t="s">
        <v>18</v>
      </c>
      <c r="I9">
        <f>I7/I8</f>
        <v>2.2907491162614013</v>
      </c>
      <c r="J9">
        <f>2*(1-_xlfn.NORM.S.DIST(I9,TRUE))</f>
        <v>2.197792811832211E-2</v>
      </c>
      <c r="S9" s="5">
        <v>406</v>
      </c>
      <c r="T9" s="5">
        <v>56</v>
      </c>
    </row>
    <row r="10" spans="1:20" x14ac:dyDescent="0.25">
      <c r="A10">
        <v>2</v>
      </c>
      <c r="B10">
        <v>392</v>
      </c>
      <c r="C10">
        <f t="shared" si="1"/>
        <v>-12.589999999999975</v>
      </c>
      <c r="D10">
        <f t="shared" si="2"/>
        <v>158.50809999999936</v>
      </c>
      <c r="E10">
        <f t="shared" ref="E10:E73" si="5">C10^3</f>
        <v>-1995.6169789999881</v>
      </c>
      <c r="F10">
        <f t="shared" ref="F10:F73" si="6">C10^4</f>
        <v>25124.817765609798</v>
      </c>
      <c r="H10" s="9" t="s">
        <v>15</v>
      </c>
      <c r="I10">
        <f>F7/D7^2 - 3</f>
        <v>9.3226106161072835</v>
      </c>
      <c r="S10" s="5">
        <v>412.2</v>
      </c>
      <c r="T10" s="5">
        <v>26</v>
      </c>
    </row>
    <row r="11" spans="1:20" x14ac:dyDescent="0.25">
      <c r="A11">
        <v>3</v>
      </c>
      <c r="B11">
        <v>393</v>
      </c>
      <c r="C11">
        <f t="shared" si="1"/>
        <v>-11.589999999999975</v>
      </c>
      <c r="D11">
        <f t="shared" si="2"/>
        <v>134.32809999999941</v>
      </c>
      <c r="E11">
        <f t="shared" si="5"/>
        <v>-1556.8626789999898</v>
      </c>
      <c r="F11">
        <f t="shared" si="6"/>
        <v>18044.038449609841</v>
      </c>
      <c r="H11" s="9" t="s">
        <v>16</v>
      </c>
      <c r="I11">
        <f>(B4-1)/(B4-2)/(B4-3)*((B4+1)*I10+6)</f>
        <v>9.8685865296083239</v>
      </c>
      <c r="S11" s="5">
        <v>418.4</v>
      </c>
      <c r="T11" s="5">
        <v>3</v>
      </c>
    </row>
    <row r="12" spans="1:20" x14ac:dyDescent="0.25">
      <c r="A12">
        <v>4</v>
      </c>
      <c r="B12">
        <v>397</v>
      </c>
      <c r="C12">
        <f t="shared" si="1"/>
        <v>-7.589999999999975</v>
      </c>
      <c r="D12">
        <f t="shared" si="2"/>
        <v>57.608099999999624</v>
      </c>
      <c r="E12">
        <f t="shared" si="5"/>
        <v>-437.24547899999573</v>
      </c>
      <c r="F12">
        <f t="shared" si="6"/>
        <v>3318.6931856099568</v>
      </c>
      <c r="H12" s="9" t="s">
        <v>19</v>
      </c>
      <c r="I12">
        <f>2*I8*SQRT((B4^2-1)/(B4-3)/(B4+5))</f>
        <v>0.47833113299481328</v>
      </c>
      <c r="J12" s="9" t="s">
        <v>25</v>
      </c>
      <c r="S12" s="5">
        <v>424.6</v>
      </c>
      <c r="T12" s="5">
        <v>1</v>
      </c>
    </row>
    <row r="13" spans="1:20" x14ac:dyDescent="0.25">
      <c r="A13">
        <v>5</v>
      </c>
      <c r="B13">
        <v>398</v>
      </c>
      <c r="C13">
        <f t="shared" si="1"/>
        <v>-6.589999999999975</v>
      </c>
      <c r="D13">
        <f t="shared" si="2"/>
        <v>43.428099999999674</v>
      </c>
      <c r="E13">
        <f t="shared" si="5"/>
        <v>-286.19117899999674</v>
      </c>
      <c r="F13">
        <f t="shared" si="6"/>
        <v>1885.9998696099717</v>
      </c>
      <c r="H13" s="9" t="s">
        <v>20</v>
      </c>
      <c r="I13">
        <f>I11/I12</f>
        <v>20.631286255238027</v>
      </c>
      <c r="J13">
        <f>2*(1-_xlfn.NORM.S.DIST(I13,TRUE))</f>
        <v>0</v>
      </c>
      <c r="S13" s="5">
        <v>430.8</v>
      </c>
      <c r="T13" s="5">
        <v>0</v>
      </c>
    </row>
    <row r="14" spans="1:20" ht="15.75" thickBot="1" x14ac:dyDescent="0.3">
      <c r="A14">
        <v>6</v>
      </c>
      <c r="B14">
        <v>398</v>
      </c>
      <c r="C14">
        <f t="shared" si="1"/>
        <v>-6.589999999999975</v>
      </c>
      <c r="D14">
        <f t="shared" si="2"/>
        <v>43.428099999999674</v>
      </c>
      <c r="E14">
        <f t="shared" si="5"/>
        <v>-286.19117899999674</v>
      </c>
      <c r="F14">
        <f t="shared" si="6"/>
        <v>1885.9998696099717</v>
      </c>
      <c r="H14" s="9"/>
      <c r="S14" s="6" t="s">
        <v>6</v>
      </c>
      <c r="T14" s="6">
        <v>1</v>
      </c>
    </row>
    <row r="15" spans="1:20" x14ac:dyDescent="0.25">
      <c r="A15">
        <v>7</v>
      </c>
      <c r="B15">
        <v>399</v>
      </c>
      <c r="C15">
        <f t="shared" si="1"/>
        <v>-5.589999999999975</v>
      </c>
      <c r="D15">
        <f t="shared" si="2"/>
        <v>31.24809999999972</v>
      </c>
      <c r="E15">
        <f t="shared" si="5"/>
        <v>-174.67687899999765</v>
      </c>
      <c r="F15">
        <f t="shared" si="6"/>
        <v>976.44375360998254</v>
      </c>
      <c r="H15" s="10" t="s">
        <v>23</v>
      </c>
    </row>
    <row r="16" spans="1:20" x14ac:dyDescent="0.25">
      <c r="A16">
        <v>8</v>
      </c>
      <c r="B16">
        <v>399</v>
      </c>
      <c r="C16">
        <f t="shared" si="1"/>
        <v>-5.589999999999975</v>
      </c>
      <c r="D16">
        <f t="shared" si="2"/>
        <v>31.24809999999972</v>
      </c>
      <c r="E16">
        <f t="shared" si="5"/>
        <v>-174.67687899999765</v>
      </c>
      <c r="F16">
        <f t="shared" si="6"/>
        <v>976.44375360998254</v>
      </c>
      <c r="I16">
        <f>SKEW(B9:B108)</f>
        <v>0.55294051551955115</v>
      </c>
    </row>
    <row r="17" spans="1:9" x14ac:dyDescent="0.25">
      <c r="A17">
        <v>9</v>
      </c>
      <c r="B17">
        <v>399</v>
      </c>
      <c r="C17">
        <f t="shared" si="1"/>
        <v>-5.589999999999975</v>
      </c>
      <c r="D17">
        <f t="shared" si="2"/>
        <v>31.24809999999972</v>
      </c>
      <c r="E17">
        <f t="shared" si="5"/>
        <v>-174.67687899999765</v>
      </c>
      <c r="F17">
        <f t="shared" si="6"/>
        <v>976.44375360998254</v>
      </c>
      <c r="H17" s="10" t="s">
        <v>24</v>
      </c>
    </row>
    <row r="18" spans="1:9" x14ac:dyDescent="0.25">
      <c r="A18">
        <v>10</v>
      </c>
      <c r="B18">
        <v>399</v>
      </c>
      <c r="C18">
        <f t="shared" si="1"/>
        <v>-5.589999999999975</v>
      </c>
      <c r="D18">
        <f t="shared" si="2"/>
        <v>31.24809999999972</v>
      </c>
      <c r="E18">
        <f t="shared" si="5"/>
        <v>-174.67687899999765</v>
      </c>
      <c r="F18">
        <f t="shared" si="6"/>
        <v>976.44375360998254</v>
      </c>
      <c r="I18">
        <f>KURT(B9:B108)</f>
        <v>9.8685865296083257</v>
      </c>
    </row>
    <row r="19" spans="1:9" x14ac:dyDescent="0.25">
      <c r="A19">
        <v>11</v>
      </c>
      <c r="B19">
        <v>399</v>
      </c>
      <c r="C19">
        <f t="shared" si="1"/>
        <v>-5.589999999999975</v>
      </c>
      <c r="D19">
        <f t="shared" si="2"/>
        <v>31.24809999999972</v>
      </c>
      <c r="E19">
        <f t="shared" si="5"/>
        <v>-174.67687899999765</v>
      </c>
      <c r="F19">
        <f t="shared" si="6"/>
        <v>976.44375360998254</v>
      </c>
    </row>
    <row r="20" spans="1:9" x14ac:dyDescent="0.25">
      <c r="A20">
        <v>12</v>
      </c>
      <c r="B20">
        <v>399</v>
      </c>
      <c r="C20">
        <f t="shared" si="1"/>
        <v>-5.589999999999975</v>
      </c>
      <c r="D20">
        <f t="shared" si="2"/>
        <v>31.24809999999972</v>
      </c>
      <c r="E20">
        <f t="shared" si="5"/>
        <v>-174.67687899999765</v>
      </c>
      <c r="F20">
        <f t="shared" si="6"/>
        <v>976.44375360998254</v>
      </c>
    </row>
    <row r="21" spans="1:9" x14ac:dyDescent="0.25">
      <c r="A21">
        <v>13</v>
      </c>
      <c r="B21">
        <v>399</v>
      </c>
      <c r="C21">
        <f t="shared" si="1"/>
        <v>-5.589999999999975</v>
      </c>
      <c r="D21">
        <f t="shared" si="2"/>
        <v>31.24809999999972</v>
      </c>
      <c r="E21">
        <f t="shared" si="5"/>
        <v>-174.67687899999765</v>
      </c>
      <c r="F21">
        <f t="shared" si="6"/>
        <v>976.44375360998254</v>
      </c>
    </row>
    <row r="22" spans="1:9" x14ac:dyDescent="0.25">
      <c r="A22">
        <v>14</v>
      </c>
      <c r="B22">
        <v>400</v>
      </c>
      <c r="C22">
        <f t="shared" si="1"/>
        <v>-4.589999999999975</v>
      </c>
      <c r="D22">
        <f t="shared" si="2"/>
        <v>21.06809999999977</v>
      </c>
      <c r="E22">
        <f t="shared" si="5"/>
        <v>-96.702578999998423</v>
      </c>
      <c r="F22">
        <f t="shared" si="6"/>
        <v>443.86483760999033</v>
      </c>
    </row>
    <row r="23" spans="1:9" x14ac:dyDescent="0.25">
      <c r="A23">
        <v>15</v>
      </c>
      <c r="B23">
        <v>400</v>
      </c>
      <c r="C23">
        <f t="shared" si="1"/>
        <v>-4.589999999999975</v>
      </c>
      <c r="D23">
        <f t="shared" si="2"/>
        <v>21.06809999999977</v>
      </c>
      <c r="E23">
        <f t="shared" si="5"/>
        <v>-96.702578999998423</v>
      </c>
      <c r="F23">
        <f t="shared" si="6"/>
        <v>443.86483760999033</v>
      </c>
    </row>
    <row r="24" spans="1:9" x14ac:dyDescent="0.25">
      <c r="A24">
        <v>16</v>
      </c>
      <c r="B24">
        <v>400</v>
      </c>
      <c r="C24">
        <f t="shared" si="1"/>
        <v>-4.589999999999975</v>
      </c>
      <c r="D24">
        <f t="shared" si="2"/>
        <v>21.06809999999977</v>
      </c>
      <c r="E24">
        <f t="shared" si="5"/>
        <v>-96.702578999998423</v>
      </c>
      <c r="F24">
        <f t="shared" si="6"/>
        <v>443.86483760999033</v>
      </c>
    </row>
    <row r="25" spans="1:9" x14ac:dyDescent="0.25">
      <c r="A25">
        <v>17</v>
      </c>
      <c r="B25">
        <v>400</v>
      </c>
      <c r="C25">
        <f t="shared" si="1"/>
        <v>-4.589999999999975</v>
      </c>
      <c r="D25">
        <f t="shared" si="2"/>
        <v>21.06809999999977</v>
      </c>
      <c r="E25">
        <f t="shared" si="5"/>
        <v>-96.702578999998423</v>
      </c>
      <c r="F25">
        <f t="shared" si="6"/>
        <v>443.86483760999033</v>
      </c>
    </row>
    <row r="26" spans="1:9" x14ac:dyDescent="0.25">
      <c r="A26">
        <v>18</v>
      </c>
      <c r="B26">
        <v>401</v>
      </c>
      <c r="C26">
        <f t="shared" si="1"/>
        <v>-3.589999999999975</v>
      </c>
      <c r="D26">
        <f t="shared" si="2"/>
        <v>12.88809999999982</v>
      </c>
      <c r="E26">
        <f t="shared" si="5"/>
        <v>-46.268278999999033</v>
      </c>
      <c r="F26">
        <f t="shared" si="6"/>
        <v>166.10312160999536</v>
      </c>
    </row>
    <row r="27" spans="1:9" x14ac:dyDescent="0.25">
      <c r="A27">
        <v>19</v>
      </c>
      <c r="B27">
        <v>401</v>
      </c>
      <c r="C27">
        <f t="shared" si="1"/>
        <v>-3.589999999999975</v>
      </c>
      <c r="D27">
        <f t="shared" si="2"/>
        <v>12.88809999999982</v>
      </c>
      <c r="E27">
        <f t="shared" si="5"/>
        <v>-46.268278999999033</v>
      </c>
      <c r="F27">
        <f t="shared" si="6"/>
        <v>166.10312160999536</v>
      </c>
    </row>
    <row r="28" spans="1:9" x14ac:dyDescent="0.25">
      <c r="A28">
        <v>20</v>
      </c>
      <c r="B28">
        <v>401</v>
      </c>
      <c r="C28">
        <f t="shared" si="1"/>
        <v>-3.589999999999975</v>
      </c>
      <c r="D28">
        <f t="shared" si="2"/>
        <v>12.88809999999982</v>
      </c>
      <c r="E28">
        <f t="shared" si="5"/>
        <v>-46.268278999999033</v>
      </c>
      <c r="F28">
        <f t="shared" si="6"/>
        <v>166.10312160999536</v>
      </c>
    </row>
    <row r="29" spans="1:9" x14ac:dyDescent="0.25">
      <c r="A29">
        <v>21</v>
      </c>
      <c r="B29">
        <v>401</v>
      </c>
      <c r="C29">
        <f t="shared" si="1"/>
        <v>-3.589999999999975</v>
      </c>
      <c r="D29">
        <f t="shared" si="2"/>
        <v>12.88809999999982</v>
      </c>
      <c r="E29">
        <f t="shared" si="5"/>
        <v>-46.268278999999033</v>
      </c>
      <c r="F29">
        <f t="shared" si="6"/>
        <v>166.10312160999536</v>
      </c>
    </row>
    <row r="30" spans="1:9" x14ac:dyDescent="0.25">
      <c r="A30">
        <v>22</v>
      </c>
      <c r="B30">
        <v>401</v>
      </c>
      <c r="C30">
        <f t="shared" si="1"/>
        <v>-3.589999999999975</v>
      </c>
      <c r="D30">
        <f t="shared" si="2"/>
        <v>12.88809999999982</v>
      </c>
      <c r="E30">
        <f t="shared" si="5"/>
        <v>-46.268278999999033</v>
      </c>
      <c r="F30">
        <f t="shared" si="6"/>
        <v>166.10312160999536</v>
      </c>
    </row>
    <row r="31" spans="1:9" x14ac:dyDescent="0.25">
      <c r="A31">
        <v>23</v>
      </c>
      <c r="B31">
        <v>401</v>
      </c>
      <c r="C31">
        <f t="shared" si="1"/>
        <v>-3.589999999999975</v>
      </c>
      <c r="D31">
        <f t="shared" si="2"/>
        <v>12.88809999999982</v>
      </c>
      <c r="E31">
        <f t="shared" si="5"/>
        <v>-46.268278999999033</v>
      </c>
      <c r="F31">
        <f t="shared" si="6"/>
        <v>166.10312160999536</v>
      </c>
    </row>
    <row r="32" spans="1:9" x14ac:dyDescent="0.25">
      <c r="A32">
        <v>24</v>
      </c>
      <c r="B32">
        <v>401</v>
      </c>
      <c r="C32">
        <f t="shared" si="1"/>
        <v>-3.589999999999975</v>
      </c>
      <c r="D32">
        <f t="shared" si="2"/>
        <v>12.88809999999982</v>
      </c>
      <c r="E32">
        <f t="shared" si="5"/>
        <v>-46.268278999999033</v>
      </c>
      <c r="F32">
        <f t="shared" si="6"/>
        <v>166.10312160999536</v>
      </c>
    </row>
    <row r="33" spans="1:6" x14ac:dyDescent="0.25">
      <c r="A33">
        <v>25</v>
      </c>
      <c r="B33">
        <v>401</v>
      </c>
      <c r="C33">
        <f t="shared" si="1"/>
        <v>-3.589999999999975</v>
      </c>
      <c r="D33">
        <f t="shared" si="2"/>
        <v>12.88809999999982</v>
      </c>
      <c r="E33">
        <f t="shared" si="5"/>
        <v>-46.268278999999033</v>
      </c>
      <c r="F33">
        <f t="shared" si="6"/>
        <v>166.10312160999536</v>
      </c>
    </row>
    <row r="34" spans="1:6" x14ac:dyDescent="0.25">
      <c r="A34">
        <v>26</v>
      </c>
      <c r="B34">
        <v>401</v>
      </c>
      <c r="C34">
        <f t="shared" si="1"/>
        <v>-3.589999999999975</v>
      </c>
      <c r="D34">
        <f t="shared" si="2"/>
        <v>12.88809999999982</v>
      </c>
      <c r="E34">
        <f t="shared" si="5"/>
        <v>-46.268278999999033</v>
      </c>
      <c r="F34">
        <f t="shared" si="6"/>
        <v>166.10312160999536</v>
      </c>
    </row>
    <row r="35" spans="1:6" x14ac:dyDescent="0.25">
      <c r="A35">
        <v>27</v>
      </c>
      <c r="B35">
        <v>401</v>
      </c>
      <c r="C35">
        <f t="shared" si="1"/>
        <v>-3.589999999999975</v>
      </c>
      <c r="D35">
        <f t="shared" si="2"/>
        <v>12.88809999999982</v>
      </c>
      <c r="E35">
        <f t="shared" si="5"/>
        <v>-46.268278999999033</v>
      </c>
      <c r="F35">
        <f t="shared" si="6"/>
        <v>166.10312160999536</v>
      </c>
    </row>
    <row r="36" spans="1:6" x14ac:dyDescent="0.25">
      <c r="A36">
        <v>28</v>
      </c>
      <c r="B36">
        <v>401</v>
      </c>
      <c r="C36">
        <f t="shared" si="1"/>
        <v>-3.589999999999975</v>
      </c>
      <c r="D36">
        <f t="shared" si="2"/>
        <v>12.88809999999982</v>
      </c>
      <c r="E36">
        <f t="shared" si="5"/>
        <v>-46.268278999999033</v>
      </c>
      <c r="F36">
        <f t="shared" si="6"/>
        <v>166.10312160999536</v>
      </c>
    </row>
    <row r="37" spans="1:6" x14ac:dyDescent="0.25">
      <c r="A37">
        <v>29</v>
      </c>
      <c r="B37">
        <v>401</v>
      </c>
      <c r="C37">
        <f t="shared" si="1"/>
        <v>-3.589999999999975</v>
      </c>
      <c r="D37">
        <f t="shared" si="2"/>
        <v>12.88809999999982</v>
      </c>
      <c r="E37">
        <f t="shared" si="5"/>
        <v>-46.268278999999033</v>
      </c>
      <c r="F37">
        <f t="shared" si="6"/>
        <v>166.10312160999536</v>
      </c>
    </row>
    <row r="38" spans="1:6" x14ac:dyDescent="0.25">
      <c r="A38">
        <v>30</v>
      </c>
      <c r="B38">
        <v>402</v>
      </c>
      <c r="C38">
        <f t="shared" si="1"/>
        <v>-2.589999999999975</v>
      </c>
      <c r="D38">
        <f t="shared" si="2"/>
        <v>6.7080999999998703</v>
      </c>
      <c r="E38">
        <f t="shared" si="5"/>
        <v>-17.373978999999498</v>
      </c>
      <c r="F38">
        <f t="shared" si="6"/>
        <v>44.998605609998258</v>
      </c>
    </row>
    <row r="39" spans="1:6" x14ac:dyDescent="0.25">
      <c r="A39">
        <v>31</v>
      </c>
      <c r="B39">
        <v>402</v>
      </c>
      <c r="C39">
        <f t="shared" si="1"/>
        <v>-2.589999999999975</v>
      </c>
      <c r="D39">
        <f t="shared" si="2"/>
        <v>6.7080999999998703</v>
      </c>
      <c r="E39">
        <f t="shared" si="5"/>
        <v>-17.373978999999498</v>
      </c>
      <c r="F39">
        <f t="shared" si="6"/>
        <v>44.998605609998258</v>
      </c>
    </row>
    <row r="40" spans="1:6" x14ac:dyDescent="0.25">
      <c r="A40">
        <v>32</v>
      </c>
      <c r="B40">
        <v>402</v>
      </c>
      <c r="C40">
        <f t="shared" si="1"/>
        <v>-2.589999999999975</v>
      </c>
      <c r="D40">
        <f t="shared" si="2"/>
        <v>6.7080999999998703</v>
      </c>
      <c r="E40">
        <f t="shared" si="5"/>
        <v>-17.373978999999498</v>
      </c>
      <c r="F40">
        <f t="shared" si="6"/>
        <v>44.998605609998258</v>
      </c>
    </row>
    <row r="41" spans="1:6" x14ac:dyDescent="0.25">
      <c r="A41">
        <v>33</v>
      </c>
      <c r="B41">
        <v>402</v>
      </c>
      <c r="C41">
        <f t="shared" si="1"/>
        <v>-2.589999999999975</v>
      </c>
      <c r="D41">
        <f t="shared" si="2"/>
        <v>6.7080999999998703</v>
      </c>
      <c r="E41">
        <f t="shared" si="5"/>
        <v>-17.373978999999498</v>
      </c>
      <c r="F41">
        <f t="shared" si="6"/>
        <v>44.998605609998258</v>
      </c>
    </row>
    <row r="42" spans="1:6" x14ac:dyDescent="0.25">
      <c r="A42">
        <v>34</v>
      </c>
      <c r="B42">
        <v>402</v>
      </c>
      <c r="C42">
        <f t="shared" si="1"/>
        <v>-2.589999999999975</v>
      </c>
      <c r="D42">
        <f t="shared" si="2"/>
        <v>6.7080999999998703</v>
      </c>
      <c r="E42">
        <f t="shared" si="5"/>
        <v>-17.373978999999498</v>
      </c>
      <c r="F42">
        <f t="shared" si="6"/>
        <v>44.998605609998258</v>
      </c>
    </row>
    <row r="43" spans="1:6" x14ac:dyDescent="0.25">
      <c r="A43">
        <v>35</v>
      </c>
      <c r="B43">
        <v>402</v>
      </c>
      <c r="C43">
        <f t="shared" si="1"/>
        <v>-2.589999999999975</v>
      </c>
      <c r="D43">
        <f t="shared" si="2"/>
        <v>6.7080999999998703</v>
      </c>
      <c r="E43">
        <f t="shared" si="5"/>
        <v>-17.373978999999498</v>
      </c>
      <c r="F43">
        <f t="shared" si="6"/>
        <v>44.998605609998258</v>
      </c>
    </row>
    <row r="44" spans="1:6" x14ac:dyDescent="0.25">
      <c r="A44">
        <v>36</v>
      </c>
      <c r="B44">
        <v>402</v>
      </c>
      <c r="C44">
        <f t="shared" si="1"/>
        <v>-2.589999999999975</v>
      </c>
      <c r="D44">
        <f t="shared" si="2"/>
        <v>6.7080999999998703</v>
      </c>
      <c r="E44">
        <f t="shared" si="5"/>
        <v>-17.373978999999498</v>
      </c>
      <c r="F44">
        <f t="shared" si="6"/>
        <v>44.998605609998258</v>
      </c>
    </row>
    <row r="45" spans="1:6" x14ac:dyDescent="0.25">
      <c r="A45">
        <v>37</v>
      </c>
      <c r="B45">
        <v>402</v>
      </c>
      <c r="C45">
        <f t="shared" si="1"/>
        <v>-2.589999999999975</v>
      </c>
      <c r="D45">
        <f t="shared" si="2"/>
        <v>6.7080999999998703</v>
      </c>
      <c r="E45">
        <f t="shared" si="5"/>
        <v>-17.373978999999498</v>
      </c>
      <c r="F45">
        <f t="shared" si="6"/>
        <v>44.998605609998258</v>
      </c>
    </row>
    <row r="46" spans="1:6" x14ac:dyDescent="0.25">
      <c r="A46">
        <v>38</v>
      </c>
      <c r="B46">
        <v>403</v>
      </c>
      <c r="C46">
        <f t="shared" si="1"/>
        <v>-1.589999999999975</v>
      </c>
      <c r="D46">
        <f t="shared" si="2"/>
        <v>2.5280999999999203</v>
      </c>
      <c r="E46">
        <f t="shared" si="5"/>
        <v>-4.0196789999998099</v>
      </c>
      <c r="F46">
        <f t="shared" si="6"/>
        <v>6.3912896099995971</v>
      </c>
    </row>
    <row r="47" spans="1:6" x14ac:dyDescent="0.25">
      <c r="A47">
        <v>39</v>
      </c>
      <c r="B47">
        <v>403</v>
      </c>
      <c r="C47">
        <f t="shared" si="1"/>
        <v>-1.589999999999975</v>
      </c>
      <c r="D47">
        <f t="shared" si="2"/>
        <v>2.5280999999999203</v>
      </c>
      <c r="E47">
        <f t="shared" si="5"/>
        <v>-4.0196789999998099</v>
      </c>
      <c r="F47">
        <f t="shared" si="6"/>
        <v>6.3912896099995971</v>
      </c>
    </row>
    <row r="48" spans="1:6" x14ac:dyDescent="0.25">
      <c r="A48">
        <v>40</v>
      </c>
      <c r="B48">
        <v>403</v>
      </c>
      <c r="C48">
        <f t="shared" si="1"/>
        <v>-1.589999999999975</v>
      </c>
      <c r="D48">
        <f t="shared" si="2"/>
        <v>2.5280999999999203</v>
      </c>
      <c r="E48">
        <f t="shared" si="5"/>
        <v>-4.0196789999998099</v>
      </c>
      <c r="F48">
        <f t="shared" si="6"/>
        <v>6.3912896099995971</v>
      </c>
    </row>
    <row r="49" spans="1:6" x14ac:dyDescent="0.25">
      <c r="A49">
        <v>41</v>
      </c>
      <c r="B49">
        <v>403</v>
      </c>
      <c r="C49">
        <f t="shared" si="1"/>
        <v>-1.589999999999975</v>
      </c>
      <c r="D49">
        <f t="shared" si="2"/>
        <v>2.5280999999999203</v>
      </c>
      <c r="E49">
        <f t="shared" si="5"/>
        <v>-4.0196789999998099</v>
      </c>
      <c r="F49">
        <f t="shared" si="6"/>
        <v>6.3912896099995971</v>
      </c>
    </row>
    <row r="50" spans="1:6" x14ac:dyDescent="0.25">
      <c r="A50">
        <v>42</v>
      </c>
      <c r="B50">
        <v>403</v>
      </c>
      <c r="C50">
        <f t="shared" si="1"/>
        <v>-1.589999999999975</v>
      </c>
      <c r="D50">
        <f t="shared" si="2"/>
        <v>2.5280999999999203</v>
      </c>
      <c r="E50">
        <f t="shared" si="5"/>
        <v>-4.0196789999998099</v>
      </c>
      <c r="F50">
        <f t="shared" si="6"/>
        <v>6.3912896099995971</v>
      </c>
    </row>
    <row r="51" spans="1:6" x14ac:dyDescent="0.25">
      <c r="A51">
        <v>43</v>
      </c>
      <c r="B51">
        <v>403</v>
      </c>
      <c r="C51">
        <f t="shared" si="1"/>
        <v>-1.589999999999975</v>
      </c>
      <c r="D51">
        <f t="shared" si="2"/>
        <v>2.5280999999999203</v>
      </c>
      <c r="E51">
        <f t="shared" si="5"/>
        <v>-4.0196789999998099</v>
      </c>
      <c r="F51">
        <f t="shared" si="6"/>
        <v>6.3912896099995971</v>
      </c>
    </row>
    <row r="52" spans="1:6" x14ac:dyDescent="0.25">
      <c r="A52">
        <v>44</v>
      </c>
      <c r="B52">
        <v>404</v>
      </c>
      <c r="C52">
        <f t="shared" si="1"/>
        <v>-0.58999999999997499</v>
      </c>
      <c r="D52">
        <f t="shared" si="2"/>
        <v>0.34809999999997049</v>
      </c>
      <c r="E52">
        <f t="shared" si="5"/>
        <v>-0.20537899999997389</v>
      </c>
      <c r="F52">
        <f t="shared" si="6"/>
        <v>0.12117360999997945</v>
      </c>
    </row>
    <row r="53" spans="1:6" x14ac:dyDescent="0.25">
      <c r="A53">
        <v>45</v>
      </c>
      <c r="B53">
        <v>404</v>
      </c>
      <c r="C53">
        <f t="shared" si="1"/>
        <v>-0.58999999999997499</v>
      </c>
      <c r="D53">
        <f t="shared" si="2"/>
        <v>0.34809999999997049</v>
      </c>
      <c r="E53">
        <f t="shared" si="5"/>
        <v>-0.20537899999997389</v>
      </c>
      <c r="F53">
        <f t="shared" si="6"/>
        <v>0.12117360999997945</v>
      </c>
    </row>
    <row r="54" spans="1:6" x14ac:dyDescent="0.25">
      <c r="A54">
        <v>46</v>
      </c>
      <c r="B54">
        <v>404</v>
      </c>
      <c r="C54">
        <f t="shared" si="1"/>
        <v>-0.58999999999997499</v>
      </c>
      <c r="D54">
        <f t="shared" si="2"/>
        <v>0.34809999999997049</v>
      </c>
      <c r="E54">
        <f t="shared" si="5"/>
        <v>-0.20537899999997389</v>
      </c>
      <c r="F54">
        <f t="shared" si="6"/>
        <v>0.12117360999997945</v>
      </c>
    </row>
    <row r="55" spans="1:6" x14ac:dyDescent="0.25">
      <c r="A55">
        <v>47</v>
      </c>
      <c r="B55">
        <v>404</v>
      </c>
      <c r="C55">
        <f t="shared" si="1"/>
        <v>-0.58999999999997499</v>
      </c>
      <c r="D55">
        <f t="shared" si="2"/>
        <v>0.34809999999997049</v>
      </c>
      <c r="E55">
        <f t="shared" si="5"/>
        <v>-0.20537899999997389</v>
      </c>
      <c r="F55">
        <f t="shared" si="6"/>
        <v>0.12117360999997945</v>
      </c>
    </row>
    <row r="56" spans="1:6" x14ac:dyDescent="0.25">
      <c r="A56">
        <v>48</v>
      </c>
      <c r="B56">
        <v>404</v>
      </c>
      <c r="C56">
        <f t="shared" si="1"/>
        <v>-0.58999999999997499</v>
      </c>
      <c r="D56">
        <f t="shared" si="2"/>
        <v>0.34809999999997049</v>
      </c>
      <c r="E56">
        <f t="shared" si="5"/>
        <v>-0.20537899999997389</v>
      </c>
      <c r="F56">
        <f t="shared" si="6"/>
        <v>0.12117360999997945</v>
      </c>
    </row>
    <row r="57" spans="1:6" x14ac:dyDescent="0.25">
      <c r="A57">
        <v>49</v>
      </c>
      <c r="B57">
        <v>404</v>
      </c>
      <c r="C57">
        <f t="shared" si="1"/>
        <v>-0.58999999999997499</v>
      </c>
      <c r="D57">
        <f t="shared" si="2"/>
        <v>0.34809999999997049</v>
      </c>
      <c r="E57">
        <f t="shared" si="5"/>
        <v>-0.20537899999997389</v>
      </c>
      <c r="F57">
        <f t="shared" si="6"/>
        <v>0.12117360999997945</v>
      </c>
    </row>
    <row r="58" spans="1:6" x14ac:dyDescent="0.25">
      <c r="A58">
        <v>50</v>
      </c>
      <c r="B58">
        <v>404</v>
      </c>
      <c r="C58">
        <f t="shared" si="1"/>
        <v>-0.58999999999997499</v>
      </c>
      <c r="D58">
        <f t="shared" si="2"/>
        <v>0.34809999999997049</v>
      </c>
      <c r="E58">
        <f t="shared" si="5"/>
        <v>-0.20537899999997389</v>
      </c>
      <c r="F58">
        <f t="shared" si="6"/>
        <v>0.12117360999997945</v>
      </c>
    </row>
    <row r="59" spans="1:6" x14ac:dyDescent="0.25">
      <c r="A59">
        <v>51</v>
      </c>
      <c r="B59">
        <v>404</v>
      </c>
      <c r="C59">
        <f t="shared" si="1"/>
        <v>-0.58999999999997499</v>
      </c>
      <c r="D59">
        <f t="shared" si="2"/>
        <v>0.34809999999997049</v>
      </c>
      <c r="E59">
        <f t="shared" si="5"/>
        <v>-0.20537899999997389</v>
      </c>
      <c r="F59">
        <f t="shared" si="6"/>
        <v>0.12117360999997945</v>
      </c>
    </row>
    <row r="60" spans="1:6" x14ac:dyDescent="0.25">
      <c r="A60">
        <v>52</v>
      </c>
      <c r="B60">
        <v>404</v>
      </c>
      <c r="C60">
        <f t="shared" si="1"/>
        <v>-0.58999999999997499</v>
      </c>
      <c r="D60">
        <f t="shared" si="2"/>
        <v>0.34809999999997049</v>
      </c>
      <c r="E60">
        <f t="shared" si="5"/>
        <v>-0.20537899999997389</v>
      </c>
      <c r="F60">
        <f t="shared" si="6"/>
        <v>0.12117360999997945</v>
      </c>
    </row>
    <row r="61" spans="1:6" x14ac:dyDescent="0.25">
      <c r="A61">
        <v>53</v>
      </c>
      <c r="B61">
        <v>405</v>
      </c>
      <c r="C61">
        <f t="shared" si="1"/>
        <v>0.41000000000002501</v>
      </c>
      <c r="D61">
        <f t="shared" si="2"/>
        <v>0.16810000000002051</v>
      </c>
      <c r="E61">
        <f t="shared" si="5"/>
        <v>6.8921000000012611E-2</v>
      </c>
      <c r="F61">
        <f t="shared" si="6"/>
        <v>2.8257610000006896E-2</v>
      </c>
    </row>
    <row r="62" spans="1:6" x14ac:dyDescent="0.25">
      <c r="A62">
        <v>54</v>
      </c>
      <c r="B62">
        <v>405</v>
      </c>
      <c r="C62">
        <f t="shared" si="1"/>
        <v>0.41000000000002501</v>
      </c>
      <c r="D62">
        <f t="shared" si="2"/>
        <v>0.16810000000002051</v>
      </c>
      <c r="E62">
        <f t="shared" si="5"/>
        <v>6.8921000000012611E-2</v>
      </c>
      <c r="F62">
        <f t="shared" si="6"/>
        <v>2.8257610000006896E-2</v>
      </c>
    </row>
    <row r="63" spans="1:6" x14ac:dyDescent="0.25">
      <c r="A63">
        <v>55</v>
      </c>
      <c r="B63">
        <v>405</v>
      </c>
      <c r="C63">
        <f t="shared" si="1"/>
        <v>0.41000000000002501</v>
      </c>
      <c r="D63">
        <f t="shared" si="2"/>
        <v>0.16810000000002051</v>
      </c>
      <c r="E63">
        <f t="shared" si="5"/>
        <v>6.8921000000012611E-2</v>
      </c>
      <c r="F63">
        <f t="shared" si="6"/>
        <v>2.8257610000006896E-2</v>
      </c>
    </row>
    <row r="64" spans="1:6" x14ac:dyDescent="0.25">
      <c r="A64">
        <v>56</v>
      </c>
      <c r="B64">
        <v>405</v>
      </c>
      <c r="C64">
        <f t="shared" si="1"/>
        <v>0.41000000000002501</v>
      </c>
      <c r="D64">
        <f t="shared" si="2"/>
        <v>0.16810000000002051</v>
      </c>
      <c r="E64">
        <f t="shared" si="5"/>
        <v>6.8921000000012611E-2</v>
      </c>
      <c r="F64">
        <f t="shared" si="6"/>
        <v>2.8257610000006896E-2</v>
      </c>
    </row>
    <row r="65" spans="1:6" x14ac:dyDescent="0.25">
      <c r="A65">
        <v>57</v>
      </c>
      <c r="B65">
        <v>405</v>
      </c>
      <c r="C65">
        <f t="shared" si="1"/>
        <v>0.41000000000002501</v>
      </c>
      <c r="D65">
        <f t="shared" si="2"/>
        <v>0.16810000000002051</v>
      </c>
      <c r="E65">
        <f t="shared" si="5"/>
        <v>6.8921000000012611E-2</v>
      </c>
      <c r="F65">
        <f t="shared" si="6"/>
        <v>2.8257610000006896E-2</v>
      </c>
    </row>
    <row r="66" spans="1:6" x14ac:dyDescent="0.25">
      <c r="A66">
        <v>58</v>
      </c>
      <c r="B66">
        <v>406</v>
      </c>
      <c r="C66">
        <f t="shared" si="1"/>
        <v>1.410000000000025</v>
      </c>
      <c r="D66">
        <f t="shared" si="2"/>
        <v>1.9881000000000706</v>
      </c>
      <c r="E66">
        <f t="shared" si="5"/>
        <v>2.8032210000001494</v>
      </c>
      <c r="F66">
        <f t="shared" si="6"/>
        <v>3.9525416100002806</v>
      </c>
    </row>
    <row r="67" spans="1:6" x14ac:dyDescent="0.25">
      <c r="A67">
        <v>59</v>
      </c>
      <c r="B67">
        <v>406</v>
      </c>
      <c r="C67">
        <f t="shared" si="1"/>
        <v>1.410000000000025</v>
      </c>
      <c r="D67">
        <f t="shared" si="2"/>
        <v>1.9881000000000706</v>
      </c>
      <c r="E67">
        <f t="shared" si="5"/>
        <v>2.8032210000001494</v>
      </c>
      <c r="F67">
        <f t="shared" si="6"/>
        <v>3.9525416100002806</v>
      </c>
    </row>
    <row r="68" spans="1:6" x14ac:dyDescent="0.25">
      <c r="A68">
        <v>60</v>
      </c>
      <c r="B68">
        <v>406</v>
      </c>
      <c r="C68">
        <f t="shared" si="1"/>
        <v>1.410000000000025</v>
      </c>
      <c r="D68">
        <f t="shared" si="2"/>
        <v>1.9881000000000706</v>
      </c>
      <c r="E68">
        <f t="shared" si="5"/>
        <v>2.8032210000001494</v>
      </c>
      <c r="F68">
        <f t="shared" si="6"/>
        <v>3.9525416100002806</v>
      </c>
    </row>
    <row r="69" spans="1:6" x14ac:dyDescent="0.25">
      <c r="A69">
        <v>61</v>
      </c>
      <c r="B69">
        <v>406</v>
      </c>
      <c r="C69">
        <f t="shared" si="1"/>
        <v>1.410000000000025</v>
      </c>
      <c r="D69">
        <f t="shared" si="2"/>
        <v>1.9881000000000706</v>
      </c>
      <c r="E69">
        <f t="shared" si="5"/>
        <v>2.8032210000001494</v>
      </c>
      <c r="F69">
        <f t="shared" si="6"/>
        <v>3.9525416100002806</v>
      </c>
    </row>
    <row r="70" spans="1:6" x14ac:dyDescent="0.25">
      <c r="A70">
        <v>62</v>
      </c>
      <c r="B70">
        <v>406</v>
      </c>
      <c r="C70">
        <f t="shared" si="1"/>
        <v>1.410000000000025</v>
      </c>
      <c r="D70">
        <f t="shared" si="2"/>
        <v>1.9881000000000706</v>
      </c>
      <c r="E70">
        <f t="shared" si="5"/>
        <v>2.8032210000001494</v>
      </c>
      <c r="F70">
        <f t="shared" si="6"/>
        <v>3.9525416100002806</v>
      </c>
    </row>
    <row r="71" spans="1:6" x14ac:dyDescent="0.25">
      <c r="A71">
        <v>63</v>
      </c>
      <c r="B71">
        <v>406</v>
      </c>
      <c r="C71">
        <f t="shared" si="1"/>
        <v>1.410000000000025</v>
      </c>
      <c r="D71">
        <f t="shared" si="2"/>
        <v>1.9881000000000706</v>
      </c>
      <c r="E71">
        <f t="shared" si="5"/>
        <v>2.8032210000001494</v>
      </c>
      <c r="F71">
        <f t="shared" si="6"/>
        <v>3.9525416100002806</v>
      </c>
    </row>
    <row r="72" spans="1:6" x14ac:dyDescent="0.25">
      <c r="A72">
        <v>64</v>
      </c>
      <c r="B72">
        <v>406</v>
      </c>
      <c r="C72">
        <f t="shared" si="1"/>
        <v>1.410000000000025</v>
      </c>
      <c r="D72">
        <f t="shared" si="2"/>
        <v>1.9881000000000706</v>
      </c>
      <c r="E72">
        <f t="shared" si="5"/>
        <v>2.8032210000001494</v>
      </c>
      <c r="F72">
        <f t="shared" si="6"/>
        <v>3.9525416100002806</v>
      </c>
    </row>
    <row r="73" spans="1:6" x14ac:dyDescent="0.25">
      <c r="A73">
        <v>65</v>
      </c>
      <c r="B73">
        <v>406</v>
      </c>
      <c r="C73">
        <f t="shared" si="1"/>
        <v>1.410000000000025</v>
      </c>
      <c r="D73">
        <f t="shared" si="2"/>
        <v>1.9881000000000706</v>
      </c>
      <c r="E73">
        <f t="shared" si="5"/>
        <v>2.8032210000001494</v>
      </c>
      <c r="F73">
        <f t="shared" si="6"/>
        <v>3.9525416100002806</v>
      </c>
    </row>
    <row r="74" spans="1:6" x14ac:dyDescent="0.25">
      <c r="A74">
        <v>66</v>
      </c>
      <c r="B74">
        <v>406</v>
      </c>
      <c r="C74">
        <f t="shared" ref="C74:C108" si="7">B74-$B$5</f>
        <v>1.410000000000025</v>
      </c>
      <c r="D74">
        <f t="shared" ref="D74:D108" si="8">C74^2</f>
        <v>1.9881000000000706</v>
      </c>
      <c r="E74">
        <f t="shared" ref="E74:E108" si="9">C74^3</f>
        <v>2.8032210000001494</v>
      </c>
      <c r="F74">
        <f t="shared" ref="F74:F108" si="10">C74^4</f>
        <v>3.9525416100002806</v>
      </c>
    </row>
    <row r="75" spans="1:6" x14ac:dyDescent="0.25">
      <c r="A75">
        <v>67</v>
      </c>
      <c r="B75">
        <v>406</v>
      </c>
      <c r="C75">
        <f t="shared" si="7"/>
        <v>1.410000000000025</v>
      </c>
      <c r="D75">
        <f t="shared" si="8"/>
        <v>1.9881000000000706</v>
      </c>
      <c r="E75">
        <f t="shared" si="9"/>
        <v>2.8032210000001494</v>
      </c>
      <c r="F75">
        <f t="shared" si="10"/>
        <v>3.9525416100002806</v>
      </c>
    </row>
    <row r="76" spans="1:6" x14ac:dyDescent="0.25">
      <c r="A76">
        <v>68</v>
      </c>
      <c r="B76">
        <v>406</v>
      </c>
      <c r="C76">
        <f t="shared" si="7"/>
        <v>1.410000000000025</v>
      </c>
      <c r="D76">
        <f t="shared" si="8"/>
        <v>1.9881000000000706</v>
      </c>
      <c r="E76">
        <f t="shared" si="9"/>
        <v>2.8032210000001494</v>
      </c>
      <c r="F76">
        <f t="shared" si="10"/>
        <v>3.9525416100002806</v>
      </c>
    </row>
    <row r="77" spans="1:6" x14ac:dyDescent="0.25">
      <c r="A77">
        <v>69</v>
      </c>
      <c r="B77">
        <v>406</v>
      </c>
      <c r="C77">
        <f t="shared" si="7"/>
        <v>1.410000000000025</v>
      </c>
      <c r="D77">
        <f t="shared" si="8"/>
        <v>1.9881000000000706</v>
      </c>
      <c r="E77">
        <f t="shared" si="9"/>
        <v>2.8032210000001494</v>
      </c>
      <c r="F77">
        <f t="shared" si="10"/>
        <v>3.9525416100002806</v>
      </c>
    </row>
    <row r="78" spans="1:6" x14ac:dyDescent="0.25">
      <c r="A78">
        <v>70</v>
      </c>
      <c r="B78">
        <v>407</v>
      </c>
      <c r="C78">
        <f t="shared" si="7"/>
        <v>2.410000000000025</v>
      </c>
      <c r="D78">
        <f t="shared" si="8"/>
        <v>5.8081000000001204</v>
      </c>
      <c r="E78">
        <f t="shared" si="9"/>
        <v>13.997521000000436</v>
      </c>
      <c r="F78">
        <f t="shared" si="10"/>
        <v>33.734025610001396</v>
      </c>
    </row>
    <row r="79" spans="1:6" x14ac:dyDescent="0.25">
      <c r="A79">
        <v>71</v>
      </c>
      <c r="B79">
        <v>407</v>
      </c>
      <c r="C79">
        <f t="shared" si="7"/>
        <v>2.410000000000025</v>
      </c>
      <c r="D79">
        <f t="shared" si="8"/>
        <v>5.8081000000001204</v>
      </c>
      <c r="E79">
        <f t="shared" si="9"/>
        <v>13.997521000000436</v>
      </c>
      <c r="F79">
        <f t="shared" si="10"/>
        <v>33.734025610001396</v>
      </c>
    </row>
    <row r="80" spans="1:6" x14ac:dyDescent="0.25">
      <c r="A80">
        <v>72</v>
      </c>
      <c r="B80">
        <v>407</v>
      </c>
      <c r="C80">
        <f t="shared" si="7"/>
        <v>2.410000000000025</v>
      </c>
      <c r="D80">
        <f t="shared" si="8"/>
        <v>5.8081000000001204</v>
      </c>
      <c r="E80">
        <f t="shared" si="9"/>
        <v>13.997521000000436</v>
      </c>
      <c r="F80">
        <f t="shared" si="10"/>
        <v>33.734025610001396</v>
      </c>
    </row>
    <row r="81" spans="1:6" x14ac:dyDescent="0.25">
      <c r="A81">
        <v>73</v>
      </c>
      <c r="B81">
        <v>407</v>
      </c>
      <c r="C81">
        <f t="shared" si="7"/>
        <v>2.410000000000025</v>
      </c>
      <c r="D81">
        <f t="shared" si="8"/>
        <v>5.8081000000001204</v>
      </c>
      <c r="E81">
        <f t="shared" si="9"/>
        <v>13.997521000000436</v>
      </c>
      <c r="F81">
        <f t="shared" si="10"/>
        <v>33.734025610001396</v>
      </c>
    </row>
    <row r="82" spans="1:6" x14ac:dyDescent="0.25">
      <c r="A82">
        <v>74</v>
      </c>
      <c r="B82">
        <v>407</v>
      </c>
      <c r="C82">
        <f t="shared" si="7"/>
        <v>2.410000000000025</v>
      </c>
      <c r="D82">
        <f t="shared" si="8"/>
        <v>5.8081000000001204</v>
      </c>
      <c r="E82">
        <f t="shared" si="9"/>
        <v>13.997521000000436</v>
      </c>
      <c r="F82">
        <f t="shared" si="10"/>
        <v>33.734025610001396</v>
      </c>
    </row>
    <row r="83" spans="1:6" x14ac:dyDescent="0.25">
      <c r="A83">
        <v>75</v>
      </c>
      <c r="B83">
        <v>407</v>
      </c>
      <c r="C83">
        <f t="shared" si="7"/>
        <v>2.410000000000025</v>
      </c>
      <c r="D83">
        <f t="shared" si="8"/>
        <v>5.8081000000001204</v>
      </c>
      <c r="E83">
        <f t="shared" si="9"/>
        <v>13.997521000000436</v>
      </c>
      <c r="F83">
        <f t="shared" si="10"/>
        <v>33.734025610001396</v>
      </c>
    </row>
    <row r="84" spans="1:6" x14ac:dyDescent="0.25">
      <c r="A84">
        <v>76</v>
      </c>
      <c r="B84">
        <v>407</v>
      </c>
      <c r="C84">
        <f t="shared" si="7"/>
        <v>2.410000000000025</v>
      </c>
      <c r="D84">
        <f t="shared" si="8"/>
        <v>5.8081000000001204</v>
      </c>
      <c r="E84">
        <f t="shared" si="9"/>
        <v>13.997521000000436</v>
      </c>
      <c r="F84">
        <f t="shared" si="10"/>
        <v>33.734025610001396</v>
      </c>
    </row>
    <row r="85" spans="1:6" x14ac:dyDescent="0.25">
      <c r="A85">
        <v>77</v>
      </c>
      <c r="B85">
        <v>407</v>
      </c>
      <c r="C85">
        <f t="shared" si="7"/>
        <v>2.410000000000025</v>
      </c>
      <c r="D85">
        <f t="shared" si="8"/>
        <v>5.8081000000001204</v>
      </c>
      <c r="E85">
        <f t="shared" si="9"/>
        <v>13.997521000000436</v>
      </c>
      <c r="F85">
        <f t="shared" si="10"/>
        <v>33.734025610001396</v>
      </c>
    </row>
    <row r="86" spans="1:6" x14ac:dyDescent="0.25">
      <c r="A86">
        <v>78</v>
      </c>
      <c r="B86">
        <v>408</v>
      </c>
      <c r="C86">
        <f t="shared" si="7"/>
        <v>3.410000000000025</v>
      </c>
      <c r="D86">
        <f t="shared" si="8"/>
        <v>11.62810000000017</v>
      </c>
      <c r="E86">
        <f t="shared" si="9"/>
        <v>39.651821000000872</v>
      </c>
      <c r="F86">
        <f t="shared" si="10"/>
        <v>135.21270961000397</v>
      </c>
    </row>
    <row r="87" spans="1:6" x14ac:dyDescent="0.25">
      <c r="A87">
        <v>79</v>
      </c>
      <c r="B87">
        <v>408</v>
      </c>
      <c r="C87">
        <f t="shared" si="7"/>
        <v>3.410000000000025</v>
      </c>
      <c r="D87">
        <f t="shared" si="8"/>
        <v>11.62810000000017</v>
      </c>
      <c r="E87">
        <f t="shared" si="9"/>
        <v>39.651821000000872</v>
      </c>
      <c r="F87">
        <f t="shared" si="10"/>
        <v>135.21270961000397</v>
      </c>
    </row>
    <row r="88" spans="1:6" x14ac:dyDescent="0.25">
      <c r="A88">
        <v>80</v>
      </c>
      <c r="B88">
        <v>408</v>
      </c>
      <c r="C88">
        <f t="shared" si="7"/>
        <v>3.410000000000025</v>
      </c>
      <c r="D88">
        <f t="shared" si="8"/>
        <v>11.62810000000017</v>
      </c>
      <c r="E88">
        <f t="shared" si="9"/>
        <v>39.651821000000872</v>
      </c>
      <c r="F88">
        <f t="shared" si="10"/>
        <v>135.21270961000397</v>
      </c>
    </row>
    <row r="89" spans="1:6" x14ac:dyDescent="0.25">
      <c r="A89">
        <v>81</v>
      </c>
      <c r="B89">
        <v>408</v>
      </c>
      <c r="C89">
        <f t="shared" si="7"/>
        <v>3.410000000000025</v>
      </c>
      <c r="D89">
        <f t="shared" si="8"/>
        <v>11.62810000000017</v>
      </c>
      <c r="E89">
        <f t="shared" si="9"/>
        <v>39.651821000000872</v>
      </c>
      <c r="F89">
        <f t="shared" si="10"/>
        <v>135.21270961000397</v>
      </c>
    </row>
    <row r="90" spans="1:6" x14ac:dyDescent="0.25">
      <c r="A90">
        <v>82</v>
      </c>
      <c r="B90">
        <v>408</v>
      </c>
      <c r="C90">
        <f t="shared" si="7"/>
        <v>3.410000000000025</v>
      </c>
      <c r="D90">
        <f t="shared" si="8"/>
        <v>11.62810000000017</v>
      </c>
      <c r="E90">
        <f t="shared" si="9"/>
        <v>39.651821000000872</v>
      </c>
      <c r="F90">
        <f t="shared" si="10"/>
        <v>135.21270961000397</v>
      </c>
    </row>
    <row r="91" spans="1:6" x14ac:dyDescent="0.25">
      <c r="A91">
        <v>83</v>
      </c>
      <c r="B91">
        <v>409</v>
      </c>
      <c r="C91">
        <f t="shared" si="7"/>
        <v>4.410000000000025</v>
      </c>
      <c r="D91">
        <f t="shared" si="8"/>
        <v>19.44810000000022</v>
      </c>
      <c r="E91">
        <f t="shared" si="9"/>
        <v>85.766121000001462</v>
      </c>
      <c r="F91">
        <f t="shared" si="10"/>
        <v>378.2285936100086</v>
      </c>
    </row>
    <row r="92" spans="1:6" x14ac:dyDescent="0.25">
      <c r="A92">
        <v>84</v>
      </c>
      <c r="B92">
        <v>409</v>
      </c>
      <c r="C92">
        <f t="shared" si="7"/>
        <v>4.410000000000025</v>
      </c>
      <c r="D92">
        <f t="shared" si="8"/>
        <v>19.44810000000022</v>
      </c>
      <c r="E92">
        <f t="shared" si="9"/>
        <v>85.766121000001462</v>
      </c>
      <c r="F92">
        <f t="shared" si="10"/>
        <v>378.2285936100086</v>
      </c>
    </row>
    <row r="93" spans="1:6" x14ac:dyDescent="0.25">
      <c r="A93">
        <v>85</v>
      </c>
      <c r="B93">
        <v>409</v>
      </c>
      <c r="C93">
        <f t="shared" si="7"/>
        <v>4.410000000000025</v>
      </c>
      <c r="D93">
        <f t="shared" si="8"/>
        <v>19.44810000000022</v>
      </c>
      <c r="E93">
        <f t="shared" si="9"/>
        <v>85.766121000001462</v>
      </c>
      <c r="F93">
        <f t="shared" si="10"/>
        <v>378.2285936100086</v>
      </c>
    </row>
    <row r="94" spans="1:6" x14ac:dyDescent="0.25">
      <c r="A94">
        <v>86</v>
      </c>
      <c r="B94">
        <v>409</v>
      </c>
      <c r="C94">
        <f t="shared" si="7"/>
        <v>4.410000000000025</v>
      </c>
      <c r="D94">
        <f t="shared" si="8"/>
        <v>19.44810000000022</v>
      </c>
      <c r="E94">
        <f t="shared" si="9"/>
        <v>85.766121000001462</v>
      </c>
      <c r="F94">
        <f t="shared" si="10"/>
        <v>378.2285936100086</v>
      </c>
    </row>
    <row r="95" spans="1:6" x14ac:dyDescent="0.25">
      <c r="A95">
        <v>87</v>
      </c>
      <c r="B95">
        <v>409</v>
      </c>
      <c r="C95">
        <f t="shared" si="7"/>
        <v>4.410000000000025</v>
      </c>
      <c r="D95">
        <f t="shared" si="8"/>
        <v>19.44810000000022</v>
      </c>
      <c r="E95">
        <f t="shared" si="9"/>
        <v>85.766121000001462</v>
      </c>
      <c r="F95">
        <f t="shared" si="10"/>
        <v>378.2285936100086</v>
      </c>
    </row>
    <row r="96" spans="1:6" x14ac:dyDescent="0.25">
      <c r="A96">
        <v>88</v>
      </c>
      <c r="B96">
        <v>410</v>
      </c>
      <c r="C96">
        <f t="shared" si="7"/>
        <v>5.410000000000025</v>
      </c>
      <c r="D96">
        <f t="shared" si="8"/>
        <v>29.26810000000027</v>
      </c>
      <c r="E96">
        <f t="shared" si="9"/>
        <v>158.34042100000221</v>
      </c>
      <c r="F96">
        <f t="shared" si="10"/>
        <v>856.62167761001581</v>
      </c>
    </row>
    <row r="97" spans="1:6" x14ac:dyDescent="0.25">
      <c r="A97">
        <v>89</v>
      </c>
      <c r="B97">
        <v>410</v>
      </c>
      <c r="C97">
        <f t="shared" si="7"/>
        <v>5.410000000000025</v>
      </c>
      <c r="D97">
        <f t="shared" si="8"/>
        <v>29.26810000000027</v>
      </c>
      <c r="E97">
        <f t="shared" si="9"/>
        <v>158.34042100000221</v>
      </c>
      <c r="F97">
        <f t="shared" si="10"/>
        <v>856.62167761001581</v>
      </c>
    </row>
    <row r="98" spans="1:6" x14ac:dyDescent="0.25">
      <c r="A98">
        <v>90</v>
      </c>
      <c r="B98">
        <v>410</v>
      </c>
      <c r="C98">
        <f t="shared" si="7"/>
        <v>5.410000000000025</v>
      </c>
      <c r="D98">
        <f t="shared" si="8"/>
        <v>29.26810000000027</v>
      </c>
      <c r="E98">
        <f t="shared" si="9"/>
        <v>158.34042100000221</v>
      </c>
      <c r="F98">
        <f t="shared" si="10"/>
        <v>856.62167761001581</v>
      </c>
    </row>
    <row r="99" spans="1:6" x14ac:dyDescent="0.25">
      <c r="A99">
        <v>91</v>
      </c>
      <c r="B99">
        <v>410</v>
      </c>
      <c r="C99">
        <f t="shared" si="7"/>
        <v>5.410000000000025</v>
      </c>
      <c r="D99">
        <f t="shared" si="8"/>
        <v>29.26810000000027</v>
      </c>
      <c r="E99">
        <f t="shared" si="9"/>
        <v>158.34042100000221</v>
      </c>
      <c r="F99">
        <f t="shared" si="10"/>
        <v>856.62167761001581</v>
      </c>
    </row>
    <row r="100" spans="1:6" x14ac:dyDescent="0.25">
      <c r="A100">
        <v>92</v>
      </c>
      <c r="B100">
        <v>411</v>
      </c>
      <c r="C100">
        <f t="shared" si="7"/>
        <v>6.410000000000025</v>
      </c>
      <c r="D100">
        <f t="shared" si="8"/>
        <v>41.088100000000324</v>
      </c>
      <c r="E100">
        <f t="shared" si="9"/>
        <v>263.37472100000309</v>
      </c>
      <c r="F100">
        <f t="shared" si="10"/>
        <v>1688.2319616100267</v>
      </c>
    </row>
    <row r="101" spans="1:6" x14ac:dyDescent="0.25">
      <c r="A101">
        <v>93</v>
      </c>
      <c r="B101">
        <v>412</v>
      </c>
      <c r="C101">
        <f t="shared" si="7"/>
        <v>7.410000000000025</v>
      </c>
      <c r="D101">
        <f t="shared" si="8"/>
        <v>54.908100000000374</v>
      </c>
      <c r="E101">
        <f t="shared" si="9"/>
        <v>406.86902100000412</v>
      </c>
      <c r="F101">
        <f t="shared" si="10"/>
        <v>3014.8994456100409</v>
      </c>
    </row>
    <row r="102" spans="1:6" x14ac:dyDescent="0.25">
      <c r="A102">
        <v>94</v>
      </c>
      <c r="B102">
        <v>412</v>
      </c>
      <c r="C102">
        <f t="shared" si="7"/>
        <v>7.410000000000025</v>
      </c>
      <c r="D102">
        <f t="shared" si="8"/>
        <v>54.908100000000374</v>
      </c>
      <c r="E102">
        <f t="shared" si="9"/>
        <v>406.86902100000412</v>
      </c>
      <c r="F102">
        <f t="shared" si="10"/>
        <v>3014.8994456100409</v>
      </c>
    </row>
    <row r="103" spans="1:6" x14ac:dyDescent="0.25">
      <c r="A103">
        <v>95</v>
      </c>
      <c r="B103">
        <v>412</v>
      </c>
      <c r="C103">
        <f t="shared" si="7"/>
        <v>7.410000000000025</v>
      </c>
      <c r="D103">
        <f t="shared" si="8"/>
        <v>54.908100000000374</v>
      </c>
      <c r="E103">
        <f t="shared" si="9"/>
        <v>406.86902100000412</v>
      </c>
      <c r="F103">
        <f t="shared" si="10"/>
        <v>3014.8994456100409</v>
      </c>
    </row>
    <row r="104" spans="1:6" x14ac:dyDescent="0.25">
      <c r="A104">
        <v>96</v>
      </c>
      <c r="B104">
        <v>413</v>
      </c>
      <c r="C104">
        <f t="shared" si="7"/>
        <v>8.410000000000025</v>
      </c>
      <c r="D104">
        <f t="shared" si="8"/>
        <v>70.728100000000424</v>
      </c>
      <c r="E104">
        <f t="shared" si="9"/>
        <v>594.82332100000531</v>
      </c>
      <c r="F104">
        <f t="shared" si="10"/>
        <v>5002.4641296100599</v>
      </c>
    </row>
    <row r="105" spans="1:6" x14ac:dyDescent="0.25">
      <c r="A105">
        <v>97</v>
      </c>
      <c r="B105">
        <v>415</v>
      </c>
      <c r="C105">
        <f t="shared" si="7"/>
        <v>10.410000000000025</v>
      </c>
      <c r="D105">
        <f t="shared" si="8"/>
        <v>108.36810000000052</v>
      </c>
      <c r="E105">
        <f t="shared" si="9"/>
        <v>1128.1119210000081</v>
      </c>
      <c r="F105">
        <f t="shared" si="10"/>
        <v>11743.645097610113</v>
      </c>
    </row>
    <row r="106" spans="1:6" x14ac:dyDescent="0.25">
      <c r="A106">
        <v>98</v>
      </c>
      <c r="B106">
        <v>418</v>
      </c>
      <c r="C106">
        <f t="shared" si="7"/>
        <v>13.410000000000025</v>
      </c>
      <c r="D106">
        <f t="shared" si="8"/>
        <v>179.82810000000066</v>
      </c>
      <c r="E106">
        <f t="shared" si="9"/>
        <v>2411.4948210000134</v>
      </c>
      <c r="F106">
        <f t="shared" si="10"/>
        <v>32338.145549610239</v>
      </c>
    </row>
    <row r="107" spans="1:6" x14ac:dyDescent="0.25">
      <c r="A107">
        <v>99</v>
      </c>
      <c r="B107">
        <v>423</v>
      </c>
      <c r="C107">
        <f t="shared" si="7"/>
        <v>18.410000000000025</v>
      </c>
      <c r="D107">
        <f t="shared" si="8"/>
        <v>338.92810000000094</v>
      </c>
      <c r="E107">
        <f t="shared" si="9"/>
        <v>6239.6663210000261</v>
      </c>
      <c r="F107">
        <f t="shared" si="10"/>
        <v>114872.25696961064</v>
      </c>
    </row>
    <row r="108" spans="1:6" x14ac:dyDescent="0.25">
      <c r="A108">
        <v>100</v>
      </c>
      <c r="B108">
        <v>437</v>
      </c>
      <c r="C108">
        <f t="shared" si="7"/>
        <v>32.410000000000025</v>
      </c>
      <c r="D108">
        <f t="shared" si="8"/>
        <v>1050.4081000000017</v>
      </c>
      <c r="E108">
        <f t="shared" si="9"/>
        <v>34043.726521000084</v>
      </c>
      <c r="F108">
        <f t="shared" si="10"/>
        <v>1103357.1765456137</v>
      </c>
    </row>
  </sheetData>
  <sortState ref="B9:B108">
    <sortCondition ref="B9:B10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NBS Weight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2014-09-09T19:25:32Z</dcterms:created>
  <dcterms:modified xsi:type="dcterms:W3CDTF">2016-09-08T20:09:02Z</dcterms:modified>
</cp:coreProperties>
</file>