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4265" windowHeight="11340" activeTab="5"/>
  </bookViews>
  <sheets>
    <sheet name="Data Set 1" sheetId="1" r:id="rId1"/>
    <sheet name="Data Set 1 Histograms" sheetId="3" r:id="rId2"/>
    <sheet name="Data Set 2" sheetId="2" r:id="rId3"/>
    <sheet name="Data Set 2 Histograms" sheetId="4" r:id="rId4"/>
    <sheet name="Example distributions" sheetId="5" r:id="rId5"/>
    <sheet name="Box and Wisker Plot" sheetId="6" r:id="rId6"/>
  </sheets>
  <definedNames>
    <definedName name="solver_cvg" localSheetId="4" hidden="1">0.0001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4" hidden="1">1</definedName>
    <definedName name="solver_opt" localSheetId="0" hidden="1">'Data Set 1'!$I$23</definedName>
    <definedName name="solver_opt" localSheetId="1" hidden="1">'Data Set 1 Histograms'!$I$23</definedName>
    <definedName name="solver_opt" localSheetId="4" hidden="1">'Example distributions'!$E$10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L14" i="6" l="1"/>
  <c r="L13" i="6"/>
  <c r="L12" i="6"/>
  <c r="L11" i="6"/>
  <c r="L10" i="6"/>
  <c r="K14" i="6"/>
  <c r="K13" i="6"/>
  <c r="K12" i="6"/>
  <c r="K11" i="6"/>
  <c r="K10" i="6"/>
  <c r="J14" i="6"/>
  <c r="J13" i="6"/>
  <c r="J12" i="6"/>
  <c r="J11" i="6"/>
  <c r="J10" i="6"/>
  <c r="I12" i="6"/>
  <c r="I13" i="6"/>
  <c r="I14" i="6"/>
  <c r="I11" i="6"/>
  <c r="I10" i="6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9" i="4"/>
  <c r="S34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35" i="3"/>
  <c r="F21" i="4" l="1"/>
  <c r="F22" i="4" s="1"/>
  <c r="F20" i="4"/>
  <c r="F18" i="4"/>
  <c r="F19" i="4" s="1"/>
  <c r="F17" i="4"/>
  <c r="F16" i="4"/>
  <c r="F15" i="4"/>
  <c r="F12" i="4"/>
  <c r="F11" i="4"/>
  <c r="F10" i="4"/>
  <c r="F9" i="4"/>
  <c r="F21" i="3"/>
  <c r="F22" i="3" s="1"/>
  <c r="F20" i="3"/>
  <c r="F18" i="3"/>
  <c r="F19" i="3" s="1"/>
  <c r="F17" i="3"/>
  <c r="F16" i="3"/>
  <c r="F15" i="3"/>
  <c r="F12" i="3"/>
  <c r="F11" i="3"/>
  <c r="F10" i="3"/>
  <c r="F9" i="3"/>
  <c r="F21" i="1" l="1"/>
  <c r="F20" i="1"/>
  <c r="F18" i="1"/>
  <c r="F17" i="1"/>
  <c r="F16" i="1"/>
  <c r="F15" i="1"/>
  <c r="F12" i="1"/>
  <c r="F11" i="1"/>
  <c r="F10" i="1"/>
  <c r="F9" i="1"/>
  <c r="F22" i="2"/>
  <c r="F21" i="2"/>
  <c r="F20" i="2"/>
  <c r="F19" i="2"/>
  <c r="F18" i="2"/>
  <c r="F17" i="2"/>
  <c r="F12" i="2"/>
  <c r="F16" i="2"/>
  <c r="F22" i="1" l="1"/>
  <c r="F19" i="1"/>
  <c r="F15" i="2"/>
  <c r="F11" i="2"/>
  <c r="F10" i="2"/>
  <c r="F9" i="2"/>
</calcChain>
</file>

<file path=xl/sharedStrings.xml><?xml version="1.0" encoding="utf-8"?>
<sst xmlns="http://schemas.openxmlformats.org/spreadsheetml/2006/main" count="210" uniqueCount="102">
  <si>
    <t>Trial</t>
  </si>
  <si>
    <r>
      <t xml:space="preserve">Stigler, S.M., "Do robust estimators work with real data?" </t>
    </r>
    <r>
      <rPr>
        <i/>
        <sz val="10"/>
        <rFont val="Arial"/>
        <family val="2"/>
      </rPr>
      <t>Annals of Statistics</t>
    </r>
    <r>
      <rPr>
        <sz val="10"/>
        <rFont val="Arial"/>
        <family val="2"/>
      </rPr>
      <t>, 5 (1977), pp. 1055-1078.</t>
    </r>
  </si>
  <si>
    <t>t-24,800 (ns)</t>
  </si>
  <si>
    <t xml:space="preserve">Simon Newcomb measured the time required for light to travel from his laboratory at Fort Myer on the west bank of the Potomac River to a fixed mirror </t>
  </si>
  <si>
    <t xml:space="preserve">at the base of the Washington Monument and back, a total distance of about 7442 meters. These measurements were used to estimate the speed of light. </t>
  </si>
  <si>
    <t>The numbers shows here give the number of micrograms below 10g for each measurement.</t>
  </si>
  <si>
    <t>Result</t>
  </si>
  <si>
    <t>Ambler and Jones of the National Bureau of Standards (now NIST) made 100 measurements of the weight of a standard artifact, nominally 10 grams, over a two year period.</t>
  </si>
  <si>
    <t>Statistics</t>
  </si>
  <si>
    <t>mean =</t>
  </si>
  <si>
    <t>median =</t>
  </si>
  <si>
    <t>10% trim mean =</t>
  </si>
  <si>
    <t>std dev =</t>
  </si>
  <si>
    <t>Average Deviation =</t>
  </si>
  <si>
    <t>mode =</t>
  </si>
  <si>
    <t>min =</t>
  </si>
  <si>
    <t>max =</t>
  </si>
  <si>
    <t>range =</t>
  </si>
  <si>
    <t>first quartile =</t>
  </si>
  <si>
    <t>third quartile =</t>
  </si>
  <si>
    <t>IQR =</t>
  </si>
  <si>
    <t>Central Tendency</t>
  </si>
  <si>
    <t>Spread</t>
  </si>
  <si>
    <t>(Note:  the "true" value is 24.8238 microseconds in vacuum, assuming the distance is correct.)</t>
  </si>
  <si>
    <t>Bin</t>
  </si>
  <si>
    <t>More</t>
  </si>
  <si>
    <t>Frequency</t>
  </si>
  <si>
    <t>Descriptive Statistics</t>
  </si>
  <si>
    <t>Bin definition</t>
  </si>
  <si>
    <r>
      <rPr>
        <sz val="10"/>
        <rFont val="Arial"/>
        <family val="2"/>
      </rPr>
      <t>x ≤ -44</t>
    </r>
  </si>
  <si>
    <r>
      <t xml:space="preserve">-44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-40</t>
    </r>
  </si>
  <si>
    <r>
      <t xml:space="preserve">-4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0</t>
    </r>
  </si>
  <si>
    <r>
      <t xml:space="preserve">12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16</t>
    </r>
  </si>
  <si>
    <r>
      <t xml:space="preserve">16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20</t>
    </r>
  </si>
  <si>
    <r>
      <t xml:space="preserve">36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40</t>
    </r>
  </si>
  <si>
    <r>
      <t xml:space="preserve">32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36</t>
    </r>
  </si>
  <si>
    <r>
      <t xml:space="preserve">28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32</t>
    </r>
  </si>
  <si>
    <r>
      <t xml:space="preserve">24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28</t>
    </r>
  </si>
  <si>
    <r>
      <t xml:space="preserve">20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24</t>
    </r>
  </si>
  <si>
    <t>Setting a bin size of 4, start at -44</t>
  </si>
  <si>
    <t>Setting a bin size of 4, start at 12</t>
  </si>
  <si>
    <t>Excel Defaults (not very good):</t>
  </si>
  <si>
    <t>x ≤ 12</t>
  </si>
  <si>
    <t>Setting a bin size of 2, start at 12</t>
  </si>
  <si>
    <r>
      <t xml:space="preserve">38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40</t>
    </r>
  </si>
  <si>
    <r>
      <t xml:space="preserve">36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38</t>
    </r>
  </si>
  <si>
    <r>
      <t xml:space="preserve">34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36</t>
    </r>
  </si>
  <si>
    <r>
      <t xml:space="preserve">32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34</t>
    </r>
  </si>
  <si>
    <r>
      <t xml:space="preserve">30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32</t>
    </r>
  </si>
  <si>
    <r>
      <t xml:space="preserve">28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30</t>
    </r>
  </si>
  <si>
    <r>
      <t xml:space="preserve">26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28</t>
    </r>
  </si>
  <si>
    <r>
      <t xml:space="preserve">12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14</t>
    </r>
  </si>
  <si>
    <r>
      <t xml:space="preserve">14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16</t>
    </r>
  </si>
  <si>
    <r>
      <t xml:space="preserve">16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18</t>
    </r>
  </si>
  <si>
    <r>
      <t xml:space="preserve">18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20</t>
    </r>
  </si>
  <si>
    <r>
      <t xml:space="preserve">20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22</t>
    </r>
  </si>
  <si>
    <r>
      <t xml:space="preserve">22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24</t>
    </r>
  </si>
  <si>
    <r>
      <t xml:space="preserve">24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26</t>
    </r>
  </si>
  <si>
    <t>Setting a bin size of 4, start at 380</t>
  </si>
  <si>
    <t>x ≤ 380</t>
  </si>
  <si>
    <r>
      <t xml:space="preserve">380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384</t>
    </r>
  </si>
  <si>
    <r>
      <t xml:space="preserve">384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388</t>
    </r>
  </si>
  <si>
    <r>
      <t xml:space="preserve">388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392</t>
    </r>
  </si>
  <si>
    <r>
      <t xml:space="preserve">392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396</t>
    </r>
  </si>
  <si>
    <r>
      <t xml:space="preserve">396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400</t>
    </r>
  </si>
  <si>
    <r>
      <t xml:space="preserve">400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404</t>
    </r>
  </si>
  <si>
    <r>
      <t xml:space="preserve">404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408</t>
    </r>
  </si>
  <si>
    <r>
      <t xml:space="preserve">408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412</t>
    </r>
  </si>
  <si>
    <r>
      <t xml:space="preserve">412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416</t>
    </r>
  </si>
  <si>
    <r>
      <t xml:space="preserve">416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420</t>
    </r>
  </si>
  <si>
    <r>
      <t xml:space="preserve">420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424</t>
    </r>
  </si>
  <si>
    <r>
      <t xml:space="preserve">424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428</t>
    </r>
  </si>
  <si>
    <r>
      <t xml:space="preserve">428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432</t>
    </r>
  </si>
  <si>
    <r>
      <t xml:space="preserve">432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436</t>
    </r>
  </si>
  <si>
    <r>
      <t xml:space="preserve">436 </t>
    </r>
    <r>
      <rPr>
        <sz val="10"/>
        <rFont val="Calibri"/>
        <family val="2"/>
      </rPr>
      <t xml:space="preserve">&lt; </t>
    </r>
    <r>
      <rPr>
        <sz val="10"/>
        <rFont val="Arial"/>
        <family val="2"/>
      </rPr>
      <t>x ≤ 440</t>
    </r>
  </si>
  <si>
    <t>Bonus activities:</t>
  </si>
  <si>
    <t>1. Order the data by value.  What do you observe?</t>
  </si>
  <si>
    <t>2. Based on your answer to question 1, can you explain why the 10% trimmed mean is higher than the mean?</t>
  </si>
  <si>
    <t>3. Remove the data point for trial #31.  How much does it affect the standard deviation?  How much does it affect the IQR?</t>
  </si>
  <si>
    <t>Symmetric, Unimodal</t>
  </si>
  <si>
    <t>Symmetric, Bimodal</t>
  </si>
  <si>
    <t>Asymmetric, Unimodal</t>
  </si>
  <si>
    <t>Cummulative</t>
  </si>
  <si>
    <t>Statistic</t>
  </si>
  <si>
    <t>Median</t>
  </si>
  <si>
    <t>q1</t>
  </si>
  <si>
    <t>min</t>
  </si>
  <si>
    <t>max</t>
  </si>
  <si>
    <t>q3</t>
  </si>
  <si>
    <t>Test a</t>
  </si>
  <si>
    <t>Test b</t>
  </si>
  <si>
    <t>Test c</t>
  </si>
  <si>
    <t>http://ksrowell.com/blog-visualizing-data/2012/08/24/making-a-box-and-whisker-plot-in-excel/</t>
  </si>
  <si>
    <t>You can learn more here:</t>
  </si>
  <si>
    <r>
      <t xml:space="preserve">Change the data in </t>
    </r>
    <r>
      <rPr>
        <sz val="10"/>
        <color rgb="FFFF0000"/>
        <rFont val="Arial"/>
        <family val="2"/>
      </rPr>
      <t>red</t>
    </r>
    <r>
      <rPr>
        <sz val="10"/>
        <color theme="1"/>
        <rFont val="Arial"/>
        <family val="2"/>
      </rPr>
      <t xml:space="preserve"> to create your own chart</t>
    </r>
  </si>
  <si>
    <t>Excel does not have a built-in box and wiskers plot (one of its many deficiencies)</t>
  </si>
  <si>
    <t>Thus, we will use a modified stacked bar chart (very kludgey)</t>
  </si>
  <si>
    <t>Test d</t>
  </si>
  <si>
    <t>Difference a</t>
  </si>
  <si>
    <t>Difference b</t>
  </si>
  <si>
    <t>Difference c</t>
  </si>
  <si>
    <t>Difference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</si>
</sst>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i/>
      <sz val="10"/>
      <color rgb="FFFF0000"/>
      <name val="Arial"/>
      <family val="2"/>
    </font>
    <font>
      <sz val="10"/>
      <color rgb="FF333333"/>
      <name val="Consolas"/>
      <family val="3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7" fillId="0" borderId="0" xfId="0" applyFont="1"/>
    <xf numFmtId="0" fontId="0" fillId="0" borderId="0" xfId="0" applyNumberFormat="1" applyFill="1" applyBorder="1" applyAlignment="1"/>
    <xf numFmtId="0" fontId="2" fillId="0" borderId="0" xfId="0" quotePrefix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1" fontId="0" fillId="0" borderId="0" xfId="0" applyNumberFormat="1"/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'Data Set 1 Histograms'!$P$5:$P$26</c:f>
              <c:numCache>
                <c:formatCode>General</c:formatCode>
                <c:ptCount val="22"/>
                <c:pt idx="0">
                  <c:v>-44</c:v>
                </c:pt>
                <c:pt idx="1">
                  <c:v>-40</c:v>
                </c:pt>
                <c:pt idx="2">
                  <c:v>-36</c:v>
                </c:pt>
                <c:pt idx="3">
                  <c:v>-32</c:v>
                </c:pt>
                <c:pt idx="4">
                  <c:v>-28</c:v>
                </c:pt>
                <c:pt idx="5">
                  <c:v>-24</c:v>
                </c:pt>
                <c:pt idx="6">
                  <c:v>-20</c:v>
                </c:pt>
                <c:pt idx="7">
                  <c:v>-16</c:v>
                </c:pt>
                <c:pt idx="8">
                  <c:v>-12</c:v>
                </c:pt>
                <c:pt idx="9">
                  <c:v>-8</c:v>
                </c:pt>
                <c:pt idx="10">
                  <c:v>-4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16</c:v>
                </c:pt>
                <c:pt idx="16">
                  <c:v>20</c:v>
                </c:pt>
                <c:pt idx="17">
                  <c:v>24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</c:numCache>
            </c:numRef>
          </c:cat>
          <c:val>
            <c:numRef>
              <c:f>'Data Set 1 Histograms'!$Q$5:$Q$26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23</c:v>
                </c:pt>
                <c:pt idx="19">
                  <c:v>15</c:v>
                </c:pt>
                <c:pt idx="20">
                  <c:v>7</c:v>
                </c:pt>
                <c:pt idx="2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5715584"/>
        <c:axId val="275293888"/>
      </c:barChart>
      <c:catAx>
        <c:axId val="27571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t-24,800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293888"/>
        <c:crosses val="autoZero"/>
        <c:auto val="1"/>
        <c:lblAlgn val="ctr"/>
        <c:lblOffset val="100"/>
        <c:noMultiLvlLbl val="0"/>
      </c:catAx>
      <c:valAx>
        <c:axId val="275293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71558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Min</c:v>
          </c:tx>
          <c:spPr>
            <a:noFill/>
          </c:spPr>
          <c:invertIfNegative val="0"/>
          <c:cat>
            <c:strRef>
              <c:f>'Box and Wisker Plot'!$D$9:$G$9</c:f>
              <c:strCache>
                <c:ptCount val="4"/>
                <c:pt idx="0">
                  <c:v>Test a</c:v>
                </c:pt>
                <c:pt idx="1">
                  <c:v>Test b</c:v>
                </c:pt>
                <c:pt idx="2">
                  <c:v>Test c</c:v>
                </c:pt>
                <c:pt idx="3">
                  <c:v>Test d</c:v>
                </c:pt>
              </c:strCache>
            </c:strRef>
          </c:cat>
          <c:val>
            <c:numRef>
              <c:f>'Box and Wisker Plot'!$I$10:$L$10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</c:ser>
        <c:ser>
          <c:idx val="1"/>
          <c:order val="1"/>
          <c:tx>
            <c:v>Q1</c:v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('Box and Wisker Plot'!$I$10,'Box and Wisker Plot'!$J$10,'Box and Wisker Plot'!$K$10)</c:f>
                <c:numCache>
                  <c:formatCode>General</c:formatCode>
                  <c:ptCount val="3"/>
                  <c:pt idx="0">
                    <c:v>10</c:v>
                  </c:pt>
                  <c:pt idx="1">
                    <c:v>15</c:v>
                  </c:pt>
                  <c:pt idx="2">
                    <c:v>18</c:v>
                  </c:pt>
                </c:numCache>
              </c:numRef>
            </c:plus>
            <c:minus>
              <c:numRef>
                <c:f>'Box and Wisker Plot'!$I$11:$L$11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7</c:v>
                  </c:pt>
                  <c:pt idx="2">
                    <c:v>12</c:v>
                  </c:pt>
                  <c:pt idx="3">
                    <c:v>13</c:v>
                  </c:pt>
                </c:numCache>
              </c:numRef>
            </c:minus>
          </c:errBars>
          <c:cat>
            <c:strRef>
              <c:f>'Box and Wisker Plot'!$D$9:$G$9</c:f>
              <c:strCache>
                <c:ptCount val="4"/>
                <c:pt idx="0">
                  <c:v>Test a</c:v>
                </c:pt>
                <c:pt idx="1">
                  <c:v>Test b</c:v>
                </c:pt>
                <c:pt idx="2">
                  <c:v>Test c</c:v>
                </c:pt>
                <c:pt idx="3">
                  <c:v>Test d</c:v>
                </c:pt>
              </c:strCache>
            </c:strRef>
          </c:cat>
          <c:val>
            <c:numRef>
              <c:f>'Box and Wisker Plot'!$I$11:$L$11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 w="12700">
              <a:solidFill>
                <a:schemeClr val="tx1"/>
              </a:solidFill>
            </a:ln>
          </c:spPr>
          <c:invertIfNegative val="0"/>
          <c:cat>
            <c:strRef>
              <c:f>'Box and Wisker Plot'!$D$9:$G$9</c:f>
              <c:strCache>
                <c:ptCount val="4"/>
                <c:pt idx="0">
                  <c:v>Test a</c:v>
                </c:pt>
                <c:pt idx="1">
                  <c:v>Test b</c:v>
                </c:pt>
                <c:pt idx="2">
                  <c:v>Test c</c:v>
                </c:pt>
                <c:pt idx="3">
                  <c:v>Test d</c:v>
                </c:pt>
              </c:strCache>
            </c:strRef>
          </c:cat>
          <c:val>
            <c:numRef>
              <c:f>'Box and Wisker Plot'!$I$13:$L$13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</c:ser>
        <c:ser>
          <c:idx val="3"/>
          <c:order val="3"/>
          <c:tx>
            <c:v>Q3</c:v>
          </c:tx>
          <c:spPr>
            <a:noFill/>
            <a:ln w="12700"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and Wisker Plot'!$I$14:$L$14</c:f>
                <c:numCache>
                  <c:formatCode>General</c:formatCode>
                  <c:ptCount val="4"/>
                  <c:pt idx="0">
                    <c:v>30</c:v>
                  </c:pt>
                  <c:pt idx="1">
                    <c:v>35</c:v>
                  </c:pt>
                  <c:pt idx="2">
                    <c:v>33</c:v>
                  </c:pt>
                  <c:pt idx="3">
                    <c:v>20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'Box and Wisker Plot'!$D$9:$G$9</c:f>
              <c:strCache>
                <c:ptCount val="4"/>
                <c:pt idx="0">
                  <c:v>Test a</c:v>
                </c:pt>
                <c:pt idx="1">
                  <c:v>Test b</c:v>
                </c:pt>
                <c:pt idx="2">
                  <c:v>Test c</c:v>
                </c:pt>
                <c:pt idx="3">
                  <c:v>Test d</c:v>
                </c:pt>
              </c:strCache>
            </c:strRef>
          </c:cat>
          <c:val>
            <c:numRef>
              <c:f>'Box and Wisker Plot'!$I$12:$L$12</c:f>
              <c:numCache>
                <c:formatCode>General</c:formatCode>
                <c:ptCount val="4"/>
                <c:pt idx="0">
                  <c:v>20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</c:ser>
        <c:ser>
          <c:idx val="4"/>
          <c:order val="4"/>
          <c:tx>
            <c:v>Max</c:v>
          </c:tx>
          <c:spPr>
            <a:noFill/>
          </c:spPr>
          <c:invertIfNegative val="0"/>
          <c:cat>
            <c:strRef>
              <c:f>'Box and Wisker Plot'!$D$9:$G$9</c:f>
              <c:strCache>
                <c:ptCount val="4"/>
                <c:pt idx="0">
                  <c:v>Test a</c:v>
                </c:pt>
                <c:pt idx="1">
                  <c:v>Test b</c:v>
                </c:pt>
                <c:pt idx="2">
                  <c:v>Test c</c:v>
                </c:pt>
                <c:pt idx="3">
                  <c:v>Test d</c:v>
                </c:pt>
              </c:strCache>
            </c:strRef>
          </c:cat>
          <c:val>
            <c:numRef>
              <c:f>'Box and Wisker Plot'!$I$14:$L$14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33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239808"/>
        <c:axId val="278020096"/>
      </c:barChart>
      <c:catAx>
        <c:axId val="27723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8020096"/>
        <c:crosses val="autoZero"/>
        <c:auto val="1"/>
        <c:lblAlgn val="ctr"/>
        <c:lblOffset val="100"/>
        <c:noMultiLvlLbl val="0"/>
      </c:catAx>
      <c:valAx>
        <c:axId val="278020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Data Values (unit)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67711763302314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723980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'Data Set 1 Histograms'!$G$29:$G$36</c:f>
              <c:strCache>
                <c:ptCount val="8"/>
                <c:pt idx="0">
                  <c:v>x ≤ 12</c:v>
                </c:pt>
                <c:pt idx="1">
                  <c:v>12 &lt; x ≤ 16</c:v>
                </c:pt>
                <c:pt idx="2">
                  <c:v>16 &lt; x ≤ 20</c:v>
                </c:pt>
                <c:pt idx="3">
                  <c:v>20 &lt; x ≤ 24</c:v>
                </c:pt>
                <c:pt idx="4">
                  <c:v>24 &lt; x ≤ 28</c:v>
                </c:pt>
                <c:pt idx="5">
                  <c:v>28 &lt; x ≤ 32</c:v>
                </c:pt>
                <c:pt idx="6">
                  <c:v>32 &lt; x ≤ 36</c:v>
                </c:pt>
                <c:pt idx="7">
                  <c:v>36 &lt; x ≤ 40</c:v>
                </c:pt>
              </c:strCache>
            </c:strRef>
          </c:cat>
          <c:val>
            <c:numRef>
              <c:f>'Data Set 1 Histograms'!$F$29:$F$36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23</c:v>
                </c:pt>
                <c:pt idx="5">
                  <c:v>15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5716608"/>
        <c:axId val="275295040"/>
      </c:barChart>
      <c:catAx>
        <c:axId val="2757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t-24,800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75295040"/>
        <c:crosses val="autoZero"/>
        <c:auto val="1"/>
        <c:lblAlgn val="ctr"/>
        <c:lblOffset val="100"/>
        <c:noMultiLvlLbl val="0"/>
      </c:catAx>
      <c:valAx>
        <c:axId val="275295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71660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'Data Set 1 Histograms'!$P$34:$P$48</c:f>
              <c:numCache>
                <c:formatCode>General</c:formatCode>
                <c:ptCount val="1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</c:numCache>
            </c:numRef>
          </c:cat>
          <c:val>
            <c:numRef>
              <c:f>'Data Set 1 Histograms'!$Q$34:$Q$48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5717120"/>
        <c:axId val="275296192"/>
      </c:barChart>
      <c:catAx>
        <c:axId val="2757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t-24,800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296192"/>
        <c:crosses val="autoZero"/>
        <c:auto val="1"/>
        <c:lblAlgn val="ctr"/>
        <c:lblOffset val="100"/>
        <c:noMultiLvlLbl val="0"/>
      </c:catAx>
      <c:valAx>
        <c:axId val="275296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71712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'Data Set 1 Histograms'!$P$34:$P$48</c:f>
              <c:numCache>
                <c:formatCode>General</c:formatCode>
                <c:ptCount val="1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</c:numCache>
            </c:numRef>
          </c:cat>
          <c:val>
            <c:numRef>
              <c:f>'Data Set 1 Histograms'!$S$34:$S$48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41</c:v>
                </c:pt>
                <c:pt idx="9">
                  <c:v>49</c:v>
                </c:pt>
                <c:pt idx="10">
                  <c:v>56</c:v>
                </c:pt>
                <c:pt idx="11">
                  <c:v>59</c:v>
                </c:pt>
                <c:pt idx="12">
                  <c:v>63</c:v>
                </c:pt>
                <c:pt idx="13">
                  <c:v>64</c:v>
                </c:pt>
                <c:pt idx="14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717632"/>
        <c:axId val="275297920"/>
      </c:lineChart>
      <c:catAx>
        <c:axId val="2757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t-24,800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297920"/>
        <c:crosses val="autoZero"/>
        <c:auto val="1"/>
        <c:lblAlgn val="ctr"/>
        <c:lblOffset val="100"/>
        <c:noMultiLvlLbl val="0"/>
      </c:catAx>
      <c:valAx>
        <c:axId val="27529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Cummulative Frequency</a:t>
                </a:r>
              </a:p>
            </c:rich>
          </c:tx>
          <c:layout>
            <c:manualLayout>
              <c:xMode val="edge"/>
              <c:yMode val="edge"/>
              <c:x val="1.4477016084078862E-2"/>
              <c:y val="7.222980540894620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71763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'Data Set 2 Histograms'!$J$9:$J$24</c:f>
              <c:numCache>
                <c:formatCode>General</c:formatCode>
                <c:ptCount val="16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</c:numCache>
            </c:numRef>
          </c:cat>
          <c:val>
            <c:numRef>
              <c:f>'Data Set 2 Histograms'!$K$9:$K$24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14</c:v>
                </c:pt>
                <c:pt idx="6">
                  <c:v>35</c:v>
                </c:pt>
                <c:pt idx="7">
                  <c:v>30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6348928"/>
        <c:axId val="275299648"/>
      </c:barChart>
      <c:catAx>
        <c:axId val="2763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Mass Below 10g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299648"/>
        <c:crosses val="autoZero"/>
        <c:auto val="1"/>
        <c:lblAlgn val="ctr"/>
        <c:lblOffset val="100"/>
        <c:noMultiLvlLbl val="0"/>
      </c:catAx>
      <c:valAx>
        <c:axId val="27529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1.4477016084078862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63489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'Data Set 2 Histograms'!$J$9:$J$24</c:f>
              <c:numCache>
                <c:formatCode>General</c:formatCode>
                <c:ptCount val="16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</c:numCache>
            </c:numRef>
          </c:cat>
          <c:val>
            <c:numRef>
              <c:f>'Data Set 2 Histograms'!$M$9:$M$24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17</c:v>
                </c:pt>
                <c:pt idx="6">
                  <c:v>52</c:v>
                </c:pt>
                <c:pt idx="7">
                  <c:v>82</c:v>
                </c:pt>
                <c:pt idx="8">
                  <c:v>95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50464"/>
        <c:axId val="276546688"/>
      </c:lineChart>
      <c:catAx>
        <c:axId val="2763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 i="0" baseline="0">
                    <a:effectLst/>
                  </a:rPr>
                  <a:t>Mass Below 10g (mg)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6546688"/>
        <c:crosses val="autoZero"/>
        <c:auto val="1"/>
        <c:lblAlgn val="ctr"/>
        <c:lblOffset val="100"/>
        <c:noMultiLvlLbl val="0"/>
      </c:catAx>
      <c:valAx>
        <c:axId val="276546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Cummulative Frequency</a:t>
                </a:r>
              </a:p>
            </c:rich>
          </c:tx>
          <c:layout>
            <c:manualLayout>
              <c:xMode val="edge"/>
              <c:yMode val="edge"/>
              <c:x val="1.4477016084078862E-2"/>
              <c:y val="7.222980540894620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635046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'Example distributions'!$H$6:$H$21</c:f>
              <c:numCache>
                <c:formatCode>General</c:formatCode>
                <c:ptCount val="16"/>
                <c:pt idx="0">
                  <c:v>380</c:v>
                </c:pt>
                <c:pt idx="1">
                  <c:v>384</c:v>
                </c:pt>
                <c:pt idx="2">
                  <c:v>388</c:v>
                </c:pt>
                <c:pt idx="3">
                  <c:v>392</c:v>
                </c:pt>
                <c:pt idx="4">
                  <c:v>396</c:v>
                </c:pt>
                <c:pt idx="5">
                  <c:v>400</c:v>
                </c:pt>
                <c:pt idx="6">
                  <c:v>404</c:v>
                </c:pt>
                <c:pt idx="7">
                  <c:v>408</c:v>
                </c:pt>
                <c:pt idx="8">
                  <c:v>412</c:v>
                </c:pt>
                <c:pt idx="9">
                  <c:v>416</c:v>
                </c:pt>
                <c:pt idx="10">
                  <c:v>420</c:v>
                </c:pt>
                <c:pt idx="11">
                  <c:v>424</c:v>
                </c:pt>
                <c:pt idx="12">
                  <c:v>428</c:v>
                </c:pt>
                <c:pt idx="13">
                  <c:v>432</c:v>
                </c:pt>
                <c:pt idx="14">
                  <c:v>436</c:v>
                </c:pt>
                <c:pt idx="15">
                  <c:v>440</c:v>
                </c:pt>
              </c:numCache>
            </c:numRef>
          </c:cat>
          <c:val>
            <c:numRef>
              <c:f>'Example distributions'!$I$6:$I$21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14</c:v>
                </c:pt>
                <c:pt idx="6">
                  <c:v>35</c:v>
                </c:pt>
                <c:pt idx="7">
                  <c:v>30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54888448"/>
        <c:axId val="276548416"/>
      </c:barChart>
      <c:catAx>
        <c:axId val="2548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Data Values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6548416"/>
        <c:crosses val="autoZero"/>
        <c:auto val="1"/>
        <c:lblAlgn val="ctr"/>
        <c:lblOffset val="100"/>
        <c:noMultiLvlLbl val="0"/>
      </c:catAx>
      <c:valAx>
        <c:axId val="276548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1.4477016084078862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5488844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'Example distributions'!$H$28:$H$48</c:f>
              <c:numCache>
                <c:formatCode>General</c:formatCode>
                <c:ptCount val="21"/>
                <c:pt idx="0">
                  <c:v>384</c:v>
                </c:pt>
                <c:pt idx="1">
                  <c:v>388</c:v>
                </c:pt>
                <c:pt idx="2">
                  <c:v>392</c:v>
                </c:pt>
                <c:pt idx="3">
                  <c:v>396</c:v>
                </c:pt>
                <c:pt idx="4">
                  <c:v>400</c:v>
                </c:pt>
                <c:pt idx="5">
                  <c:v>404</c:v>
                </c:pt>
                <c:pt idx="6">
                  <c:v>408</c:v>
                </c:pt>
                <c:pt idx="7">
                  <c:v>412</c:v>
                </c:pt>
                <c:pt idx="8">
                  <c:v>416</c:v>
                </c:pt>
                <c:pt idx="9">
                  <c:v>420</c:v>
                </c:pt>
                <c:pt idx="10">
                  <c:v>424</c:v>
                </c:pt>
                <c:pt idx="11">
                  <c:v>428</c:v>
                </c:pt>
                <c:pt idx="12">
                  <c:v>432</c:v>
                </c:pt>
                <c:pt idx="13">
                  <c:v>436</c:v>
                </c:pt>
                <c:pt idx="14">
                  <c:v>440</c:v>
                </c:pt>
                <c:pt idx="15">
                  <c:v>444</c:v>
                </c:pt>
                <c:pt idx="16">
                  <c:v>448</c:v>
                </c:pt>
                <c:pt idx="17">
                  <c:v>452</c:v>
                </c:pt>
                <c:pt idx="18">
                  <c:v>456</c:v>
                </c:pt>
                <c:pt idx="19">
                  <c:v>460</c:v>
                </c:pt>
                <c:pt idx="20">
                  <c:v>464</c:v>
                </c:pt>
              </c:numCache>
            </c:numRef>
          </c:cat>
          <c:val>
            <c:numRef>
              <c:f>'Example distributions'!$I$28:$I$48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17</c:v>
                </c:pt>
                <c:pt idx="12">
                  <c:v>19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5715072"/>
        <c:axId val="276550144"/>
      </c:barChart>
      <c:catAx>
        <c:axId val="2757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Data Values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6550144"/>
        <c:crosses val="autoZero"/>
        <c:auto val="1"/>
        <c:lblAlgn val="ctr"/>
        <c:lblOffset val="100"/>
        <c:noMultiLvlLbl val="0"/>
      </c:catAx>
      <c:valAx>
        <c:axId val="276550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1.4477016084078862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571507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'Example distributions'!$T$6:$T$21</c:f>
              <c:numCache>
                <c:formatCode>General</c:formatCode>
                <c:ptCount val="16"/>
                <c:pt idx="0">
                  <c:v>396</c:v>
                </c:pt>
                <c:pt idx="1">
                  <c:v>400</c:v>
                </c:pt>
                <c:pt idx="2">
                  <c:v>404</c:v>
                </c:pt>
                <c:pt idx="3">
                  <c:v>408</c:v>
                </c:pt>
                <c:pt idx="4">
                  <c:v>412</c:v>
                </c:pt>
                <c:pt idx="5">
                  <c:v>416</c:v>
                </c:pt>
                <c:pt idx="6">
                  <c:v>420</c:v>
                </c:pt>
                <c:pt idx="7">
                  <c:v>424</c:v>
                </c:pt>
                <c:pt idx="8">
                  <c:v>428</c:v>
                </c:pt>
                <c:pt idx="9">
                  <c:v>432</c:v>
                </c:pt>
                <c:pt idx="10">
                  <c:v>436</c:v>
                </c:pt>
                <c:pt idx="11">
                  <c:v>440</c:v>
                </c:pt>
                <c:pt idx="12">
                  <c:v>444</c:v>
                </c:pt>
                <c:pt idx="13">
                  <c:v>448</c:v>
                </c:pt>
                <c:pt idx="14">
                  <c:v>452</c:v>
                </c:pt>
                <c:pt idx="15">
                  <c:v>456</c:v>
                </c:pt>
              </c:numCache>
            </c:numRef>
          </c:cat>
          <c:val>
            <c:numRef>
              <c:f>'Example distributions'!$U$6:$U$21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77237760"/>
        <c:axId val="276551872"/>
      </c:barChart>
      <c:catAx>
        <c:axId val="2772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Data Values (units)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6551872"/>
        <c:crosses val="autoZero"/>
        <c:auto val="1"/>
        <c:lblAlgn val="ctr"/>
        <c:lblOffset val="100"/>
        <c:noMultiLvlLbl val="0"/>
      </c:catAx>
      <c:valAx>
        <c:axId val="276551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1.4477016084078862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723776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204787</xdr:colOff>
      <xdr:row>0</xdr:row>
      <xdr:rowOff>119062</xdr:rowOff>
    </xdr:from>
    <xdr:to>
      <xdr:col>24</xdr:col>
      <xdr:colOff>561975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25</xdr:row>
      <xdr:rowOff>19049</xdr:rowOff>
    </xdr:from>
    <xdr:to>
      <xdr:col>14</xdr:col>
      <xdr:colOff>90488</xdr:colOff>
      <xdr:row>50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247650</xdr:colOff>
      <xdr:row>27</xdr:row>
      <xdr:rowOff>114300</xdr:rowOff>
    </xdr:from>
    <xdr:to>
      <xdr:col>25</xdr:col>
      <xdr:colOff>604838</xdr:colOff>
      <xdr:row>48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257175</xdr:colOff>
      <xdr:row>49</xdr:row>
      <xdr:rowOff>76200</xdr:rowOff>
    </xdr:from>
    <xdr:to>
      <xdr:col>26</xdr:col>
      <xdr:colOff>4763</xdr:colOff>
      <xdr:row>70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5</xdr:row>
      <xdr:rowOff>85725</xdr:rowOff>
    </xdr:from>
    <xdr:to>
      <xdr:col>20</xdr:col>
      <xdr:colOff>604838</xdr:colOff>
      <xdr:row>26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27</xdr:row>
      <xdr:rowOff>152400</xdr:rowOff>
    </xdr:from>
    <xdr:to>
      <xdr:col>21</xdr:col>
      <xdr:colOff>4763</xdr:colOff>
      <xdr:row>49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3</xdr:row>
      <xdr:rowOff>0</xdr:rowOff>
    </xdr:from>
    <xdr:to>
      <xdr:col>17</xdr:col>
      <xdr:colOff>119063</xdr:colOff>
      <xdr:row>24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26</xdr:row>
      <xdr:rowOff>76200</xdr:rowOff>
    </xdr:from>
    <xdr:to>
      <xdr:col>17</xdr:col>
      <xdr:colOff>319088</xdr:colOff>
      <xdr:row>48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3</xdr:row>
      <xdr:rowOff>247650</xdr:rowOff>
    </xdr:from>
    <xdr:to>
      <xdr:col>28</xdr:col>
      <xdr:colOff>423863</xdr:colOff>
      <xdr:row>25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17</xdr:row>
      <xdr:rowOff>14287</xdr:rowOff>
    </xdr:from>
    <xdr:to>
      <xdr:col>8</xdr:col>
      <xdr:colOff>366712</xdr:colOff>
      <xdr:row>33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3"/>
  <sheetViews>
    <sheetView workbookViewId="0">
      <selection activeCell="I20" sqref="I20:M35"/>
    </sheetView>
  </sheetViews>
  <sheetFormatPr defaultRowHeight="12.75" x14ac:dyDescent="0.2"/>
  <cols>
    <col min="1" max="1" width="5.42578125" style="1" customWidth="1"/>
    <col min="2" max="2" width="9.140625" style="1"/>
    <col min="3" max="3" width="11.42578125" style="1" customWidth="1"/>
    <col min="4" max="4" width="10.5703125" style="1" customWidth="1"/>
    <col min="5" max="5" width="14.85546875" style="1" customWidth="1"/>
    <col min="6" max="8" width="9.140625" style="1"/>
    <col min="9" max="9" width="12.42578125" style="1" bestFit="1" customWidth="1"/>
    <col min="10" max="15" width="9.140625" style="1"/>
    <col min="16" max="16" width="13.85546875" style="1" customWidth="1"/>
    <col min="17" max="22" width="9.140625" style="1"/>
    <col min="23" max="23" width="11.7109375" style="1" customWidth="1"/>
    <col min="24" max="16384" width="9.140625" style="1"/>
  </cols>
  <sheetData>
    <row r="1" spans="1:9" x14ac:dyDescent="0.2">
      <c r="A1" s="1" t="s">
        <v>1</v>
      </c>
    </row>
    <row r="3" spans="1:9" x14ac:dyDescent="0.2">
      <c r="B3" s="1" t="s">
        <v>3</v>
      </c>
    </row>
    <row r="4" spans="1:9" x14ac:dyDescent="0.2">
      <c r="B4" s="1" t="s">
        <v>4</v>
      </c>
    </row>
    <row r="5" spans="1:9" x14ac:dyDescent="0.2">
      <c r="B5" s="1" t="s">
        <v>23</v>
      </c>
    </row>
    <row r="7" spans="1:9" x14ac:dyDescent="0.2">
      <c r="B7" s="4" t="s">
        <v>0</v>
      </c>
      <c r="C7" s="4" t="s">
        <v>2</v>
      </c>
      <c r="E7" s="7" t="s">
        <v>27</v>
      </c>
      <c r="F7"/>
      <c r="H7" s="2"/>
    </row>
    <row r="8" spans="1:9" x14ac:dyDescent="0.2">
      <c r="B8" s="1">
        <v>1</v>
      </c>
      <c r="C8" s="1">
        <v>28</v>
      </c>
      <c r="E8" s="8" t="s">
        <v>21</v>
      </c>
      <c r="F8"/>
      <c r="H8" s="3"/>
      <c r="I8" s="12" t="s">
        <v>75</v>
      </c>
    </row>
    <row r="9" spans="1:9" x14ac:dyDescent="0.2">
      <c r="B9" s="1">
        <v>2</v>
      </c>
      <c r="C9" s="1">
        <v>22</v>
      </c>
      <c r="E9" s="5" t="s">
        <v>9</v>
      </c>
      <c r="F9" s="6">
        <f>AVERAGE(C8:C73)</f>
        <v>26.212121212121211</v>
      </c>
      <c r="H9" s="3"/>
      <c r="I9" s="1" t="s">
        <v>76</v>
      </c>
    </row>
    <row r="10" spans="1:9" x14ac:dyDescent="0.2">
      <c r="B10" s="1">
        <v>3</v>
      </c>
      <c r="C10" s="1">
        <v>36</v>
      </c>
      <c r="E10" s="5" t="s">
        <v>10</v>
      </c>
      <c r="F10">
        <f>MEDIAN(C8:C73)</f>
        <v>27</v>
      </c>
      <c r="I10" s="1" t="s">
        <v>77</v>
      </c>
    </row>
    <row r="11" spans="1:9" x14ac:dyDescent="0.2">
      <c r="B11" s="1">
        <v>4</v>
      </c>
      <c r="C11" s="1">
        <v>26</v>
      </c>
      <c r="E11" s="5" t="s">
        <v>11</v>
      </c>
      <c r="F11" s="6">
        <f>TRIMMEAN(C8:C73,0.1)</f>
        <v>27.4</v>
      </c>
      <c r="I11" s="1" t="s">
        <v>78</v>
      </c>
    </row>
    <row r="12" spans="1:9" x14ac:dyDescent="0.2">
      <c r="B12" s="1">
        <v>5</v>
      </c>
      <c r="C12" s="1">
        <v>28</v>
      </c>
      <c r="E12" s="5" t="s">
        <v>14</v>
      </c>
      <c r="F12">
        <f>_xlfn.MODE.SNGL(C8:C73)</f>
        <v>28</v>
      </c>
    </row>
    <row r="13" spans="1:9" x14ac:dyDescent="0.2">
      <c r="B13" s="1">
        <v>6</v>
      </c>
      <c r="C13" s="1">
        <v>28</v>
      </c>
      <c r="E13"/>
      <c r="F13" s="3"/>
    </row>
    <row r="14" spans="1:9" x14ac:dyDescent="0.2">
      <c r="B14" s="1">
        <v>7</v>
      </c>
      <c r="C14" s="1">
        <v>26</v>
      </c>
      <c r="E14" s="8" t="s">
        <v>22</v>
      </c>
      <c r="F14" s="3"/>
    </row>
    <row r="15" spans="1:9" x14ac:dyDescent="0.2">
      <c r="B15" s="1">
        <v>8</v>
      </c>
      <c r="C15" s="1">
        <v>24</v>
      </c>
      <c r="E15" s="5" t="s">
        <v>12</v>
      </c>
      <c r="F15" s="6">
        <f>_xlfn.STDEV.S(C8:C73)</f>
        <v>10.745324781597096</v>
      </c>
    </row>
    <row r="16" spans="1:9" x14ac:dyDescent="0.2">
      <c r="B16" s="1">
        <v>9</v>
      </c>
      <c r="C16" s="1">
        <v>32</v>
      </c>
      <c r="E16" s="5" t="s">
        <v>13</v>
      </c>
      <c r="F16" s="6">
        <f>AVEDEV(C8:C73)</f>
        <v>5.4224058769513306</v>
      </c>
    </row>
    <row r="17" spans="2:9" x14ac:dyDescent="0.2">
      <c r="B17" s="1">
        <v>10</v>
      </c>
      <c r="C17" s="1">
        <v>30</v>
      </c>
      <c r="E17" s="5" t="s">
        <v>15</v>
      </c>
      <c r="F17">
        <f>MIN(C8:C73)</f>
        <v>-44</v>
      </c>
    </row>
    <row r="18" spans="2:9" x14ac:dyDescent="0.2">
      <c r="B18" s="1">
        <v>11</v>
      </c>
      <c r="C18" s="1">
        <v>27</v>
      </c>
      <c r="E18" s="5" t="s">
        <v>16</v>
      </c>
      <c r="F18">
        <f>MAX(C8:C73)</f>
        <v>40</v>
      </c>
    </row>
    <row r="19" spans="2:9" x14ac:dyDescent="0.2">
      <c r="B19" s="1">
        <v>12</v>
      </c>
      <c r="C19" s="1">
        <v>24</v>
      </c>
      <c r="E19" s="5" t="s">
        <v>17</v>
      </c>
      <c r="F19">
        <f>F18-F17</f>
        <v>84</v>
      </c>
    </row>
    <row r="20" spans="2:9" x14ac:dyDescent="0.2">
      <c r="B20" s="1">
        <v>13</v>
      </c>
      <c r="C20" s="1">
        <v>33</v>
      </c>
      <c r="E20" s="5" t="s">
        <v>18</v>
      </c>
      <c r="F20">
        <f>_xlfn.QUARTILE.INC(C8:C73,1)</f>
        <v>24</v>
      </c>
      <c r="I20" s="18"/>
    </row>
    <row r="21" spans="2:9" x14ac:dyDescent="0.2">
      <c r="B21" s="1">
        <v>14</v>
      </c>
      <c r="C21" s="1">
        <v>21</v>
      </c>
      <c r="E21" s="5" t="s">
        <v>19</v>
      </c>
      <c r="F21">
        <f>_xlfn.QUARTILE.INC(C8:C73,3)</f>
        <v>30.75</v>
      </c>
      <c r="I21" s="18"/>
    </row>
    <row r="22" spans="2:9" x14ac:dyDescent="0.2">
      <c r="B22" s="1">
        <v>15</v>
      </c>
      <c r="C22" s="1">
        <v>36</v>
      </c>
      <c r="E22" s="5" t="s">
        <v>20</v>
      </c>
      <c r="F22">
        <f>F21-F20</f>
        <v>6.75</v>
      </c>
      <c r="I22" s="18"/>
    </row>
    <row r="23" spans="2:9" x14ac:dyDescent="0.2">
      <c r="B23" s="1">
        <v>16</v>
      </c>
      <c r="C23" s="1">
        <v>32</v>
      </c>
      <c r="I23" s="18"/>
    </row>
    <row r="24" spans="2:9" x14ac:dyDescent="0.2">
      <c r="B24" s="1">
        <v>17</v>
      </c>
      <c r="C24" s="1">
        <v>31</v>
      </c>
      <c r="I24" s="18"/>
    </row>
    <row r="25" spans="2:9" x14ac:dyDescent="0.2">
      <c r="B25" s="1">
        <v>18</v>
      </c>
      <c r="C25" s="1">
        <v>25</v>
      </c>
      <c r="I25" s="18"/>
    </row>
    <row r="26" spans="2:9" x14ac:dyDescent="0.2">
      <c r="B26" s="1">
        <v>19</v>
      </c>
      <c r="C26" s="1">
        <v>24</v>
      </c>
    </row>
    <row r="27" spans="2:9" x14ac:dyDescent="0.2">
      <c r="B27" s="1">
        <v>20</v>
      </c>
      <c r="C27" s="1">
        <v>25</v>
      </c>
    </row>
    <row r="28" spans="2:9" x14ac:dyDescent="0.2">
      <c r="B28" s="1">
        <v>21</v>
      </c>
      <c r="C28" s="1">
        <v>28</v>
      </c>
    </row>
    <row r="29" spans="2:9" x14ac:dyDescent="0.2">
      <c r="B29" s="1">
        <v>22</v>
      </c>
      <c r="C29" s="1">
        <v>36</v>
      </c>
    </row>
    <row r="30" spans="2:9" x14ac:dyDescent="0.2">
      <c r="B30" s="1">
        <v>23</v>
      </c>
      <c r="C30" s="1">
        <v>27</v>
      </c>
    </row>
    <row r="31" spans="2:9" x14ac:dyDescent="0.2">
      <c r="B31" s="1">
        <v>24</v>
      </c>
      <c r="C31" s="1">
        <v>32</v>
      </c>
      <c r="I31" s="5"/>
    </row>
    <row r="32" spans="2:9" x14ac:dyDescent="0.2">
      <c r="B32" s="1">
        <v>25</v>
      </c>
      <c r="C32" s="1">
        <v>34</v>
      </c>
      <c r="I32" s="5"/>
    </row>
    <row r="33" spans="2:9" x14ac:dyDescent="0.2">
      <c r="B33" s="1">
        <v>26</v>
      </c>
      <c r="C33" s="1">
        <v>30</v>
      </c>
      <c r="I33" s="5"/>
    </row>
    <row r="34" spans="2:9" x14ac:dyDescent="0.2">
      <c r="B34" s="1">
        <v>27</v>
      </c>
      <c r="C34" s="1">
        <v>25</v>
      </c>
      <c r="I34" s="5"/>
    </row>
    <row r="35" spans="2:9" x14ac:dyDescent="0.2">
      <c r="B35" s="1">
        <v>28</v>
      </c>
      <c r="C35" s="1">
        <v>26</v>
      </c>
      <c r="I35" s="5"/>
    </row>
    <row r="36" spans="2:9" x14ac:dyDescent="0.2">
      <c r="B36" s="1">
        <v>29</v>
      </c>
      <c r="C36" s="1">
        <v>26</v>
      </c>
    </row>
    <row r="37" spans="2:9" x14ac:dyDescent="0.2">
      <c r="B37" s="1">
        <v>30</v>
      </c>
      <c r="C37" s="1">
        <v>25</v>
      </c>
    </row>
    <row r="38" spans="2:9" x14ac:dyDescent="0.2">
      <c r="B38" s="1">
        <v>31</v>
      </c>
      <c r="C38" s="1">
        <v>-44</v>
      </c>
    </row>
    <row r="39" spans="2:9" x14ac:dyDescent="0.2">
      <c r="B39" s="1">
        <v>32</v>
      </c>
      <c r="C39" s="1">
        <v>23</v>
      </c>
    </row>
    <row r="40" spans="2:9" x14ac:dyDescent="0.2">
      <c r="B40" s="1">
        <v>33</v>
      </c>
      <c r="C40" s="1">
        <v>21</v>
      </c>
    </row>
    <row r="41" spans="2:9" x14ac:dyDescent="0.2">
      <c r="B41" s="1">
        <v>34</v>
      </c>
      <c r="C41" s="1">
        <v>30</v>
      </c>
    </row>
    <row r="42" spans="2:9" x14ac:dyDescent="0.2">
      <c r="B42" s="1">
        <v>35</v>
      </c>
      <c r="C42" s="1">
        <v>33</v>
      </c>
    </row>
    <row r="43" spans="2:9" x14ac:dyDescent="0.2">
      <c r="B43" s="1">
        <v>36</v>
      </c>
      <c r="C43" s="1">
        <v>29</v>
      </c>
    </row>
    <row r="44" spans="2:9" x14ac:dyDescent="0.2">
      <c r="B44" s="1">
        <v>37</v>
      </c>
      <c r="C44" s="1">
        <v>27</v>
      </c>
    </row>
    <row r="45" spans="2:9" x14ac:dyDescent="0.2">
      <c r="B45" s="1">
        <v>38</v>
      </c>
      <c r="C45" s="1">
        <v>29</v>
      </c>
    </row>
    <row r="46" spans="2:9" x14ac:dyDescent="0.2">
      <c r="B46" s="1">
        <v>39</v>
      </c>
      <c r="C46" s="1">
        <v>28</v>
      </c>
    </row>
    <row r="47" spans="2:9" x14ac:dyDescent="0.2">
      <c r="B47" s="1">
        <v>40</v>
      </c>
      <c r="C47" s="1">
        <v>22</v>
      </c>
    </row>
    <row r="48" spans="2:9" x14ac:dyDescent="0.2">
      <c r="B48" s="1">
        <v>41</v>
      </c>
      <c r="C48" s="1">
        <v>26</v>
      </c>
    </row>
    <row r="49" spans="2:3" x14ac:dyDescent="0.2">
      <c r="B49" s="1">
        <v>42</v>
      </c>
      <c r="C49" s="1">
        <v>27</v>
      </c>
    </row>
    <row r="50" spans="2:3" x14ac:dyDescent="0.2">
      <c r="B50" s="1">
        <v>43</v>
      </c>
      <c r="C50" s="1">
        <v>16</v>
      </c>
    </row>
    <row r="51" spans="2:3" x14ac:dyDescent="0.2">
      <c r="B51" s="1">
        <v>44</v>
      </c>
      <c r="C51" s="1">
        <v>31</v>
      </c>
    </row>
    <row r="52" spans="2:3" x14ac:dyDescent="0.2">
      <c r="B52" s="1">
        <v>45</v>
      </c>
      <c r="C52" s="1">
        <v>29</v>
      </c>
    </row>
    <row r="53" spans="2:3" x14ac:dyDescent="0.2">
      <c r="B53" s="1">
        <v>46</v>
      </c>
      <c r="C53" s="1">
        <v>36</v>
      </c>
    </row>
    <row r="54" spans="2:3" x14ac:dyDescent="0.2">
      <c r="B54" s="1">
        <v>47</v>
      </c>
      <c r="C54" s="1">
        <v>32</v>
      </c>
    </row>
    <row r="55" spans="2:3" x14ac:dyDescent="0.2">
      <c r="B55" s="1">
        <v>48</v>
      </c>
      <c r="C55" s="1">
        <v>28</v>
      </c>
    </row>
    <row r="56" spans="2:3" x14ac:dyDescent="0.2">
      <c r="B56" s="1">
        <v>49</v>
      </c>
      <c r="C56" s="1">
        <v>40</v>
      </c>
    </row>
    <row r="57" spans="2:3" x14ac:dyDescent="0.2">
      <c r="B57" s="1">
        <v>50</v>
      </c>
      <c r="C57" s="1">
        <v>19</v>
      </c>
    </row>
    <row r="58" spans="2:3" x14ac:dyDescent="0.2">
      <c r="B58" s="1">
        <v>51</v>
      </c>
      <c r="C58" s="1">
        <v>37</v>
      </c>
    </row>
    <row r="59" spans="2:3" x14ac:dyDescent="0.2">
      <c r="B59" s="1">
        <v>52</v>
      </c>
      <c r="C59" s="1">
        <v>23</v>
      </c>
    </row>
    <row r="60" spans="2:3" x14ac:dyDescent="0.2">
      <c r="B60" s="1">
        <v>53</v>
      </c>
      <c r="C60" s="1">
        <v>32</v>
      </c>
    </row>
    <row r="61" spans="2:3" x14ac:dyDescent="0.2">
      <c r="B61" s="1">
        <v>54</v>
      </c>
      <c r="C61" s="1">
        <v>29</v>
      </c>
    </row>
    <row r="62" spans="2:3" x14ac:dyDescent="0.2">
      <c r="B62" s="1">
        <v>55</v>
      </c>
      <c r="C62" s="1">
        <v>-2</v>
      </c>
    </row>
    <row r="63" spans="2:3" x14ac:dyDescent="0.2">
      <c r="B63" s="1">
        <v>56</v>
      </c>
      <c r="C63" s="1">
        <v>24</v>
      </c>
    </row>
    <row r="64" spans="2:3" x14ac:dyDescent="0.2">
      <c r="B64" s="1">
        <v>57</v>
      </c>
      <c r="C64" s="1">
        <v>25</v>
      </c>
    </row>
    <row r="65" spans="2:3" x14ac:dyDescent="0.2">
      <c r="B65" s="1">
        <v>58</v>
      </c>
      <c r="C65" s="1">
        <v>27</v>
      </c>
    </row>
    <row r="66" spans="2:3" x14ac:dyDescent="0.2">
      <c r="B66" s="1">
        <v>59</v>
      </c>
      <c r="C66" s="1">
        <v>24</v>
      </c>
    </row>
    <row r="67" spans="2:3" x14ac:dyDescent="0.2">
      <c r="B67" s="1">
        <v>60</v>
      </c>
      <c r="C67" s="1">
        <v>16</v>
      </c>
    </row>
    <row r="68" spans="2:3" x14ac:dyDescent="0.2">
      <c r="B68" s="1">
        <v>61</v>
      </c>
      <c r="C68" s="1">
        <v>29</v>
      </c>
    </row>
    <row r="69" spans="2:3" x14ac:dyDescent="0.2">
      <c r="B69" s="1">
        <v>62</v>
      </c>
      <c r="C69" s="1">
        <v>20</v>
      </c>
    </row>
    <row r="70" spans="2:3" x14ac:dyDescent="0.2">
      <c r="B70" s="1">
        <v>63</v>
      </c>
      <c r="C70" s="1">
        <v>28</v>
      </c>
    </row>
    <row r="71" spans="2:3" x14ac:dyDescent="0.2">
      <c r="B71" s="1">
        <v>64</v>
      </c>
      <c r="C71" s="1">
        <v>27</v>
      </c>
    </row>
    <row r="72" spans="2:3" x14ac:dyDescent="0.2">
      <c r="B72" s="1">
        <v>65</v>
      </c>
      <c r="C72" s="1">
        <v>39</v>
      </c>
    </row>
    <row r="73" spans="2:3" x14ac:dyDescent="0.2">
      <c r="B73" s="1">
        <v>66</v>
      </c>
      <c r="C73" s="1">
        <v>23</v>
      </c>
    </row>
  </sheetData>
  <sortState ref="U9:U16">
    <sortCondition ref="U9"/>
  </sortState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73"/>
  <sheetViews>
    <sheetView workbookViewId="0">
      <selection activeCell="B2" sqref="B2"/>
    </sheetView>
  </sheetViews>
  <sheetFormatPr defaultRowHeight="12.75" x14ac:dyDescent="0.2"/>
  <cols>
    <col min="1" max="1" width="5.42578125" style="1" customWidth="1"/>
    <col min="2" max="2" width="9.140625" style="1"/>
    <col min="3" max="3" width="11.42578125" style="1" customWidth="1"/>
    <col min="4" max="4" width="10.5703125" style="1" customWidth="1"/>
    <col min="5" max="5" width="14.85546875" style="1" customWidth="1"/>
    <col min="6" max="8" width="9.140625" style="1"/>
    <col min="9" max="9" width="12.42578125" style="1" bestFit="1" customWidth="1"/>
    <col min="10" max="15" width="9.140625" style="1"/>
    <col min="16" max="16" width="9.140625" style="1" customWidth="1"/>
    <col min="17" max="17" width="9.140625" style="1"/>
    <col min="18" max="18" width="11.42578125" style="1" customWidth="1"/>
    <col min="19" max="19" width="9.140625" style="1"/>
    <col min="20" max="20" width="11.7109375" style="1" customWidth="1"/>
    <col min="21" max="23" width="9.140625" style="1"/>
    <col min="24" max="24" width="12.140625" style="1" customWidth="1"/>
    <col min="25" max="16384" width="9.140625" style="1"/>
  </cols>
  <sheetData>
    <row r="1" spans="1:18" x14ac:dyDescent="0.2">
      <c r="A1" s="1" t="s">
        <v>1</v>
      </c>
    </row>
    <row r="3" spans="1:18" ht="13.5" thickBot="1" x14ac:dyDescent="0.25">
      <c r="B3" s="1" t="s">
        <v>3</v>
      </c>
      <c r="P3" s="12" t="s">
        <v>39</v>
      </c>
    </row>
    <row r="4" spans="1:18" x14ac:dyDescent="0.2">
      <c r="B4" s="1" t="s">
        <v>4</v>
      </c>
      <c r="P4" s="11" t="s">
        <v>24</v>
      </c>
      <c r="Q4" s="11" t="s">
        <v>26</v>
      </c>
      <c r="R4" s="15" t="s">
        <v>28</v>
      </c>
    </row>
    <row r="5" spans="1:18" x14ac:dyDescent="0.2">
      <c r="B5" s="1" t="s">
        <v>23</v>
      </c>
      <c r="P5" s="13">
        <v>-44</v>
      </c>
      <c r="Q5" s="9">
        <v>1</v>
      </c>
      <c r="R5" s="14" t="s">
        <v>29</v>
      </c>
    </row>
    <row r="6" spans="1:18" x14ac:dyDescent="0.2">
      <c r="P6" s="13">
        <v>-40</v>
      </c>
      <c r="Q6" s="9">
        <v>0</v>
      </c>
      <c r="R6" s="14" t="s">
        <v>30</v>
      </c>
    </row>
    <row r="7" spans="1:18" ht="13.5" thickBot="1" x14ac:dyDescent="0.25">
      <c r="B7" s="4" t="s">
        <v>0</v>
      </c>
      <c r="C7" s="4" t="s">
        <v>2</v>
      </c>
      <c r="E7" s="7" t="s">
        <v>27</v>
      </c>
      <c r="F7"/>
      <c r="H7" s="2"/>
      <c r="J7" s="12" t="s">
        <v>41</v>
      </c>
      <c r="P7" s="13">
        <v>-36</v>
      </c>
      <c r="Q7" s="9">
        <v>0</v>
      </c>
    </row>
    <row r="8" spans="1:18" x14ac:dyDescent="0.2">
      <c r="B8" s="1">
        <v>1</v>
      </c>
      <c r="C8" s="1">
        <v>28</v>
      </c>
      <c r="E8" s="8" t="s">
        <v>21</v>
      </c>
      <c r="F8"/>
      <c r="H8" s="3"/>
      <c r="J8" s="11" t="s">
        <v>24</v>
      </c>
      <c r="K8" s="11" t="s">
        <v>26</v>
      </c>
      <c r="P8" s="13">
        <v>-32</v>
      </c>
      <c r="Q8" s="9">
        <v>0</v>
      </c>
    </row>
    <row r="9" spans="1:18" x14ac:dyDescent="0.2">
      <c r="B9" s="1">
        <v>2</v>
      </c>
      <c r="C9" s="1">
        <v>22</v>
      </c>
      <c r="E9" s="5" t="s">
        <v>9</v>
      </c>
      <c r="F9" s="6">
        <f>AVERAGE(C8:C73)</f>
        <v>26.212121212121211</v>
      </c>
      <c r="H9" s="3"/>
      <c r="J9" s="9">
        <v>-44</v>
      </c>
      <c r="K9" s="9">
        <v>1</v>
      </c>
      <c r="P9" s="13">
        <v>-28</v>
      </c>
      <c r="Q9" s="9">
        <v>0</v>
      </c>
    </row>
    <row r="10" spans="1:18" x14ac:dyDescent="0.2">
      <c r="B10" s="1">
        <v>3</v>
      </c>
      <c r="C10" s="1">
        <v>36</v>
      </c>
      <c r="E10" s="5" t="s">
        <v>10</v>
      </c>
      <c r="F10">
        <f>MEDIAN(C8:C73)</f>
        <v>27</v>
      </c>
      <c r="J10" s="9">
        <v>-33.5</v>
      </c>
      <c r="K10" s="9">
        <v>0</v>
      </c>
      <c r="P10" s="13">
        <v>-24</v>
      </c>
      <c r="Q10" s="9">
        <v>0</v>
      </c>
    </row>
    <row r="11" spans="1:18" x14ac:dyDescent="0.2">
      <c r="B11" s="1">
        <v>4</v>
      </c>
      <c r="C11" s="1">
        <v>26</v>
      </c>
      <c r="E11" s="5" t="s">
        <v>11</v>
      </c>
      <c r="F11" s="6">
        <f>TRIMMEAN(C8:C73,0.1)</f>
        <v>27.4</v>
      </c>
      <c r="J11" s="9">
        <v>-23</v>
      </c>
      <c r="K11" s="9">
        <v>0</v>
      </c>
      <c r="P11" s="13">
        <v>-20</v>
      </c>
      <c r="Q11" s="9">
        <v>0</v>
      </c>
    </row>
    <row r="12" spans="1:18" x14ac:dyDescent="0.2">
      <c r="B12" s="1">
        <v>5</v>
      </c>
      <c r="C12" s="1">
        <v>28</v>
      </c>
      <c r="E12" s="5" t="s">
        <v>14</v>
      </c>
      <c r="F12">
        <f>_xlfn.MODE.SNGL(C8:C73)</f>
        <v>28</v>
      </c>
      <c r="J12" s="9">
        <v>-12.5</v>
      </c>
      <c r="K12" s="9">
        <v>0</v>
      </c>
      <c r="P12" s="13">
        <v>-16</v>
      </c>
      <c r="Q12" s="9">
        <v>0</v>
      </c>
    </row>
    <row r="13" spans="1:18" x14ac:dyDescent="0.2">
      <c r="B13" s="1">
        <v>6</v>
      </c>
      <c r="C13" s="1">
        <v>28</v>
      </c>
      <c r="E13"/>
      <c r="F13" s="3"/>
      <c r="J13" s="9">
        <v>-2</v>
      </c>
      <c r="K13" s="9">
        <v>1</v>
      </c>
      <c r="P13" s="13">
        <v>-12</v>
      </c>
      <c r="Q13" s="9">
        <v>0</v>
      </c>
    </row>
    <row r="14" spans="1:18" x14ac:dyDescent="0.2">
      <c r="B14" s="1">
        <v>7</v>
      </c>
      <c r="C14" s="1">
        <v>26</v>
      </c>
      <c r="E14" s="8" t="s">
        <v>22</v>
      </c>
      <c r="F14" s="3"/>
      <c r="J14" s="9">
        <v>8.5</v>
      </c>
      <c r="K14" s="9">
        <v>0</v>
      </c>
      <c r="P14" s="13">
        <v>-8</v>
      </c>
      <c r="Q14" s="9">
        <v>0</v>
      </c>
    </row>
    <row r="15" spans="1:18" x14ac:dyDescent="0.2">
      <c r="B15" s="1">
        <v>8</v>
      </c>
      <c r="C15" s="1">
        <v>24</v>
      </c>
      <c r="E15" s="5" t="s">
        <v>12</v>
      </c>
      <c r="F15" s="6">
        <f>_xlfn.STDEV.S(C8:C73)</f>
        <v>10.745324781597096</v>
      </c>
      <c r="J15" s="9">
        <v>19</v>
      </c>
      <c r="K15" s="9">
        <v>3</v>
      </c>
      <c r="P15" s="13">
        <v>-4</v>
      </c>
      <c r="Q15" s="9">
        <v>0</v>
      </c>
    </row>
    <row r="16" spans="1:18" x14ac:dyDescent="0.2">
      <c r="B16" s="1">
        <v>9</v>
      </c>
      <c r="C16" s="1">
        <v>32</v>
      </c>
      <c r="E16" s="5" t="s">
        <v>13</v>
      </c>
      <c r="F16" s="6">
        <f>AVEDEV(C8:C73)</f>
        <v>5.4224058769513306</v>
      </c>
      <c r="J16" s="9">
        <v>29.5</v>
      </c>
      <c r="K16" s="9">
        <v>41</v>
      </c>
      <c r="P16" s="13">
        <v>0</v>
      </c>
      <c r="Q16" s="9">
        <v>1</v>
      </c>
      <c r="R16" s="14" t="s">
        <v>31</v>
      </c>
    </row>
    <row r="17" spans="2:19" ht="13.5" thickBot="1" x14ac:dyDescent="0.25">
      <c r="B17" s="1">
        <v>10</v>
      </c>
      <c r="C17" s="1">
        <v>30</v>
      </c>
      <c r="E17" s="5" t="s">
        <v>15</v>
      </c>
      <c r="F17">
        <f>MIN(C8:C73)</f>
        <v>-44</v>
      </c>
      <c r="J17" s="10" t="s">
        <v>25</v>
      </c>
      <c r="K17" s="10">
        <v>20</v>
      </c>
      <c r="P17" s="13">
        <v>4</v>
      </c>
      <c r="Q17" s="9">
        <v>0</v>
      </c>
    </row>
    <row r="18" spans="2:19" x14ac:dyDescent="0.2">
      <c r="B18" s="1">
        <v>11</v>
      </c>
      <c r="C18" s="1">
        <v>27</v>
      </c>
      <c r="E18" s="5" t="s">
        <v>16</v>
      </c>
      <c r="F18">
        <f>MAX(C8:C73)</f>
        <v>40</v>
      </c>
      <c r="P18" s="13">
        <v>8</v>
      </c>
      <c r="Q18" s="9">
        <v>0</v>
      </c>
    </row>
    <row r="19" spans="2:19" x14ac:dyDescent="0.2">
      <c r="B19" s="1">
        <v>12</v>
      </c>
      <c r="C19" s="1">
        <v>24</v>
      </c>
      <c r="E19" s="5" t="s">
        <v>17</v>
      </c>
      <c r="F19">
        <f>F18-F17</f>
        <v>84</v>
      </c>
      <c r="P19" s="13">
        <v>12</v>
      </c>
      <c r="Q19" s="9">
        <v>0</v>
      </c>
    </row>
    <row r="20" spans="2:19" x14ac:dyDescent="0.2">
      <c r="B20" s="1">
        <v>13</v>
      </c>
      <c r="C20" s="1">
        <v>33</v>
      </c>
      <c r="E20" s="5" t="s">
        <v>18</v>
      </c>
      <c r="F20">
        <f>_xlfn.QUARTILE.INC(C8:C73,1)</f>
        <v>24</v>
      </c>
      <c r="P20" s="13">
        <v>16</v>
      </c>
      <c r="Q20" s="9">
        <v>2</v>
      </c>
      <c r="R20" s="14" t="s">
        <v>32</v>
      </c>
    </row>
    <row r="21" spans="2:19" x14ac:dyDescent="0.2">
      <c r="B21" s="1">
        <v>14</v>
      </c>
      <c r="C21" s="1">
        <v>21</v>
      </c>
      <c r="E21" s="5" t="s">
        <v>19</v>
      </c>
      <c r="F21">
        <f>_xlfn.QUARTILE.INC(C8:C73,3)</f>
        <v>30.75</v>
      </c>
      <c r="P21" s="13">
        <v>20</v>
      </c>
      <c r="Q21" s="9">
        <v>2</v>
      </c>
      <c r="R21" s="14" t="s">
        <v>33</v>
      </c>
    </row>
    <row r="22" spans="2:19" x14ac:dyDescent="0.2">
      <c r="B22" s="1">
        <v>15</v>
      </c>
      <c r="C22" s="1">
        <v>36</v>
      </c>
      <c r="E22" s="5" t="s">
        <v>20</v>
      </c>
      <c r="F22">
        <f>F21-F20</f>
        <v>6.75</v>
      </c>
      <c r="P22" s="13">
        <v>24</v>
      </c>
      <c r="Q22" s="9">
        <v>12</v>
      </c>
      <c r="R22" s="14" t="s">
        <v>38</v>
      </c>
    </row>
    <row r="23" spans="2:19" x14ac:dyDescent="0.2">
      <c r="B23" s="1">
        <v>16</v>
      </c>
      <c r="C23" s="1">
        <v>32</v>
      </c>
      <c r="P23" s="13">
        <v>28</v>
      </c>
      <c r="Q23" s="9">
        <v>23</v>
      </c>
      <c r="R23" s="14" t="s">
        <v>37</v>
      </c>
    </row>
    <row r="24" spans="2:19" x14ac:dyDescent="0.2">
      <c r="B24" s="1">
        <v>17</v>
      </c>
      <c r="C24" s="1">
        <v>31</v>
      </c>
      <c r="P24" s="13">
        <v>32</v>
      </c>
      <c r="Q24" s="9">
        <v>15</v>
      </c>
      <c r="R24" s="14" t="s">
        <v>36</v>
      </c>
    </row>
    <row r="25" spans="2:19" x14ac:dyDescent="0.2">
      <c r="B25" s="1">
        <v>18</v>
      </c>
      <c r="C25" s="1">
        <v>25</v>
      </c>
      <c r="P25" s="13">
        <v>36</v>
      </c>
      <c r="Q25" s="9">
        <v>7</v>
      </c>
      <c r="R25" s="14" t="s">
        <v>35</v>
      </c>
    </row>
    <row r="26" spans="2:19" x14ac:dyDescent="0.2">
      <c r="B26" s="1">
        <v>19</v>
      </c>
      <c r="C26" s="1">
        <v>24</v>
      </c>
      <c r="P26" s="13">
        <v>40</v>
      </c>
      <c r="Q26" s="9">
        <v>3</v>
      </c>
      <c r="R26" s="14" t="s">
        <v>34</v>
      </c>
    </row>
    <row r="27" spans="2:19" ht="13.5" thickBot="1" x14ac:dyDescent="0.25">
      <c r="B27" s="1">
        <v>20</v>
      </c>
      <c r="C27" s="1">
        <v>25</v>
      </c>
      <c r="E27" s="12" t="s">
        <v>40</v>
      </c>
      <c r="P27" s="10" t="s">
        <v>25</v>
      </c>
      <c r="Q27" s="10">
        <v>0</v>
      </c>
    </row>
    <row r="28" spans="2:19" x14ac:dyDescent="0.2">
      <c r="B28" s="1">
        <v>21</v>
      </c>
      <c r="C28" s="1">
        <v>28</v>
      </c>
      <c r="E28" s="11" t="s">
        <v>24</v>
      </c>
      <c r="F28" s="11" t="s">
        <v>26</v>
      </c>
      <c r="G28" s="15" t="s">
        <v>28</v>
      </c>
    </row>
    <row r="29" spans="2:19" x14ac:dyDescent="0.2">
      <c r="B29" s="1">
        <v>22</v>
      </c>
      <c r="C29" s="1">
        <v>36</v>
      </c>
      <c r="E29" s="13">
        <v>12</v>
      </c>
      <c r="F29" s="9">
        <v>2</v>
      </c>
      <c r="G29" s="14" t="s">
        <v>42</v>
      </c>
    </row>
    <row r="30" spans="2:19" x14ac:dyDescent="0.2">
      <c r="B30" s="1">
        <v>23</v>
      </c>
      <c r="C30" s="1">
        <v>27</v>
      </c>
      <c r="E30" s="13">
        <v>16</v>
      </c>
      <c r="F30" s="9">
        <v>2</v>
      </c>
      <c r="G30" s="14" t="s">
        <v>32</v>
      </c>
    </row>
    <row r="31" spans="2:19" x14ac:dyDescent="0.2">
      <c r="B31" s="1">
        <v>24</v>
      </c>
      <c r="C31" s="1">
        <v>32</v>
      </c>
      <c r="E31" s="13">
        <v>20</v>
      </c>
      <c r="F31" s="9">
        <v>2</v>
      </c>
      <c r="G31" s="14" t="s">
        <v>33</v>
      </c>
    </row>
    <row r="32" spans="2:19" ht="13.5" thickBot="1" x14ac:dyDescent="0.25">
      <c r="B32" s="1">
        <v>25</v>
      </c>
      <c r="C32" s="1">
        <v>34</v>
      </c>
      <c r="E32" s="13">
        <v>24</v>
      </c>
      <c r="F32" s="9">
        <v>12</v>
      </c>
      <c r="G32" s="14" t="s">
        <v>38</v>
      </c>
      <c r="P32" s="12" t="s">
        <v>43</v>
      </c>
      <c r="S32" s="15" t="s">
        <v>82</v>
      </c>
    </row>
    <row r="33" spans="2:19" x14ac:dyDescent="0.2">
      <c r="B33" s="1">
        <v>26</v>
      </c>
      <c r="C33" s="1">
        <v>30</v>
      </c>
      <c r="E33" s="13">
        <v>28</v>
      </c>
      <c r="F33" s="9">
        <v>23</v>
      </c>
      <c r="G33" s="14" t="s">
        <v>37</v>
      </c>
      <c r="P33" s="11" t="s">
        <v>24</v>
      </c>
      <c r="Q33" s="11" t="s">
        <v>26</v>
      </c>
      <c r="R33" s="15" t="s">
        <v>28</v>
      </c>
      <c r="S33" s="15" t="s">
        <v>26</v>
      </c>
    </row>
    <row r="34" spans="2:19" x14ac:dyDescent="0.2">
      <c r="B34" s="1">
        <v>27</v>
      </c>
      <c r="C34" s="1">
        <v>25</v>
      </c>
      <c r="E34" s="13">
        <v>32</v>
      </c>
      <c r="F34" s="9">
        <v>15</v>
      </c>
      <c r="G34" s="14" t="s">
        <v>36</v>
      </c>
      <c r="P34" s="13">
        <v>12</v>
      </c>
      <c r="Q34" s="9">
        <v>2</v>
      </c>
      <c r="R34" s="14" t="s">
        <v>42</v>
      </c>
      <c r="S34" s="1">
        <f>SUM(Q$34:Q34)</f>
        <v>2</v>
      </c>
    </row>
    <row r="35" spans="2:19" x14ac:dyDescent="0.2">
      <c r="B35" s="1">
        <v>28</v>
      </c>
      <c r="C35" s="1">
        <v>26</v>
      </c>
      <c r="E35" s="13">
        <v>36</v>
      </c>
      <c r="F35" s="9">
        <v>7</v>
      </c>
      <c r="G35" s="14" t="s">
        <v>35</v>
      </c>
      <c r="P35" s="13">
        <v>14</v>
      </c>
      <c r="Q35" s="9">
        <v>0</v>
      </c>
      <c r="R35" s="14" t="s">
        <v>51</v>
      </c>
      <c r="S35" s="1">
        <f>SUM(Q$34:Q35)</f>
        <v>2</v>
      </c>
    </row>
    <row r="36" spans="2:19" x14ac:dyDescent="0.2">
      <c r="B36" s="1">
        <v>29</v>
      </c>
      <c r="C36" s="1">
        <v>26</v>
      </c>
      <c r="E36" s="13">
        <v>40</v>
      </c>
      <c r="F36" s="9">
        <v>3</v>
      </c>
      <c r="G36" s="14" t="s">
        <v>34</v>
      </c>
      <c r="P36" s="13">
        <v>16</v>
      </c>
      <c r="Q36" s="9">
        <v>2</v>
      </c>
      <c r="R36" s="14" t="s">
        <v>52</v>
      </c>
      <c r="S36" s="1">
        <f>SUM(Q$34:Q36)</f>
        <v>4</v>
      </c>
    </row>
    <row r="37" spans="2:19" ht="13.5" thickBot="1" x14ac:dyDescent="0.25">
      <c r="B37" s="1">
        <v>30</v>
      </c>
      <c r="C37" s="1">
        <v>25</v>
      </c>
      <c r="E37" s="10" t="s">
        <v>25</v>
      </c>
      <c r="F37" s="10">
        <v>0</v>
      </c>
      <c r="P37" s="13">
        <v>18</v>
      </c>
      <c r="Q37" s="9">
        <v>0</v>
      </c>
      <c r="R37" s="14" t="s">
        <v>53</v>
      </c>
      <c r="S37" s="1">
        <f>SUM(Q$34:Q37)</f>
        <v>4</v>
      </c>
    </row>
    <row r="38" spans="2:19" x14ac:dyDescent="0.2">
      <c r="B38" s="1">
        <v>31</v>
      </c>
      <c r="C38" s="1">
        <v>-44</v>
      </c>
      <c r="P38" s="13">
        <v>20</v>
      </c>
      <c r="Q38" s="9">
        <v>2</v>
      </c>
      <c r="R38" s="14" t="s">
        <v>54</v>
      </c>
      <c r="S38" s="1">
        <f>SUM(Q$34:Q38)</f>
        <v>6</v>
      </c>
    </row>
    <row r="39" spans="2:19" x14ac:dyDescent="0.2">
      <c r="B39" s="1">
        <v>32</v>
      </c>
      <c r="C39" s="1">
        <v>23</v>
      </c>
      <c r="P39" s="13">
        <v>22</v>
      </c>
      <c r="Q39" s="9">
        <v>4</v>
      </c>
      <c r="R39" s="14" t="s">
        <v>55</v>
      </c>
      <c r="S39" s="1">
        <f>SUM(Q$34:Q39)</f>
        <v>10</v>
      </c>
    </row>
    <row r="40" spans="2:19" x14ac:dyDescent="0.2">
      <c r="B40" s="1">
        <v>33</v>
      </c>
      <c r="C40" s="1">
        <v>21</v>
      </c>
      <c r="P40" s="13">
        <v>24</v>
      </c>
      <c r="Q40" s="9">
        <v>8</v>
      </c>
      <c r="R40" s="14" t="s">
        <v>56</v>
      </c>
      <c r="S40" s="1">
        <f>SUM(Q$34:Q40)</f>
        <v>18</v>
      </c>
    </row>
    <row r="41" spans="2:19" x14ac:dyDescent="0.2">
      <c r="B41" s="1">
        <v>34</v>
      </c>
      <c r="C41" s="1">
        <v>30</v>
      </c>
      <c r="P41" s="13">
        <v>26</v>
      </c>
      <c r="Q41" s="9">
        <v>10</v>
      </c>
      <c r="R41" s="14" t="s">
        <v>57</v>
      </c>
      <c r="S41" s="1">
        <f>SUM(Q$34:Q41)</f>
        <v>28</v>
      </c>
    </row>
    <row r="42" spans="2:19" x14ac:dyDescent="0.2">
      <c r="B42" s="1">
        <v>35</v>
      </c>
      <c r="C42" s="1">
        <v>33</v>
      </c>
      <c r="P42" s="13">
        <v>28</v>
      </c>
      <c r="Q42" s="9">
        <v>13</v>
      </c>
      <c r="R42" s="14" t="s">
        <v>50</v>
      </c>
      <c r="S42" s="1">
        <f>SUM(Q$34:Q42)</f>
        <v>41</v>
      </c>
    </row>
    <row r="43" spans="2:19" x14ac:dyDescent="0.2">
      <c r="B43" s="1">
        <v>36</v>
      </c>
      <c r="C43" s="1">
        <v>29</v>
      </c>
      <c r="P43" s="13">
        <v>30</v>
      </c>
      <c r="Q43" s="9">
        <v>8</v>
      </c>
      <c r="R43" s="14" t="s">
        <v>49</v>
      </c>
      <c r="S43" s="1">
        <f>SUM(Q$34:Q43)</f>
        <v>49</v>
      </c>
    </row>
    <row r="44" spans="2:19" x14ac:dyDescent="0.2">
      <c r="B44" s="1">
        <v>37</v>
      </c>
      <c r="C44" s="1">
        <v>27</v>
      </c>
      <c r="P44" s="13">
        <v>32</v>
      </c>
      <c r="Q44" s="9">
        <v>7</v>
      </c>
      <c r="R44" s="14" t="s">
        <v>48</v>
      </c>
      <c r="S44" s="1">
        <f>SUM(Q$34:Q44)</f>
        <v>56</v>
      </c>
    </row>
    <row r="45" spans="2:19" x14ac:dyDescent="0.2">
      <c r="B45" s="1">
        <v>38</v>
      </c>
      <c r="C45" s="1">
        <v>29</v>
      </c>
      <c r="P45" s="13">
        <v>34</v>
      </c>
      <c r="Q45" s="9">
        <v>3</v>
      </c>
      <c r="R45" s="14" t="s">
        <v>47</v>
      </c>
      <c r="S45" s="1">
        <f>SUM(Q$34:Q45)</f>
        <v>59</v>
      </c>
    </row>
    <row r="46" spans="2:19" x14ac:dyDescent="0.2">
      <c r="B46" s="1">
        <v>39</v>
      </c>
      <c r="C46" s="1">
        <v>28</v>
      </c>
      <c r="P46" s="13">
        <v>36</v>
      </c>
      <c r="Q46" s="9">
        <v>4</v>
      </c>
      <c r="R46" s="14" t="s">
        <v>46</v>
      </c>
      <c r="S46" s="1">
        <f>SUM(Q$34:Q46)</f>
        <v>63</v>
      </c>
    </row>
    <row r="47" spans="2:19" x14ac:dyDescent="0.2">
      <c r="B47" s="1">
        <v>40</v>
      </c>
      <c r="C47" s="1">
        <v>22</v>
      </c>
      <c r="P47" s="13">
        <v>38</v>
      </c>
      <c r="Q47" s="9">
        <v>1</v>
      </c>
      <c r="R47" s="14" t="s">
        <v>45</v>
      </c>
      <c r="S47" s="1">
        <f>SUM(Q$34:Q47)</f>
        <v>64</v>
      </c>
    </row>
    <row r="48" spans="2:19" x14ac:dyDescent="0.2">
      <c r="B48" s="1">
        <v>41</v>
      </c>
      <c r="C48" s="1">
        <v>26</v>
      </c>
      <c r="P48" s="13">
        <v>40</v>
      </c>
      <c r="Q48" s="9">
        <v>2</v>
      </c>
      <c r="R48" s="14" t="s">
        <v>44</v>
      </c>
      <c r="S48" s="1">
        <f>SUM(Q$34:Q48)</f>
        <v>66</v>
      </c>
    </row>
    <row r="49" spans="2:17" ht="13.5" thickBot="1" x14ac:dyDescent="0.25">
      <c r="B49" s="1">
        <v>42</v>
      </c>
      <c r="C49" s="1">
        <v>27</v>
      </c>
      <c r="P49" s="10" t="s">
        <v>25</v>
      </c>
      <c r="Q49" s="10">
        <v>0</v>
      </c>
    </row>
    <row r="50" spans="2:17" x14ac:dyDescent="0.2">
      <c r="B50" s="1">
        <v>43</v>
      </c>
      <c r="C50" s="1">
        <v>16</v>
      </c>
    </row>
    <row r="51" spans="2:17" x14ac:dyDescent="0.2">
      <c r="B51" s="1">
        <v>44</v>
      </c>
      <c r="C51" s="1">
        <v>31</v>
      </c>
    </row>
    <row r="52" spans="2:17" x14ac:dyDescent="0.2">
      <c r="B52" s="1">
        <v>45</v>
      </c>
      <c r="C52" s="1">
        <v>29</v>
      </c>
    </row>
    <row r="53" spans="2:17" x14ac:dyDescent="0.2">
      <c r="B53" s="1">
        <v>46</v>
      </c>
      <c r="C53" s="1">
        <v>36</v>
      </c>
    </row>
    <row r="54" spans="2:17" x14ac:dyDescent="0.2">
      <c r="B54" s="1">
        <v>47</v>
      </c>
      <c r="C54" s="1">
        <v>32</v>
      </c>
    </row>
    <row r="55" spans="2:17" x14ac:dyDescent="0.2">
      <c r="B55" s="1">
        <v>48</v>
      </c>
      <c r="C55" s="1">
        <v>28</v>
      </c>
    </row>
    <row r="56" spans="2:17" x14ac:dyDescent="0.2">
      <c r="B56" s="1">
        <v>49</v>
      </c>
      <c r="C56" s="1">
        <v>40</v>
      </c>
    </row>
    <row r="57" spans="2:17" x14ac:dyDescent="0.2">
      <c r="B57" s="1">
        <v>50</v>
      </c>
      <c r="C57" s="1">
        <v>19</v>
      </c>
    </row>
    <row r="58" spans="2:17" x14ac:dyDescent="0.2">
      <c r="B58" s="1">
        <v>51</v>
      </c>
      <c r="C58" s="1">
        <v>37</v>
      </c>
    </row>
    <row r="59" spans="2:17" x14ac:dyDescent="0.2">
      <c r="B59" s="1">
        <v>52</v>
      </c>
      <c r="C59" s="1">
        <v>23</v>
      </c>
    </row>
    <row r="60" spans="2:17" x14ac:dyDescent="0.2">
      <c r="B60" s="1">
        <v>53</v>
      </c>
      <c r="C60" s="1">
        <v>32</v>
      </c>
    </row>
    <row r="61" spans="2:17" x14ac:dyDescent="0.2">
      <c r="B61" s="1">
        <v>54</v>
      </c>
      <c r="C61" s="1">
        <v>29</v>
      </c>
    </row>
    <row r="62" spans="2:17" x14ac:dyDescent="0.2">
      <c r="B62" s="1">
        <v>55</v>
      </c>
      <c r="C62" s="1">
        <v>-2</v>
      </c>
    </row>
    <row r="63" spans="2:17" x14ac:dyDescent="0.2">
      <c r="B63" s="1">
        <v>56</v>
      </c>
      <c r="C63" s="1">
        <v>24</v>
      </c>
    </row>
    <row r="64" spans="2:17" x14ac:dyDescent="0.2">
      <c r="B64" s="1">
        <v>57</v>
      </c>
      <c r="C64" s="1">
        <v>25</v>
      </c>
    </row>
    <row r="65" spans="2:3" x14ac:dyDescent="0.2">
      <c r="B65" s="1">
        <v>58</v>
      </c>
      <c r="C65" s="1">
        <v>27</v>
      </c>
    </row>
    <row r="66" spans="2:3" x14ac:dyDescent="0.2">
      <c r="B66" s="1">
        <v>59</v>
      </c>
      <c r="C66" s="1">
        <v>24</v>
      </c>
    </row>
    <row r="67" spans="2:3" x14ac:dyDescent="0.2">
      <c r="B67" s="1">
        <v>60</v>
      </c>
      <c r="C67" s="1">
        <v>16</v>
      </c>
    </row>
    <row r="68" spans="2:3" x14ac:dyDescent="0.2">
      <c r="B68" s="1">
        <v>61</v>
      </c>
      <c r="C68" s="1">
        <v>29</v>
      </c>
    </row>
    <row r="69" spans="2:3" x14ac:dyDescent="0.2">
      <c r="B69" s="1">
        <v>62</v>
      </c>
      <c r="C69" s="1">
        <v>20</v>
      </c>
    </row>
    <row r="70" spans="2:3" x14ac:dyDescent="0.2">
      <c r="B70" s="1">
        <v>63</v>
      </c>
      <c r="C70" s="1">
        <v>28</v>
      </c>
    </row>
    <row r="71" spans="2:3" x14ac:dyDescent="0.2">
      <c r="B71" s="1">
        <v>64</v>
      </c>
      <c r="C71" s="1">
        <v>27</v>
      </c>
    </row>
    <row r="72" spans="2:3" x14ac:dyDescent="0.2">
      <c r="B72" s="1">
        <v>65</v>
      </c>
      <c r="C72" s="1">
        <v>39</v>
      </c>
    </row>
    <row r="73" spans="2:3" x14ac:dyDescent="0.2">
      <c r="B73" s="1">
        <v>66</v>
      </c>
      <c r="C73" s="1">
        <v>23</v>
      </c>
    </row>
  </sheetData>
  <sortState ref="P39:P53">
    <sortCondition ref="P9"/>
  </sortState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H107"/>
  <sheetViews>
    <sheetView workbookViewId="0">
      <selection activeCell="F27" sqref="F27"/>
    </sheetView>
  </sheetViews>
  <sheetFormatPr defaultRowHeight="12.75" x14ac:dyDescent="0.2"/>
  <cols>
    <col min="1" max="1" width="4.42578125" customWidth="1"/>
    <col min="3" max="3" width="11.5703125" customWidth="1"/>
    <col min="5" max="5" width="16" customWidth="1"/>
  </cols>
  <sheetData>
    <row r="3" spans="2:8" x14ac:dyDescent="0.2">
      <c r="B3" t="s">
        <v>7</v>
      </c>
    </row>
    <row r="4" spans="2:8" x14ac:dyDescent="0.2">
      <c r="B4" t="s">
        <v>5</v>
      </c>
    </row>
    <row r="7" spans="2:8" x14ac:dyDescent="0.2">
      <c r="B7" s="4" t="s">
        <v>0</v>
      </c>
      <c r="C7" s="4" t="s">
        <v>6</v>
      </c>
      <c r="E7" s="7" t="s">
        <v>8</v>
      </c>
      <c r="H7" s="2"/>
    </row>
    <row r="8" spans="2:8" x14ac:dyDescent="0.2">
      <c r="B8">
        <v>1</v>
      </c>
      <c r="C8">
        <v>409</v>
      </c>
      <c r="E8" s="8" t="s">
        <v>21</v>
      </c>
      <c r="H8" s="3"/>
    </row>
    <row r="9" spans="2:8" x14ac:dyDescent="0.2">
      <c r="B9">
        <v>2</v>
      </c>
      <c r="C9">
        <v>400</v>
      </c>
      <c r="E9" s="5" t="s">
        <v>9</v>
      </c>
      <c r="F9">
        <f>AVERAGE(C8:C107)</f>
        <v>404.59</v>
      </c>
      <c r="H9" s="3"/>
    </row>
    <row r="10" spans="2:8" x14ac:dyDescent="0.2">
      <c r="B10">
        <v>3</v>
      </c>
      <c r="C10">
        <v>406</v>
      </c>
      <c r="E10" s="5" t="s">
        <v>10</v>
      </c>
      <c r="F10">
        <f>MEDIAN(C8:C107)</f>
        <v>404</v>
      </c>
    </row>
    <row r="11" spans="2:8" x14ac:dyDescent="0.2">
      <c r="B11">
        <v>4</v>
      </c>
      <c r="C11">
        <v>399</v>
      </c>
      <c r="E11" s="5" t="s">
        <v>11</v>
      </c>
      <c r="F11" s="6">
        <f>TRIMMEAN(C8:C107,0.1)</f>
        <v>404.42222222222222</v>
      </c>
    </row>
    <row r="12" spans="2:8" x14ac:dyDescent="0.2">
      <c r="B12">
        <v>5</v>
      </c>
      <c r="C12">
        <v>402</v>
      </c>
      <c r="E12" s="5" t="s">
        <v>14</v>
      </c>
      <c r="F12">
        <f>_xlfn.MODE.SNGL(C8:C107)</f>
        <v>406</v>
      </c>
    </row>
    <row r="13" spans="2:8" x14ac:dyDescent="0.2">
      <c r="B13">
        <v>6</v>
      </c>
      <c r="C13">
        <v>406</v>
      </c>
      <c r="F13" s="3"/>
    </row>
    <row r="14" spans="2:8" x14ac:dyDescent="0.2">
      <c r="B14">
        <v>7</v>
      </c>
      <c r="C14">
        <v>401</v>
      </c>
      <c r="E14" s="8" t="s">
        <v>22</v>
      </c>
      <c r="F14" s="3"/>
    </row>
    <row r="15" spans="2:8" x14ac:dyDescent="0.2">
      <c r="B15">
        <v>8</v>
      </c>
      <c r="C15">
        <v>403</v>
      </c>
      <c r="E15" s="5" t="s">
        <v>12</v>
      </c>
      <c r="F15" s="6">
        <f>_xlfn.STDEV.S(C8:C107)</f>
        <v>6.4668462955370307</v>
      </c>
    </row>
    <row r="16" spans="2:8" x14ac:dyDescent="0.2">
      <c r="B16">
        <v>9</v>
      </c>
      <c r="C16">
        <v>401</v>
      </c>
      <c r="E16" s="5" t="s">
        <v>13</v>
      </c>
      <c r="F16" s="6">
        <f>AVEDEV(C8:C107)</f>
        <v>4.2135999999999987</v>
      </c>
    </row>
    <row r="17" spans="2:6" x14ac:dyDescent="0.2">
      <c r="B17">
        <v>10</v>
      </c>
      <c r="C17">
        <v>403</v>
      </c>
      <c r="E17" s="5" t="s">
        <v>15</v>
      </c>
      <c r="F17">
        <f>MIN(C8:C107)</f>
        <v>375</v>
      </c>
    </row>
    <row r="18" spans="2:6" x14ac:dyDescent="0.2">
      <c r="B18">
        <v>11</v>
      </c>
      <c r="C18">
        <v>398</v>
      </c>
      <c r="E18" s="5" t="s">
        <v>16</v>
      </c>
      <c r="F18">
        <f>MAX(C8:C107)</f>
        <v>437</v>
      </c>
    </row>
    <row r="19" spans="2:6" x14ac:dyDescent="0.2">
      <c r="B19">
        <v>12</v>
      </c>
      <c r="C19">
        <v>403</v>
      </c>
      <c r="E19" s="5" t="s">
        <v>17</v>
      </c>
      <c r="F19">
        <f>F18-F17</f>
        <v>62</v>
      </c>
    </row>
    <row r="20" spans="2:6" x14ac:dyDescent="0.2">
      <c r="B20">
        <v>13</v>
      </c>
      <c r="C20">
        <v>407</v>
      </c>
      <c r="E20" s="5" t="s">
        <v>18</v>
      </c>
      <c r="F20">
        <f>_xlfn.QUARTILE.INC(C8:C107,1)</f>
        <v>401</v>
      </c>
    </row>
    <row r="21" spans="2:6" x14ac:dyDescent="0.2">
      <c r="B21">
        <v>14</v>
      </c>
      <c r="C21">
        <v>402</v>
      </c>
      <c r="E21" s="5" t="s">
        <v>19</v>
      </c>
      <c r="F21">
        <f>_xlfn.QUARTILE.INC(C8:C107,3)</f>
        <v>407</v>
      </c>
    </row>
    <row r="22" spans="2:6" x14ac:dyDescent="0.2">
      <c r="B22">
        <v>15</v>
      </c>
      <c r="C22">
        <v>401</v>
      </c>
      <c r="E22" s="5" t="s">
        <v>20</v>
      </c>
      <c r="F22">
        <f>F21-F20</f>
        <v>6</v>
      </c>
    </row>
    <row r="23" spans="2:6" x14ac:dyDescent="0.2">
      <c r="B23">
        <v>16</v>
      </c>
      <c r="C23">
        <v>399</v>
      </c>
    </row>
    <row r="24" spans="2:6" x14ac:dyDescent="0.2">
      <c r="B24">
        <v>17</v>
      </c>
      <c r="C24">
        <v>400</v>
      </c>
    </row>
    <row r="25" spans="2:6" x14ac:dyDescent="0.2">
      <c r="B25">
        <v>18</v>
      </c>
      <c r="C25">
        <v>401</v>
      </c>
    </row>
    <row r="26" spans="2:6" x14ac:dyDescent="0.2">
      <c r="B26">
        <v>19</v>
      </c>
      <c r="C26">
        <v>405</v>
      </c>
    </row>
    <row r="27" spans="2:6" x14ac:dyDescent="0.2">
      <c r="B27">
        <v>20</v>
      </c>
      <c r="C27">
        <v>402</v>
      </c>
    </row>
    <row r="28" spans="2:6" x14ac:dyDescent="0.2">
      <c r="B28">
        <v>21</v>
      </c>
      <c r="C28">
        <v>408</v>
      </c>
    </row>
    <row r="29" spans="2:6" x14ac:dyDescent="0.2">
      <c r="B29">
        <v>22</v>
      </c>
      <c r="C29">
        <v>399</v>
      </c>
    </row>
    <row r="30" spans="2:6" x14ac:dyDescent="0.2">
      <c r="B30">
        <v>23</v>
      </c>
      <c r="C30">
        <v>399</v>
      </c>
    </row>
    <row r="31" spans="2:6" x14ac:dyDescent="0.2">
      <c r="B31">
        <v>24</v>
      </c>
      <c r="C31">
        <v>402</v>
      </c>
    </row>
    <row r="32" spans="2:6" x14ac:dyDescent="0.2">
      <c r="B32">
        <v>25</v>
      </c>
      <c r="C32">
        <v>399</v>
      </c>
    </row>
    <row r="33" spans="2:3" x14ac:dyDescent="0.2">
      <c r="B33">
        <v>26</v>
      </c>
      <c r="C33">
        <v>397</v>
      </c>
    </row>
    <row r="34" spans="2:3" x14ac:dyDescent="0.2">
      <c r="B34">
        <v>27</v>
      </c>
      <c r="C34">
        <v>407</v>
      </c>
    </row>
    <row r="35" spans="2:3" x14ac:dyDescent="0.2">
      <c r="B35">
        <v>28</v>
      </c>
      <c r="C35">
        <v>401</v>
      </c>
    </row>
    <row r="36" spans="2:3" x14ac:dyDescent="0.2">
      <c r="B36">
        <v>29</v>
      </c>
      <c r="C36">
        <v>399</v>
      </c>
    </row>
    <row r="37" spans="2:3" x14ac:dyDescent="0.2">
      <c r="B37">
        <v>30</v>
      </c>
      <c r="C37">
        <v>401</v>
      </c>
    </row>
    <row r="38" spans="2:3" x14ac:dyDescent="0.2">
      <c r="B38">
        <v>31</v>
      </c>
      <c r="C38">
        <v>403</v>
      </c>
    </row>
    <row r="39" spans="2:3" x14ac:dyDescent="0.2">
      <c r="B39">
        <v>32</v>
      </c>
      <c r="C39">
        <v>400</v>
      </c>
    </row>
    <row r="40" spans="2:3" x14ac:dyDescent="0.2">
      <c r="B40">
        <v>33</v>
      </c>
      <c r="C40">
        <v>410</v>
      </c>
    </row>
    <row r="41" spans="2:3" x14ac:dyDescent="0.2">
      <c r="B41">
        <v>34</v>
      </c>
      <c r="C41">
        <v>401</v>
      </c>
    </row>
    <row r="42" spans="2:3" x14ac:dyDescent="0.2">
      <c r="B42">
        <v>35</v>
      </c>
      <c r="C42">
        <v>407</v>
      </c>
    </row>
    <row r="43" spans="2:3" x14ac:dyDescent="0.2">
      <c r="B43">
        <v>36</v>
      </c>
      <c r="C43">
        <v>423</v>
      </c>
    </row>
    <row r="44" spans="2:3" x14ac:dyDescent="0.2">
      <c r="B44">
        <v>37</v>
      </c>
      <c r="C44">
        <v>406</v>
      </c>
    </row>
    <row r="45" spans="2:3" x14ac:dyDescent="0.2">
      <c r="B45">
        <v>38</v>
      </c>
      <c r="C45">
        <v>406</v>
      </c>
    </row>
    <row r="46" spans="2:3" x14ac:dyDescent="0.2">
      <c r="B46">
        <v>39</v>
      </c>
      <c r="C46">
        <v>402</v>
      </c>
    </row>
    <row r="47" spans="2:3" x14ac:dyDescent="0.2">
      <c r="B47">
        <v>40</v>
      </c>
      <c r="C47">
        <v>405</v>
      </c>
    </row>
    <row r="48" spans="2:3" x14ac:dyDescent="0.2">
      <c r="B48">
        <v>41</v>
      </c>
      <c r="C48">
        <v>405</v>
      </c>
    </row>
    <row r="49" spans="2:3" x14ac:dyDescent="0.2">
      <c r="B49">
        <v>42</v>
      </c>
      <c r="C49">
        <v>409</v>
      </c>
    </row>
    <row r="50" spans="2:3" x14ac:dyDescent="0.2">
      <c r="B50">
        <v>43</v>
      </c>
      <c r="C50">
        <v>399</v>
      </c>
    </row>
    <row r="51" spans="2:3" x14ac:dyDescent="0.2">
      <c r="B51">
        <v>44</v>
      </c>
      <c r="C51">
        <v>402</v>
      </c>
    </row>
    <row r="52" spans="2:3" x14ac:dyDescent="0.2">
      <c r="B52">
        <v>45</v>
      </c>
      <c r="C52">
        <v>407</v>
      </c>
    </row>
    <row r="53" spans="2:3" x14ac:dyDescent="0.2">
      <c r="B53">
        <v>46</v>
      </c>
      <c r="C53">
        <v>406</v>
      </c>
    </row>
    <row r="54" spans="2:3" x14ac:dyDescent="0.2">
      <c r="B54">
        <v>47</v>
      </c>
      <c r="C54">
        <v>413</v>
      </c>
    </row>
    <row r="55" spans="2:3" x14ac:dyDescent="0.2">
      <c r="B55">
        <v>48</v>
      </c>
      <c r="C55">
        <v>409</v>
      </c>
    </row>
    <row r="56" spans="2:3" x14ac:dyDescent="0.2">
      <c r="B56">
        <v>49</v>
      </c>
      <c r="C56">
        <v>404</v>
      </c>
    </row>
    <row r="57" spans="2:3" x14ac:dyDescent="0.2">
      <c r="B57">
        <v>50</v>
      </c>
      <c r="C57">
        <v>402</v>
      </c>
    </row>
    <row r="58" spans="2:3" x14ac:dyDescent="0.2">
      <c r="B58">
        <v>51</v>
      </c>
      <c r="C58">
        <v>404</v>
      </c>
    </row>
    <row r="59" spans="2:3" x14ac:dyDescent="0.2">
      <c r="B59">
        <v>52</v>
      </c>
      <c r="C59">
        <v>406</v>
      </c>
    </row>
    <row r="60" spans="2:3" x14ac:dyDescent="0.2">
      <c r="B60">
        <v>53</v>
      </c>
      <c r="C60">
        <v>407</v>
      </c>
    </row>
    <row r="61" spans="2:3" x14ac:dyDescent="0.2">
      <c r="B61">
        <v>54</v>
      </c>
      <c r="C61">
        <v>405</v>
      </c>
    </row>
    <row r="62" spans="2:3" x14ac:dyDescent="0.2">
      <c r="B62">
        <v>55</v>
      </c>
      <c r="C62">
        <v>411</v>
      </c>
    </row>
    <row r="63" spans="2:3" x14ac:dyDescent="0.2">
      <c r="B63">
        <v>56</v>
      </c>
      <c r="C63">
        <v>410</v>
      </c>
    </row>
    <row r="64" spans="2:3" x14ac:dyDescent="0.2">
      <c r="B64">
        <v>57</v>
      </c>
      <c r="C64">
        <v>410</v>
      </c>
    </row>
    <row r="65" spans="2:3" x14ac:dyDescent="0.2">
      <c r="B65">
        <v>58</v>
      </c>
      <c r="C65">
        <v>410</v>
      </c>
    </row>
    <row r="66" spans="2:3" x14ac:dyDescent="0.2">
      <c r="B66">
        <v>59</v>
      </c>
      <c r="C66">
        <v>401</v>
      </c>
    </row>
    <row r="67" spans="2:3" x14ac:dyDescent="0.2">
      <c r="B67">
        <v>60</v>
      </c>
      <c r="C67">
        <v>402</v>
      </c>
    </row>
    <row r="68" spans="2:3" x14ac:dyDescent="0.2">
      <c r="B68">
        <v>61</v>
      </c>
      <c r="C68">
        <v>404</v>
      </c>
    </row>
    <row r="69" spans="2:3" x14ac:dyDescent="0.2">
      <c r="B69">
        <v>62</v>
      </c>
      <c r="C69">
        <v>405</v>
      </c>
    </row>
    <row r="70" spans="2:3" x14ac:dyDescent="0.2">
      <c r="B70">
        <v>63</v>
      </c>
      <c r="C70">
        <v>392</v>
      </c>
    </row>
    <row r="71" spans="2:3" x14ac:dyDescent="0.2">
      <c r="B71">
        <v>64</v>
      </c>
      <c r="C71">
        <v>407</v>
      </c>
    </row>
    <row r="72" spans="2:3" x14ac:dyDescent="0.2">
      <c r="B72">
        <v>65</v>
      </c>
      <c r="C72">
        <v>406</v>
      </c>
    </row>
    <row r="73" spans="2:3" x14ac:dyDescent="0.2">
      <c r="B73">
        <v>66</v>
      </c>
      <c r="C73">
        <v>404</v>
      </c>
    </row>
    <row r="74" spans="2:3" x14ac:dyDescent="0.2">
      <c r="B74">
        <v>67</v>
      </c>
      <c r="C74">
        <v>403</v>
      </c>
    </row>
    <row r="75" spans="2:3" x14ac:dyDescent="0.2">
      <c r="B75">
        <v>68</v>
      </c>
      <c r="C75">
        <v>408</v>
      </c>
    </row>
    <row r="76" spans="2:3" x14ac:dyDescent="0.2">
      <c r="B76">
        <v>69</v>
      </c>
      <c r="C76">
        <v>404</v>
      </c>
    </row>
    <row r="77" spans="2:3" x14ac:dyDescent="0.2">
      <c r="B77">
        <v>70</v>
      </c>
      <c r="C77">
        <v>407</v>
      </c>
    </row>
    <row r="78" spans="2:3" x14ac:dyDescent="0.2">
      <c r="B78">
        <v>71</v>
      </c>
      <c r="C78">
        <v>412</v>
      </c>
    </row>
    <row r="79" spans="2:3" x14ac:dyDescent="0.2">
      <c r="B79">
        <v>72</v>
      </c>
      <c r="C79">
        <v>406</v>
      </c>
    </row>
    <row r="80" spans="2:3" x14ac:dyDescent="0.2">
      <c r="B80">
        <v>73</v>
      </c>
      <c r="C80">
        <v>409</v>
      </c>
    </row>
    <row r="81" spans="2:3" x14ac:dyDescent="0.2">
      <c r="B81">
        <v>74</v>
      </c>
      <c r="C81">
        <v>400</v>
      </c>
    </row>
    <row r="82" spans="2:3" x14ac:dyDescent="0.2">
      <c r="B82">
        <v>75</v>
      </c>
      <c r="C82">
        <v>408</v>
      </c>
    </row>
    <row r="83" spans="2:3" x14ac:dyDescent="0.2">
      <c r="B83">
        <v>76</v>
      </c>
      <c r="C83">
        <v>404</v>
      </c>
    </row>
    <row r="84" spans="2:3" x14ac:dyDescent="0.2">
      <c r="B84">
        <v>77</v>
      </c>
      <c r="C84">
        <v>401</v>
      </c>
    </row>
    <row r="85" spans="2:3" x14ac:dyDescent="0.2">
      <c r="B85">
        <v>78</v>
      </c>
      <c r="C85">
        <v>404</v>
      </c>
    </row>
    <row r="86" spans="2:3" x14ac:dyDescent="0.2">
      <c r="B86">
        <v>79</v>
      </c>
      <c r="C86">
        <v>408</v>
      </c>
    </row>
    <row r="87" spans="2:3" x14ac:dyDescent="0.2">
      <c r="B87">
        <v>80</v>
      </c>
      <c r="C87">
        <v>406</v>
      </c>
    </row>
    <row r="88" spans="2:3" x14ac:dyDescent="0.2">
      <c r="B88">
        <v>81</v>
      </c>
      <c r="C88">
        <v>408</v>
      </c>
    </row>
    <row r="89" spans="2:3" x14ac:dyDescent="0.2">
      <c r="B89">
        <v>82</v>
      </c>
      <c r="C89">
        <v>406</v>
      </c>
    </row>
    <row r="90" spans="2:3" x14ac:dyDescent="0.2">
      <c r="B90">
        <v>83</v>
      </c>
      <c r="C90">
        <v>401</v>
      </c>
    </row>
    <row r="91" spans="2:3" x14ac:dyDescent="0.2">
      <c r="B91">
        <v>84</v>
      </c>
      <c r="C91">
        <v>412</v>
      </c>
    </row>
    <row r="92" spans="2:3" x14ac:dyDescent="0.2">
      <c r="B92">
        <v>85</v>
      </c>
      <c r="C92">
        <v>393</v>
      </c>
    </row>
    <row r="93" spans="2:3" x14ac:dyDescent="0.2">
      <c r="B93">
        <v>86</v>
      </c>
      <c r="C93">
        <v>437</v>
      </c>
    </row>
    <row r="94" spans="2:3" x14ac:dyDescent="0.2">
      <c r="B94">
        <v>87</v>
      </c>
      <c r="C94">
        <v>418</v>
      </c>
    </row>
    <row r="95" spans="2:3" x14ac:dyDescent="0.2">
      <c r="B95">
        <v>88</v>
      </c>
      <c r="C95">
        <v>415</v>
      </c>
    </row>
    <row r="96" spans="2:3" x14ac:dyDescent="0.2">
      <c r="B96">
        <v>89</v>
      </c>
      <c r="C96">
        <v>404</v>
      </c>
    </row>
    <row r="97" spans="2:3" x14ac:dyDescent="0.2">
      <c r="B97">
        <v>90</v>
      </c>
      <c r="C97">
        <v>401</v>
      </c>
    </row>
    <row r="98" spans="2:3" x14ac:dyDescent="0.2">
      <c r="B98">
        <v>91</v>
      </c>
      <c r="C98">
        <v>401</v>
      </c>
    </row>
    <row r="99" spans="2:3" x14ac:dyDescent="0.2">
      <c r="B99">
        <v>92</v>
      </c>
      <c r="C99">
        <v>407</v>
      </c>
    </row>
    <row r="100" spans="2:3" x14ac:dyDescent="0.2">
      <c r="B100">
        <v>93</v>
      </c>
      <c r="C100">
        <v>412</v>
      </c>
    </row>
    <row r="101" spans="2:3" x14ac:dyDescent="0.2">
      <c r="B101">
        <v>94</v>
      </c>
      <c r="C101">
        <v>375</v>
      </c>
    </row>
    <row r="102" spans="2:3" x14ac:dyDescent="0.2">
      <c r="B102">
        <v>95</v>
      </c>
      <c r="C102">
        <v>409</v>
      </c>
    </row>
    <row r="103" spans="2:3" x14ac:dyDescent="0.2">
      <c r="B103">
        <v>96</v>
      </c>
      <c r="C103">
        <v>406</v>
      </c>
    </row>
    <row r="104" spans="2:3" x14ac:dyDescent="0.2">
      <c r="B104">
        <v>97</v>
      </c>
      <c r="C104">
        <v>398</v>
      </c>
    </row>
    <row r="105" spans="2:3" x14ac:dyDescent="0.2">
      <c r="B105">
        <v>98</v>
      </c>
      <c r="C105">
        <v>406</v>
      </c>
    </row>
    <row r="106" spans="2:3" x14ac:dyDescent="0.2">
      <c r="B106">
        <v>99</v>
      </c>
      <c r="C106">
        <v>403</v>
      </c>
    </row>
    <row r="107" spans="2:3" x14ac:dyDescent="0.2">
      <c r="B107">
        <v>100</v>
      </c>
      <c r="C107">
        <v>404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M107"/>
  <sheetViews>
    <sheetView workbookViewId="0">
      <selection activeCell="L54" sqref="L54"/>
    </sheetView>
  </sheetViews>
  <sheetFormatPr defaultRowHeight="12.75" x14ac:dyDescent="0.2"/>
  <cols>
    <col min="1" max="1" width="4.42578125" customWidth="1"/>
    <col min="3" max="3" width="11.5703125" customWidth="1"/>
    <col min="5" max="5" width="16" customWidth="1"/>
    <col min="12" max="12" width="13.28515625" customWidth="1"/>
  </cols>
  <sheetData>
    <row r="3" spans="2:13" x14ac:dyDescent="0.2">
      <c r="B3" t="s">
        <v>7</v>
      </c>
    </row>
    <row r="4" spans="2:13" x14ac:dyDescent="0.2">
      <c r="B4" t="s">
        <v>5</v>
      </c>
    </row>
    <row r="7" spans="2:13" ht="13.5" thickBot="1" x14ac:dyDescent="0.25">
      <c r="B7" s="4" t="s">
        <v>0</v>
      </c>
      <c r="C7" s="4" t="s">
        <v>6</v>
      </c>
      <c r="E7" s="7" t="s">
        <v>8</v>
      </c>
      <c r="H7" s="2"/>
      <c r="J7" s="12" t="s">
        <v>58</v>
      </c>
      <c r="M7" s="15" t="s">
        <v>82</v>
      </c>
    </row>
    <row r="8" spans="2:13" x14ac:dyDescent="0.2">
      <c r="B8">
        <v>1</v>
      </c>
      <c r="C8">
        <v>409</v>
      </c>
      <c r="E8" s="8" t="s">
        <v>21</v>
      </c>
      <c r="H8" s="3"/>
      <c r="J8" s="11" t="s">
        <v>24</v>
      </c>
      <c r="K8" s="11" t="s">
        <v>26</v>
      </c>
      <c r="L8" s="15" t="s">
        <v>28</v>
      </c>
      <c r="M8" s="15" t="s">
        <v>26</v>
      </c>
    </row>
    <row r="9" spans="2:13" x14ac:dyDescent="0.2">
      <c r="B9">
        <v>2</v>
      </c>
      <c r="C9">
        <v>400</v>
      </c>
      <c r="E9" s="5" t="s">
        <v>9</v>
      </c>
      <c r="F9">
        <f>AVERAGE(C8:C107)</f>
        <v>404.59</v>
      </c>
      <c r="H9" s="3"/>
      <c r="J9" s="13">
        <v>380</v>
      </c>
      <c r="K9" s="9">
        <v>1</v>
      </c>
      <c r="L9" s="14" t="s">
        <v>59</v>
      </c>
      <c r="M9" s="1">
        <f>SUM(K9:K$9)</f>
        <v>1</v>
      </c>
    </row>
    <row r="10" spans="2:13" x14ac:dyDescent="0.2">
      <c r="B10">
        <v>3</v>
      </c>
      <c r="C10">
        <v>406</v>
      </c>
      <c r="E10" s="5" t="s">
        <v>10</v>
      </c>
      <c r="F10">
        <f>MEDIAN(C8:C107)</f>
        <v>404</v>
      </c>
      <c r="J10" s="13">
        <v>384</v>
      </c>
      <c r="K10" s="9">
        <v>0</v>
      </c>
      <c r="L10" s="14" t="s">
        <v>60</v>
      </c>
      <c r="M10" s="1">
        <f>SUM(K$9:K10)</f>
        <v>1</v>
      </c>
    </row>
    <row r="11" spans="2:13" x14ac:dyDescent="0.2">
      <c r="B11">
        <v>4</v>
      </c>
      <c r="C11">
        <v>399</v>
      </c>
      <c r="E11" s="5" t="s">
        <v>11</v>
      </c>
      <c r="F11" s="6">
        <f>TRIMMEAN(C8:C107,0.1)</f>
        <v>404.42222222222222</v>
      </c>
      <c r="J11" s="13">
        <v>388</v>
      </c>
      <c r="K11" s="9">
        <v>0</v>
      </c>
      <c r="L11" s="14" t="s">
        <v>61</v>
      </c>
      <c r="M11" s="1">
        <f>SUM(K$9:K11)</f>
        <v>1</v>
      </c>
    </row>
    <row r="12" spans="2:13" x14ac:dyDescent="0.2">
      <c r="B12">
        <v>5</v>
      </c>
      <c r="C12">
        <v>402</v>
      </c>
      <c r="E12" s="5" t="s">
        <v>14</v>
      </c>
      <c r="F12">
        <f>_xlfn.MODE.SNGL(C8:C107)</f>
        <v>406</v>
      </c>
      <c r="J12" s="13">
        <v>392</v>
      </c>
      <c r="K12" s="9">
        <v>1</v>
      </c>
      <c r="L12" s="14" t="s">
        <v>62</v>
      </c>
      <c r="M12" s="1">
        <f>SUM(K$9:K12)</f>
        <v>2</v>
      </c>
    </row>
    <row r="13" spans="2:13" x14ac:dyDescent="0.2">
      <c r="B13">
        <v>6</v>
      </c>
      <c r="C13">
        <v>406</v>
      </c>
      <c r="F13" s="3"/>
      <c r="J13" s="13">
        <v>396</v>
      </c>
      <c r="K13" s="9">
        <v>1</v>
      </c>
      <c r="L13" s="14" t="s">
        <v>63</v>
      </c>
      <c r="M13" s="1">
        <f>SUM(K$9:K13)</f>
        <v>3</v>
      </c>
    </row>
    <row r="14" spans="2:13" x14ac:dyDescent="0.2">
      <c r="B14">
        <v>7</v>
      </c>
      <c r="C14">
        <v>401</v>
      </c>
      <c r="E14" s="8" t="s">
        <v>22</v>
      </c>
      <c r="F14" s="3"/>
      <c r="J14" s="13">
        <v>400</v>
      </c>
      <c r="K14" s="9">
        <v>14</v>
      </c>
      <c r="L14" s="14" t="s">
        <v>64</v>
      </c>
      <c r="M14" s="1">
        <f>SUM(K$9:K14)</f>
        <v>17</v>
      </c>
    </row>
    <row r="15" spans="2:13" x14ac:dyDescent="0.2">
      <c r="B15">
        <v>8</v>
      </c>
      <c r="C15">
        <v>403</v>
      </c>
      <c r="E15" s="5" t="s">
        <v>12</v>
      </c>
      <c r="F15" s="6">
        <f>_xlfn.STDEV.S(C8:C107)</f>
        <v>6.4668462955370307</v>
      </c>
      <c r="J15" s="13">
        <v>404</v>
      </c>
      <c r="K15" s="9">
        <v>35</v>
      </c>
      <c r="L15" s="14" t="s">
        <v>65</v>
      </c>
      <c r="M15" s="1">
        <f>SUM(K$9:K15)</f>
        <v>52</v>
      </c>
    </row>
    <row r="16" spans="2:13" x14ac:dyDescent="0.2">
      <c r="B16">
        <v>9</v>
      </c>
      <c r="C16">
        <v>401</v>
      </c>
      <c r="E16" s="5" t="s">
        <v>13</v>
      </c>
      <c r="F16" s="6">
        <f>AVEDEV(C8:C107)</f>
        <v>4.2135999999999987</v>
      </c>
      <c r="J16" s="13">
        <v>408</v>
      </c>
      <c r="K16" s="9">
        <v>30</v>
      </c>
      <c r="L16" s="14" t="s">
        <v>66</v>
      </c>
      <c r="M16" s="1">
        <f>SUM(K$9:K16)</f>
        <v>82</v>
      </c>
    </row>
    <row r="17" spans="2:13" x14ac:dyDescent="0.2">
      <c r="B17">
        <v>10</v>
      </c>
      <c r="C17">
        <v>403</v>
      </c>
      <c r="E17" s="5" t="s">
        <v>15</v>
      </c>
      <c r="F17">
        <f>MIN(C8:C107)</f>
        <v>375</v>
      </c>
      <c r="J17" s="13">
        <v>412</v>
      </c>
      <c r="K17" s="9">
        <v>13</v>
      </c>
      <c r="L17" s="14" t="s">
        <v>67</v>
      </c>
      <c r="M17" s="1">
        <f>SUM(K$9:K17)</f>
        <v>95</v>
      </c>
    </row>
    <row r="18" spans="2:13" x14ac:dyDescent="0.2">
      <c r="B18">
        <v>11</v>
      </c>
      <c r="C18">
        <v>398</v>
      </c>
      <c r="E18" s="5" t="s">
        <v>16</v>
      </c>
      <c r="F18">
        <f>MAX(C8:C107)</f>
        <v>437</v>
      </c>
      <c r="J18" s="13">
        <v>416</v>
      </c>
      <c r="K18" s="9">
        <v>2</v>
      </c>
      <c r="L18" s="14" t="s">
        <v>68</v>
      </c>
      <c r="M18" s="1">
        <f>SUM(K$9:K18)</f>
        <v>97</v>
      </c>
    </row>
    <row r="19" spans="2:13" x14ac:dyDescent="0.2">
      <c r="B19">
        <v>12</v>
      </c>
      <c r="C19">
        <v>403</v>
      </c>
      <c r="E19" s="5" t="s">
        <v>17</v>
      </c>
      <c r="F19">
        <f>F18-F17</f>
        <v>62</v>
      </c>
      <c r="J19" s="13">
        <v>420</v>
      </c>
      <c r="K19" s="9">
        <v>1</v>
      </c>
      <c r="L19" s="14" t="s">
        <v>69</v>
      </c>
      <c r="M19" s="1">
        <f>SUM(K$9:K19)</f>
        <v>98</v>
      </c>
    </row>
    <row r="20" spans="2:13" x14ac:dyDescent="0.2">
      <c r="B20">
        <v>13</v>
      </c>
      <c r="C20">
        <v>407</v>
      </c>
      <c r="E20" s="5" t="s">
        <v>18</v>
      </c>
      <c r="F20">
        <f>_xlfn.QUARTILE.INC(C8:C107,1)</f>
        <v>401</v>
      </c>
      <c r="J20" s="13">
        <v>424</v>
      </c>
      <c r="K20" s="9">
        <v>1</v>
      </c>
      <c r="L20" s="14" t="s">
        <v>70</v>
      </c>
      <c r="M20" s="1">
        <f>SUM(K$9:K20)</f>
        <v>99</v>
      </c>
    </row>
    <row r="21" spans="2:13" x14ac:dyDescent="0.2">
      <c r="B21">
        <v>14</v>
      </c>
      <c r="C21">
        <v>402</v>
      </c>
      <c r="E21" s="5" t="s">
        <v>19</v>
      </c>
      <c r="F21">
        <f>_xlfn.QUARTILE.INC(C8:C107,3)</f>
        <v>407</v>
      </c>
      <c r="J21" s="13">
        <v>428</v>
      </c>
      <c r="K21" s="9">
        <v>0</v>
      </c>
      <c r="L21" s="14" t="s">
        <v>71</v>
      </c>
      <c r="M21" s="1">
        <f>SUM(K$9:K21)</f>
        <v>99</v>
      </c>
    </row>
    <row r="22" spans="2:13" x14ac:dyDescent="0.2">
      <c r="B22">
        <v>15</v>
      </c>
      <c r="C22">
        <v>401</v>
      </c>
      <c r="E22" s="5" t="s">
        <v>20</v>
      </c>
      <c r="F22">
        <f>F21-F20</f>
        <v>6</v>
      </c>
      <c r="J22" s="13">
        <v>432</v>
      </c>
      <c r="K22" s="9">
        <v>0</v>
      </c>
      <c r="L22" s="14" t="s">
        <v>72</v>
      </c>
      <c r="M22" s="1">
        <f>SUM(K$9:K22)</f>
        <v>99</v>
      </c>
    </row>
    <row r="23" spans="2:13" x14ac:dyDescent="0.2">
      <c r="B23">
        <v>16</v>
      </c>
      <c r="C23">
        <v>399</v>
      </c>
      <c r="J23" s="13">
        <v>436</v>
      </c>
      <c r="K23" s="9">
        <v>0</v>
      </c>
      <c r="L23" s="14" t="s">
        <v>73</v>
      </c>
      <c r="M23" s="1">
        <f>SUM(K$9:K23)</f>
        <v>99</v>
      </c>
    </row>
    <row r="24" spans="2:13" x14ac:dyDescent="0.2">
      <c r="B24">
        <v>17</v>
      </c>
      <c r="C24">
        <v>400</v>
      </c>
      <c r="J24" s="13">
        <v>440</v>
      </c>
      <c r="K24" s="9">
        <v>1</v>
      </c>
      <c r="L24" s="14" t="s">
        <v>74</v>
      </c>
      <c r="M24" s="1">
        <f>SUM(K$9:K24)</f>
        <v>100</v>
      </c>
    </row>
    <row r="25" spans="2:13" ht="13.5" thickBot="1" x14ac:dyDescent="0.25">
      <c r="B25">
        <v>18</v>
      </c>
      <c r="C25">
        <v>401</v>
      </c>
      <c r="J25" s="10" t="s">
        <v>25</v>
      </c>
      <c r="K25" s="10">
        <v>0</v>
      </c>
    </row>
    <row r="26" spans="2:13" x14ac:dyDescent="0.2">
      <c r="B26">
        <v>19</v>
      </c>
      <c r="C26">
        <v>405</v>
      </c>
    </row>
    <row r="27" spans="2:13" x14ac:dyDescent="0.2">
      <c r="B27">
        <v>20</v>
      </c>
      <c r="C27">
        <v>402</v>
      </c>
    </row>
    <row r="28" spans="2:13" x14ac:dyDescent="0.2">
      <c r="B28">
        <v>21</v>
      </c>
      <c r="C28">
        <v>408</v>
      </c>
    </row>
    <row r="29" spans="2:13" x14ac:dyDescent="0.2">
      <c r="B29">
        <v>22</v>
      </c>
      <c r="C29">
        <v>399</v>
      </c>
    </row>
    <row r="30" spans="2:13" x14ac:dyDescent="0.2">
      <c r="B30">
        <v>23</v>
      </c>
      <c r="C30">
        <v>399</v>
      </c>
    </row>
    <row r="31" spans="2:13" x14ac:dyDescent="0.2">
      <c r="B31">
        <v>24</v>
      </c>
      <c r="C31">
        <v>402</v>
      </c>
    </row>
    <row r="32" spans="2:13" x14ac:dyDescent="0.2">
      <c r="B32">
        <v>25</v>
      </c>
      <c r="C32">
        <v>399</v>
      </c>
    </row>
    <row r="33" spans="2:3" x14ac:dyDescent="0.2">
      <c r="B33">
        <v>26</v>
      </c>
      <c r="C33">
        <v>397</v>
      </c>
    </row>
    <row r="34" spans="2:3" x14ac:dyDescent="0.2">
      <c r="B34">
        <v>27</v>
      </c>
      <c r="C34">
        <v>407</v>
      </c>
    </row>
    <row r="35" spans="2:3" x14ac:dyDescent="0.2">
      <c r="B35">
        <v>28</v>
      </c>
      <c r="C35">
        <v>401</v>
      </c>
    </row>
    <row r="36" spans="2:3" x14ac:dyDescent="0.2">
      <c r="B36">
        <v>29</v>
      </c>
      <c r="C36">
        <v>399</v>
      </c>
    </row>
    <row r="37" spans="2:3" x14ac:dyDescent="0.2">
      <c r="B37">
        <v>30</v>
      </c>
      <c r="C37">
        <v>401</v>
      </c>
    </row>
    <row r="38" spans="2:3" x14ac:dyDescent="0.2">
      <c r="B38">
        <v>31</v>
      </c>
      <c r="C38">
        <v>403</v>
      </c>
    </row>
    <row r="39" spans="2:3" x14ac:dyDescent="0.2">
      <c r="B39">
        <v>32</v>
      </c>
      <c r="C39">
        <v>400</v>
      </c>
    </row>
    <row r="40" spans="2:3" x14ac:dyDescent="0.2">
      <c r="B40">
        <v>33</v>
      </c>
      <c r="C40">
        <v>410</v>
      </c>
    </row>
    <row r="41" spans="2:3" x14ac:dyDescent="0.2">
      <c r="B41">
        <v>34</v>
      </c>
      <c r="C41">
        <v>401</v>
      </c>
    </row>
    <row r="42" spans="2:3" x14ac:dyDescent="0.2">
      <c r="B42">
        <v>35</v>
      </c>
      <c r="C42">
        <v>407</v>
      </c>
    </row>
    <row r="43" spans="2:3" x14ac:dyDescent="0.2">
      <c r="B43">
        <v>36</v>
      </c>
      <c r="C43">
        <v>423</v>
      </c>
    </row>
    <row r="44" spans="2:3" x14ac:dyDescent="0.2">
      <c r="B44">
        <v>37</v>
      </c>
      <c r="C44">
        <v>406</v>
      </c>
    </row>
    <row r="45" spans="2:3" x14ac:dyDescent="0.2">
      <c r="B45">
        <v>38</v>
      </c>
      <c r="C45">
        <v>406</v>
      </c>
    </row>
    <row r="46" spans="2:3" x14ac:dyDescent="0.2">
      <c r="B46">
        <v>39</v>
      </c>
      <c r="C46">
        <v>402</v>
      </c>
    </row>
    <row r="47" spans="2:3" x14ac:dyDescent="0.2">
      <c r="B47">
        <v>40</v>
      </c>
      <c r="C47">
        <v>405</v>
      </c>
    </row>
    <row r="48" spans="2:3" x14ac:dyDescent="0.2">
      <c r="B48">
        <v>41</v>
      </c>
      <c r="C48">
        <v>405</v>
      </c>
    </row>
    <row r="49" spans="2:3" x14ac:dyDescent="0.2">
      <c r="B49">
        <v>42</v>
      </c>
      <c r="C49">
        <v>409</v>
      </c>
    </row>
    <row r="50" spans="2:3" x14ac:dyDescent="0.2">
      <c r="B50">
        <v>43</v>
      </c>
      <c r="C50">
        <v>399</v>
      </c>
    </row>
    <row r="51" spans="2:3" x14ac:dyDescent="0.2">
      <c r="B51">
        <v>44</v>
      </c>
      <c r="C51">
        <v>402</v>
      </c>
    </row>
    <row r="52" spans="2:3" x14ac:dyDescent="0.2">
      <c r="B52">
        <v>45</v>
      </c>
      <c r="C52">
        <v>407</v>
      </c>
    </row>
    <row r="53" spans="2:3" x14ac:dyDescent="0.2">
      <c r="B53">
        <v>46</v>
      </c>
      <c r="C53">
        <v>406</v>
      </c>
    </row>
    <row r="54" spans="2:3" x14ac:dyDescent="0.2">
      <c r="B54">
        <v>47</v>
      </c>
      <c r="C54">
        <v>413</v>
      </c>
    </row>
    <row r="55" spans="2:3" x14ac:dyDescent="0.2">
      <c r="B55">
        <v>48</v>
      </c>
      <c r="C55">
        <v>409</v>
      </c>
    </row>
    <row r="56" spans="2:3" x14ac:dyDescent="0.2">
      <c r="B56">
        <v>49</v>
      </c>
      <c r="C56">
        <v>404</v>
      </c>
    </row>
    <row r="57" spans="2:3" x14ac:dyDescent="0.2">
      <c r="B57">
        <v>50</v>
      </c>
      <c r="C57">
        <v>402</v>
      </c>
    </row>
    <row r="58" spans="2:3" x14ac:dyDescent="0.2">
      <c r="B58">
        <v>51</v>
      </c>
      <c r="C58">
        <v>404</v>
      </c>
    </row>
    <row r="59" spans="2:3" x14ac:dyDescent="0.2">
      <c r="B59">
        <v>52</v>
      </c>
      <c r="C59">
        <v>406</v>
      </c>
    </row>
    <row r="60" spans="2:3" x14ac:dyDescent="0.2">
      <c r="B60">
        <v>53</v>
      </c>
      <c r="C60">
        <v>407</v>
      </c>
    </row>
    <row r="61" spans="2:3" x14ac:dyDescent="0.2">
      <c r="B61">
        <v>54</v>
      </c>
      <c r="C61">
        <v>405</v>
      </c>
    </row>
    <row r="62" spans="2:3" x14ac:dyDescent="0.2">
      <c r="B62">
        <v>55</v>
      </c>
      <c r="C62">
        <v>411</v>
      </c>
    </row>
    <row r="63" spans="2:3" x14ac:dyDescent="0.2">
      <c r="B63">
        <v>56</v>
      </c>
      <c r="C63">
        <v>410</v>
      </c>
    </row>
    <row r="64" spans="2:3" x14ac:dyDescent="0.2">
      <c r="B64">
        <v>57</v>
      </c>
      <c r="C64">
        <v>410</v>
      </c>
    </row>
    <row r="65" spans="2:3" x14ac:dyDescent="0.2">
      <c r="B65">
        <v>58</v>
      </c>
      <c r="C65">
        <v>410</v>
      </c>
    </row>
    <row r="66" spans="2:3" x14ac:dyDescent="0.2">
      <c r="B66">
        <v>59</v>
      </c>
      <c r="C66">
        <v>401</v>
      </c>
    </row>
    <row r="67" spans="2:3" x14ac:dyDescent="0.2">
      <c r="B67">
        <v>60</v>
      </c>
      <c r="C67">
        <v>402</v>
      </c>
    </row>
    <row r="68" spans="2:3" x14ac:dyDescent="0.2">
      <c r="B68">
        <v>61</v>
      </c>
      <c r="C68">
        <v>404</v>
      </c>
    </row>
    <row r="69" spans="2:3" x14ac:dyDescent="0.2">
      <c r="B69">
        <v>62</v>
      </c>
      <c r="C69">
        <v>405</v>
      </c>
    </row>
    <row r="70" spans="2:3" x14ac:dyDescent="0.2">
      <c r="B70">
        <v>63</v>
      </c>
      <c r="C70">
        <v>392</v>
      </c>
    </row>
    <row r="71" spans="2:3" x14ac:dyDescent="0.2">
      <c r="B71">
        <v>64</v>
      </c>
      <c r="C71">
        <v>407</v>
      </c>
    </row>
    <row r="72" spans="2:3" x14ac:dyDescent="0.2">
      <c r="B72">
        <v>65</v>
      </c>
      <c r="C72">
        <v>406</v>
      </c>
    </row>
    <row r="73" spans="2:3" x14ac:dyDescent="0.2">
      <c r="B73">
        <v>66</v>
      </c>
      <c r="C73">
        <v>404</v>
      </c>
    </row>
    <row r="74" spans="2:3" x14ac:dyDescent="0.2">
      <c r="B74">
        <v>67</v>
      </c>
      <c r="C74">
        <v>403</v>
      </c>
    </row>
    <row r="75" spans="2:3" x14ac:dyDescent="0.2">
      <c r="B75">
        <v>68</v>
      </c>
      <c r="C75">
        <v>408</v>
      </c>
    </row>
    <row r="76" spans="2:3" x14ac:dyDescent="0.2">
      <c r="B76">
        <v>69</v>
      </c>
      <c r="C76">
        <v>404</v>
      </c>
    </row>
    <row r="77" spans="2:3" x14ac:dyDescent="0.2">
      <c r="B77">
        <v>70</v>
      </c>
      <c r="C77">
        <v>407</v>
      </c>
    </row>
    <row r="78" spans="2:3" x14ac:dyDescent="0.2">
      <c r="B78">
        <v>71</v>
      </c>
      <c r="C78">
        <v>412</v>
      </c>
    </row>
    <row r="79" spans="2:3" x14ac:dyDescent="0.2">
      <c r="B79">
        <v>72</v>
      </c>
      <c r="C79">
        <v>406</v>
      </c>
    </row>
    <row r="80" spans="2:3" x14ac:dyDescent="0.2">
      <c r="B80">
        <v>73</v>
      </c>
      <c r="C80">
        <v>409</v>
      </c>
    </row>
    <row r="81" spans="2:3" x14ac:dyDescent="0.2">
      <c r="B81">
        <v>74</v>
      </c>
      <c r="C81">
        <v>400</v>
      </c>
    </row>
    <row r="82" spans="2:3" x14ac:dyDescent="0.2">
      <c r="B82">
        <v>75</v>
      </c>
      <c r="C82">
        <v>408</v>
      </c>
    </row>
    <row r="83" spans="2:3" x14ac:dyDescent="0.2">
      <c r="B83">
        <v>76</v>
      </c>
      <c r="C83">
        <v>404</v>
      </c>
    </row>
    <row r="84" spans="2:3" x14ac:dyDescent="0.2">
      <c r="B84">
        <v>77</v>
      </c>
      <c r="C84">
        <v>401</v>
      </c>
    </row>
    <row r="85" spans="2:3" x14ac:dyDescent="0.2">
      <c r="B85">
        <v>78</v>
      </c>
      <c r="C85">
        <v>404</v>
      </c>
    </row>
    <row r="86" spans="2:3" x14ac:dyDescent="0.2">
      <c r="B86">
        <v>79</v>
      </c>
      <c r="C86">
        <v>408</v>
      </c>
    </row>
    <row r="87" spans="2:3" x14ac:dyDescent="0.2">
      <c r="B87">
        <v>80</v>
      </c>
      <c r="C87">
        <v>406</v>
      </c>
    </row>
    <row r="88" spans="2:3" x14ac:dyDescent="0.2">
      <c r="B88">
        <v>81</v>
      </c>
      <c r="C88">
        <v>408</v>
      </c>
    </row>
    <row r="89" spans="2:3" x14ac:dyDescent="0.2">
      <c r="B89">
        <v>82</v>
      </c>
      <c r="C89">
        <v>406</v>
      </c>
    </row>
    <row r="90" spans="2:3" x14ac:dyDescent="0.2">
      <c r="B90">
        <v>83</v>
      </c>
      <c r="C90">
        <v>401</v>
      </c>
    </row>
    <row r="91" spans="2:3" x14ac:dyDescent="0.2">
      <c r="B91">
        <v>84</v>
      </c>
      <c r="C91">
        <v>412</v>
      </c>
    </row>
    <row r="92" spans="2:3" x14ac:dyDescent="0.2">
      <c r="B92">
        <v>85</v>
      </c>
      <c r="C92">
        <v>393</v>
      </c>
    </row>
    <row r="93" spans="2:3" x14ac:dyDescent="0.2">
      <c r="B93">
        <v>86</v>
      </c>
      <c r="C93">
        <v>437</v>
      </c>
    </row>
    <row r="94" spans="2:3" x14ac:dyDescent="0.2">
      <c r="B94">
        <v>87</v>
      </c>
      <c r="C94">
        <v>418</v>
      </c>
    </row>
    <row r="95" spans="2:3" x14ac:dyDescent="0.2">
      <c r="B95">
        <v>88</v>
      </c>
      <c r="C95">
        <v>415</v>
      </c>
    </row>
    <row r="96" spans="2:3" x14ac:dyDescent="0.2">
      <c r="B96">
        <v>89</v>
      </c>
      <c r="C96">
        <v>404</v>
      </c>
    </row>
    <row r="97" spans="2:3" x14ac:dyDescent="0.2">
      <c r="B97">
        <v>90</v>
      </c>
      <c r="C97">
        <v>401</v>
      </c>
    </row>
    <row r="98" spans="2:3" x14ac:dyDescent="0.2">
      <c r="B98">
        <v>91</v>
      </c>
      <c r="C98">
        <v>401</v>
      </c>
    </row>
    <row r="99" spans="2:3" x14ac:dyDescent="0.2">
      <c r="B99">
        <v>92</v>
      </c>
      <c r="C99">
        <v>407</v>
      </c>
    </row>
    <row r="100" spans="2:3" x14ac:dyDescent="0.2">
      <c r="B100">
        <v>93</v>
      </c>
      <c r="C100">
        <v>412</v>
      </c>
    </row>
    <row r="101" spans="2:3" x14ac:dyDescent="0.2">
      <c r="B101">
        <v>94</v>
      </c>
      <c r="C101">
        <v>375</v>
      </c>
    </row>
    <row r="102" spans="2:3" x14ac:dyDescent="0.2">
      <c r="B102">
        <v>95</v>
      </c>
      <c r="C102">
        <v>409</v>
      </c>
    </row>
    <row r="103" spans="2:3" x14ac:dyDescent="0.2">
      <c r="B103">
        <v>96</v>
      </c>
      <c r="C103">
        <v>406</v>
      </c>
    </row>
    <row r="104" spans="2:3" x14ac:dyDescent="0.2">
      <c r="B104">
        <v>97</v>
      </c>
      <c r="C104">
        <v>398</v>
      </c>
    </row>
    <row r="105" spans="2:3" x14ac:dyDescent="0.2">
      <c r="B105">
        <v>98</v>
      </c>
      <c r="C105">
        <v>406</v>
      </c>
    </row>
    <row r="106" spans="2:3" x14ac:dyDescent="0.2">
      <c r="B106">
        <v>99</v>
      </c>
      <c r="C106">
        <v>403</v>
      </c>
    </row>
    <row r="107" spans="2:3" x14ac:dyDescent="0.2">
      <c r="B107">
        <v>100</v>
      </c>
      <c r="C107">
        <v>404</v>
      </c>
    </row>
  </sheetData>
  <sortState ref="J9:J24">
    <sortCondition ref="J9"/>
  </sortState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U124"/>
  <sheetViews>
    <sheetView workbookViewId="0">
      <selection activeCell="T39" sqref="T39"/>
    </sheetView>
  </sheetViews>
  <sheetFormatPr defaultRowHeight="12.75" x14ac:dyDescent="0.2"/>
  <cols>
    <col min="1" max="1" width="4.42578125" customWidth="1"/>
    <col min="3" max="3" width="11.5703125" customWidth="1"/>
    <col min="4" max="4" width="11.140625" customWidth="1"/>
    <col min="5" max="5" width="12.42578125" customWidth="1"/>
    <col min="10" max="10" width="12.7109375" customWidth="1"/>
    <col min="12" max="12" width="13.28515625" customWidth="1"/>
  </cols>
  <sheetData>
    <row r="4" spans="2:21" ht="27.75" customHeight="1" thickBot="1" x14ac:dyDescent="0.25">
      <c r="B4" s="4" t="s">
        <v>0</v>
      </c>
      <c r="C4" s="16" t="s">
        <v>79</v>
      </c>
      <c r="D4" s="16" t="s">
        <v>80</v>
      </c>
      <c r="E4" s="16" t="s">
        <v>81</v>
      </c>
      <c r="H4" s="12"/>
    </row>
    <row r="5" spans="2:21" x14ac:dyDescent="0.2">
      <c r="B5">
        <v>1</v>
      </c>
      <c r="C5">
        <v>409</v>
      </c>
      <c r="D5">
        <v>409</v>
      </c>
      <c r="E5" s="17">
        <v>404</v>
      </c>
      <c r="F5" s="17"/>
      <c r="H5" s="11" t="s">
        <v>24</v>
      </c>
      <c r="I5" s="11" t="s">
        <v>26</v>
      </c>
      <c r="J5" s="15" t="s">
        <v>28</v>
      </c>
      <c r="T5" s="11" t="s">
        <v>24</v>
      </c>
      <c r="U5" s="11" t="s">
        <v>26</v>
      </c>
    </row>
    <row r="6" spans="2:21" x14ac:dyDescent="0.2">
      <c r="B6">
        <v>2</v>
      </c>
      <c r="C6">
        <v>400</v>
      </c>
      <c r="D6">
        <v>425</v>
      </c>
      <c r="E6" s="17">
        <v>429</v>
      </c>
      <c r="F6" s="17"/>
      <c r="H6" s="13">
        <v>380</v>
      </c>
      <c r="I6" s="9">
        <v>1</v>
      </c>
      <c r="J6" s="14" t="s">
        <v>59</v>
      </c>
      <c r="T6" s="13">
        <v>396</v>
      </c>
      <c r="U6" s="9">
        <v>0</v>
      </c>
    </row>
    <row r="7" spans="2:21" x14ac:dyDescent="0.2">
      <c r="B7">
        <v>3</v>
      </c>
      <c r="C7">
        <v>406</v>
      </c>
      <c r="D7">
        <v>406</v>
      </c>
      <c r="E7" s="17">
        <v>406.3</v>
      </c>
      <c r="F7" s="17"/>
      <c r="H7" s="13">
        <v>384</v>
      </c>
      <c r="I7" s="9">
        <v>0</v>
      </c>
      <c r="J7" s="14" t="s">
        <v>60</v>
      </c>
      <c r="T7" s="13">
        <v>400</v>
      </c>
      <c r="U7" s="9">
        <v>4</v>
      </c>
    </row>
    <row r="8" spans="2:21" x14ac:dyDescent="0.2">
      <c r="B8">
        <v>4</v>
      </c>
      <c r="C8">
        <v>399</v>
      </c>
      <c r="D8">
        <v>424</v>
      </c>
      <c r="E8" s="17">
        <v>399.4</v>
      </c>
      <c r="F8" s="17"/>
      <c r="H8" s="13">
        <v>388</v>
      </c>
      <c r="I8" s="9">
        <v>0</v>
      </c>
      <c r="J8" s="14" t="s">
        <v>61</v>
      </c>
      <c r="T8" s="13">
        <v>404</v>
      </c>
      <c r="U8" s="9">
        <v>16</v>
      </c>
    </row>
    <row r="9" spans="2:21" x14ac:dyDescent="0.2">
      <c r="B9">
        <v>5</v>
      </c>
      <c r="C9">
        <v>402</v>
      </c>
      <c r="D9">
        <v>402</v>
      </c>
      <c r="E9" s="17">
        <v>441</v>
      </c>
      <c r="F9" s="17"/>
      <c r="H9" s="13">
        <v>392</v>
      </c>
      <c r="I9" s="9">
        <v>1</v>
      </c>
      <c r="J9" s="14" t="s">
        <v>62</v>
      </c>
      <c r="T9" s="13">
        <v>408</v>
      </c>
      <c r="U9" s="9">
        <v>20</v>
      </c>
    </row>
    <row r="10" spans="2:21" x14ac:dyDescent="0.2">
      <c r="B10">
        <v>6</v>
      </c>
      <c r="C10">
        <v>406</v>
      </c>
      <c r="D10">
        <v>431</v>
      </c>
      <c r="E10" s="17">
        <v>406.6</v>
      </c>
      <c r="F10" s="17"/>
      <c r="H10" s="13">
        <v>396</v>
      </c>
      <c r="I10" s="9">
        <v>1</v>
      </c>
      <c r="J10" s="14" t="s">
        <v>63</v>
      </c>
      <c r="T10" s="13">
        <v>412</v>
      </c>
      <c r="U10" s="9">
        <v>20</v>
      </c>
    </row>
    <row r="11" spans="2:21" x14ac:dyDescent="0.2">
      <c r="B11">
        <v>7</v>
      </c>
      <c r="C11">
        <v>401</v>
      </c>
      <c r="D11">
        <v>401</v>
      </c>
      <c r="E11" s="17">
        <v>439</v>
      </c>
      <c r="F11" s="17"/>
      <c r="H11" s="13">
        <v>400</v>
      </c>
      <c r="I11" s="9">
        <v>14</v>
      </c>
      <c r="J11" s="14" t="s">
        <v>64</v>
      </c>
      <c r="T11" s="13">
        <v>416</v>
      </c>
      <c r="U11" s="9">
        <v>15</v>
      </c>
    </row>
    <row r="12" spans="2:21" x14ac:dyDescent="0.2">
      <c r="B12">
        <v>8</v>
      </c>
      <c r="C12">
        <v>403</v>
      </c>
      <c r="D12">
        <v>428</v>
      </c>
      <c r="E12" s="17">
        <v>406</v>
      </c>
      <c r="F12" s="17"/>
      <c r="H12" s="13">
        <v>404</v>
      </c>
      <c r="I12" s="9">
        <v>35</v>
      </c>
      <c r="J12" s="14" t="s">
        <v>65</v>
      </c>
      <c r="T12" s="13">
        <v>420</v>
      </c>
      <c r="U12" s="9">
        <v>8</v>
      </c>
    </row>
    <row r="13" spans="2:21" x14ac:dyDescent="0.2">
      <c r="B13">
        <v>9</v>
      </c>
      <c r="C13">
        <v>401</v>
      </c>
      <c r="D13">
        <v>401</v>
      </c>
      <c r="E13" s="17">
        <v>425</v>
      </c>
      <c r="F13" s="17"/>
      <c r="H13" s="13">
        <v>408</v>
      </c>
      <c r="I13" s="9">
        <v>30</v>
      </c>
      <c r="J13" s="14" t="s">
        <v>66</v>
      </c>
      <c r="T13" s="13">
        <v>424</v>
      </c>
      <c r="U13" s="9">
        <v>4</v>
      </c>
    </row>
    <row r="14" spans="2:21" x14ac:dyDescent="0.2">
      <c r="B14">
        <v>10</v>
      </c>
      <c r="C14">
        <v>403</v>
      </c>
      <c r="D14">
        <v>428</v>
      </c>
      <c r="E14" s="17">
        <v>404</v>
      </c>
      <c r="F14" s="17"/>
      <c r="H14" s="13">
        <v>412</v>
      </c>
      <c r="I14" s="9">
        <v>13</v>
      </c>
      <c r="J14" s="14" t="s">
        <v>67</v>
      </c>
      <c r="T14" s="13">
        <v>428</v>
      </c>
      <c r="U14" s="9">
        <v>4</v>
      </c>
    </row>
    <row r="15" spans="2:21" x14ac:dyDescent="0.2">
      <c r="B15">
        <v>11</v>
      </c>
      <c r="C15">
        <v>398</v>
      </c>
      <c r="D15">
        <v>398</v>
      </c>
      <c r="E15" s="17">
        <v>430</v>
      </c>
      <c r="F15" s="17"/>
      <c r="H15" s="13">
        <v>416</v>
      </c>
      <c r="I15" s="9">
        <v>2</v>
      </c>
      <c r="J15" s="14" t="s">
        <v>68</v>
      </c>
      <c r="T15" s="13">
        <v>432</v>
      </c>
      <c r="U15" s="9">
        <v>2</v>
      </c>
    </row>
    <row r="16" spans="2:21" x14ac:dyDescent="0.2">
      <c r="B16">
        <v>12</v>
      </c>
      <c r="C16">
        <v>403</v>
      </c>
      <c r="D16">
        <v>428</v>
      </c>
      <c r="E16" s="17">
        <v>440</v>
      </c>
      <c r="F16" s="17"/>
      <c r="H16" s="13">
        <v>420</v>
      </c>
      <c r="I16" s="9">
        <v>1</v>
      </c>
      <c r="J16" s="14" t="s">
        <v>69</v>
      </c>
      <c r="T16" s="13">
        <v>436</v>
      </c>
      <c r="U16" s="9">
        <v>1</v>
      </c>
    </row>
    <row r="17" spans="2:21" x14ac:dyDescent="0.2">
      <c r="B17">
        <v>13</v>
      </c>
      <c r="C17">
        <v>407</v>
      </c>
      <c r="D17">
        <v>407</v>
      </c>
      <c r="E17" s="17">
        <v>408.3</v>
      </c>
      <c r="F17" s="17"/>
      <c r="H17" s="13">
        <v>424</v>
      </c>
      <c r="I17" s="9">
        <v>1</v>
      </c>
      <c r="J17" s="14" t="s">
        <v>70</v>
      </c>
      <c r="T17" s="13">
        <v>440</v>
      </c>
      <c r="U17" s="9">
        <v>3</v>
      </c>
    </row>
    <row r="18" spans="2:21" x14ac:dyDescent="0.2">
      <c r="B18">
        <v>14</v>
      </c>
      <c r="C18">
        <v>402</v>
      </c>
      <c r="D18">
        <v>427</v>
      </c>
      <c r="E18" s="17">
        <v>407</v>
      </c>
      <c r="F18" s="17"/>
      <c r="H18" s="13">
        <v>428</v>
      </c>
      <c r="I18" s="9">
        <v>0</v>
      </c>
      <c r="J18" s="14" t="s">
        <v>71</v>
      </c>
      <c r="T18" s="13">
        <v>444</v>
      </c>
      <c r="U18" s="9">
        <v>1</v>
      </c>
    </row>
    <row r="19" spans="2:21" x14ac:dyDescent="0.2">
      <c r="B19">
        <v>15</v>
      </c>
      <c r="C19">
        <v>401</v>
      </c>
      <c r="D19">
        <v>401</v>
      </c>
      <c r="E19" s="17">
        <v>402.5</v>
      </c>
      <c r="F19" s="17"/>
      <c r="H19" s="13">
        <v>432</v>
      </c>
      <c r="I19" s="9">
        <v>0</v>
      </c>
      <c r="J19" s="14" t="s">
        <v>72</v>
      </c>
      <c r="T19" s="13">
        <v>448</v>
      </c>
      <c r="U19" s="9">
        <v>1</v>
      </c>
    </row>
    <row r="20" spans="2:21" x14ac:dyDescent="0.2">
      <c r="B20">
        <v>16</v>
      </c>
      <c r="C20">
        <v>399</v>
      </c>
      <c r="D20">
        <v>424</v>
      </c>
      <c r="E20" s="17">
        <v>440</v>
      </c>
      <c r="F20" s="17"/>
      <c r="H20" s="13">
        <v>436</v>
      </c>
      <c r="I20" s="9">
        <v>0</v>
      </c>
      <c r="J20" s="14" t="s">
        <v>73</v>
      </c>
      <c r="T20" s="13">
        <v>452</v>
      </c>
      <c r="U20" s="9">
        <v>1</v>
      </c>
    </row>
    <row r="21" spans="2:21" x14ac:dyDescent="0.2">
      <c r="B21">
        <v>17</v>
      </c>
      <c r="C21">
        <v>400</v>
      </c>
      <c r="D21">
        <v>400</v>
      </c>
      <c r="E21" s="17">
        <v>401.7</v>
      </c>
      <c r="F21" s="17"/>
      <c r="H21" s="13">
        <v>440</v>
      </c>
      <c r="I21" s="9">
        <v>1</v>
      </c>
      <c r="J21" s="14" t="s">
        <v>74</v>
      </c>
      <c r="T21" s="13">
        <v>456</v>
      </c>
      <c r="U21" s="9">
        <v>0</v>
      </c>
    </row>
    <row r="22" spans="2:21" ht="13.5" thickBot="1" x14ac:dyDescent="0.25">
      <c r="B22">
        <v>18</v>
      </c>
      <c r="C22">
        <v>401</v>
      </c>
      <c r="D22">
        <v>426</v>
      </c>
      <c r="E22" s="17">
        <v>402.8</v>
      </c>
      <c r="F22" s="17"/>
      <c r="H22" s="10" t="s">
        <v>25</v>
      </c>
      <c r="I22" s="10">
        <v>0</v>
      </c>
      <c r="T22" s="10" t="s">
        <v>25</v>
      </c>
      <c r="U22" s="10">
        <v>0</v>
      </c>
    </row>
    <row r="23" spans="2:21" x14ac:dyDescent="0.2">
      <c r="B23">
        <v>19</v>
      </c>
      <c r="C23">
        <v>405</v>
      </c>
      <c r="D23">
        <v>405</v>
      </c>
      <c r="E23" s="17">
        <v>406.9</v>
      </c>
      <c r="F23" s="17"/>
      <c r="T23" s="13"/>
      <c r="U23" s="9"/>
    </row>
    <row r="24" spans="2:21" x14ac:dyDescent="0.2">
      <c r="B24">
        <v>20</v>
      </c>
      <c r="C24">
        <v>402</v>
      </c>
      <c r="D24">
        <v>427</v>
      </c>
      <c r="E24" s="17">
        <v>404</v>
      </c>
      <c r="F24" s="17"/>
      <c r="T24" s="13"/>
    </row>
    <row r="25" spans="2:21" x14ac:dyDescent="0.2">
      <c r="B25">
        <v>21</v>
      </c>
      <c r="C25">
        <v>408</v>
      </c>
      <c r="D25">
        <v>408</v>
      </c>
      <c r="E25" s="17">
        <v>410.1</v>
      </c>
      <c r="F25" s="17"/>
    </row>
    <row r="26" spans="2:21" ht="13.5" thickBot="1" x14ac:dyDescent="0.25">
      <c r="B26">
        <v>22</v>
      </c>
      <c r="C26">
        <v>399</v>
      </c>
      <c r="D26">
        <v>424</v>
      </c>
      <c r="E26" s="17">
        <v>450</v>
      </c>
      <c r="F26" s="17"/>
    </row>
    <row r="27" spans="2:21" x14ac:dyDescent="0.2">
      <c r="B27">
        <v>23</v>
      </c>
      <c r="C27">
        <v>399</v>
      </c>
      <c r="D27">
        <v>399</v>
      </c>
      <c r="E27" s="17">
        <v>426</v>
      </c>
      <c r="F27" s="17"/>
      <c r="H27" s="11" t="s">
        <v>24</v>
      </c>
      <c r="I27" s="11" t="s">
        <v>26</v>
      </c>
    </row>
    <row r="28" spans="2:21" x14ac:dyDescent="0.2">
      <c r="B28">
        <v>24</v>
      </c>
      <c r="C28">
        <v>402</v>
      </c>
      <c r="D28">
        <v>427</v>
      </c>
      <c r="E28" s="17">
        <v>404.4</v>
      </c>
      <c r="F28" s="17"/>
      <c r="H28" s="13">
        <v>384</v>
      </c>
      <c r="I28" s="9">
        <v>0</v>
      </c>
    </row>
    <row r="29" spans="2:21" x14ac:dyDescent="0.2">
      <c r="B29">
        <v>25</v>
      </c>
      <c r="C29">
        <v>399</v>
      </c>
      <c r="D29">
        <v>399</v>
      </c>
      <c r="E29" s="17">
        <v>401.5</v>
      </c>
      <c r="F29" s="17"/>
      <c r="H29" s="13">
        <v>388</v>
      </c>
      <c r="I29" s="9">
        <v>0</v>
      </c>
    </row>
    <row r="30" spans="2:21" x14ac:dyDescent="0.2">
      <c r="B30">
        <v>26</v>
      </c>
      <c r="C30">
        <v>397</v>
      </c>
      <c r="D30">
        <v>422</v>
      </c>
      <c r="E30" s="17">
        <v>399.6</v>
      </c>
      <c r="F30" s="17"/>
      <c r="H30" s="13">
        <v>392</v>
      </c>
      <c r="I30" s="9">
        <v>1</v>
      </c>
    </row>
    <row r="31" spans="2:21" x14ac:dyDescent="0.2">
      <c r="B31">
        <v>27</v>
      </c>
      <c r="C31">
        <v>407</v>
      </c>
      <c r="D31">
        <v>407</v>
      </c>
      <c r="E31" s="17">
        <v>409.7</v>
      </c>
      <c r="F31" s="17"/>
      <c r="H31" s="13">
        <v>396</v>
      </c>
      <c r="I31" s="9">
        <v>1</v>
      </c>
    </row>
    <row r="32" spans="2:21" x14ac:dyDescent="0.2">
      <c r="B32">
        <v>28</v>
      </c>
      <c r="C32">
        <v>401</v>
      </c>
      <c r="D32">
        <v>426</v>
      </c>
      <c r="E32" s="17">
        <v>403.8</v>
      </c>
      <c r="F32" s="17"/>
      <c r="H32" s="13">
        <v>400</v>
      </c>
      <c r="I32" s="9">
        <v>8</v>
      </c>
    </row>
    <row r="33" spans="2:9" x14ac:dyDescent="0.2">
      <c r="B33">
        <v>29</v>
      </c>
      <c r="C33">
        <v>399</v>
      </c>
      <c r="D33">
        <v>399</v>
      </c>
      <c r="E33" s="17">
        <v>401.9</v>
      </c>
      <c r="F33" s="17"/>
      <c r="H33" s="13">
        <v>404</v>
      </c>
      <c r="I33" s="9">
        <v>17</v>
      </c>
    </row>
    <row r="34" spans="2:9" x14ac:dyDescent="0.2">
      <c r="B34">
        <v>30</v>
      </c>
      <c r="C34">
        <v>401</v>
      </c>
      <c r="D34">
        <v>426</v>
      </c>
      <c r="E34" s="17">
        <v>404</v>
      </c>
      <c r="F34" s="17"/>
      <c r="H34" s="13">
        <v>408</v>
      </c>
      <c r="I34" s="9">
        <v>14</v>
      </c>
    </row>
    <row r="35" spans="2:9" x14ac:dyDescent="0.2">
      <c r="B35">
        <v>31</v>
      </c>
      <c r="C35">
        <v>403</v>
      </c>
      <c r="D35">
        <v>403</v>
      </c>
      <c r="E35" s="17">
        <v>406.1</v>
      </c>
      <c r="F35" s="17"/>
      <c r="H35" s="13">
        <v>412</v>
      </c>
      <c r="I35" s="9">
        <v>8</v>
      </c>
    </row>
    <row r="36" spans="2:9" x14ac:dyDescent="0.2">
      <c r="B36">
        <v>32</v>
      </c>
      <c r="C36">
        <v>400</v>
      </c>
      <c r="D36">
        <v>425</v>
      </c>
      <c r="E36" s="17">
        <v>403.2</v>
      </c>
      <c r="F36" s="17"/>
      <c r="H36" s="13">
        <v>416</v>
      </c>
      <c r="I36" s="9">
        <v>1</v>
      </c>
    </row>
    <row r="37" spans="2:9" x14ac:dyDescent="0.2">
      <c r="B37">
        <v>33</v>
      </c>
      <c r="C37">
        <v>410</v>
      </c>
      <c r="D37">
        <v>410</v>
      </c>
      <c r="E37" s="17">
        <v>413.3</v>
      </c>
      <c r="F37" s="17"/>
      <c r="H37" s="13">
        <v>420</v>
      </c>
      <c r="I37" s="9">
        <v>1</v>
      </c>
    </row>
    <row r="38" spans="2:9" x14ac:dyDescent="0.2">
      <c r="B38">
        <v>34</v>
      </c>
      <c r="C38">
        <v>401</v>
      </c>
      <c r="D38">
        <v>426</v>
      </c>
      <c r="E38" s="17">
        <v>404.4</v>
      </c>
      <c r="F38" s="17"/>
      <c r="H38" s="13">
        <v>424</v>
      </c>
      <c r="I38" s="9">
        <v>4</v>
      </c>
    </row>
    <row r="39" spans="2:9" x14ac:dyDescent="0.2">
      <c r="B39">
        <v>35</v>
      </c>
      <c r="C39">
        <v>407</v>
      </c>
      <c r="D39">
        <v>407</v>
      </c>
      <c r="E39" s="17">
        <v>410.5</v>
      </c>
      <c r="F39" s="17"/>
      <c r="H39" s="13">
        <v>428</v>
      </c>
      <c r="I39" s="9">
        <v>17</v>
      </c>
    </row>
    <row r="40" spans="2:9" x14ac:dyDescent="0.2">
      <c r="B40">
        <v>36</v>
      </c>
      <c r="C40">
        <v>423</v>
      </c>
      <c r="D40">
        <v>448</v>
      </c>
      <c r="E40" s="17">
        <v>426.6</v>
      </c>
      <c r="F40" s="17"/>
      <c r="H40" s="13">
        <v>432</v>
      </c>
      <c r="I40" s="9">
        <v>19</v>
      </c>
    </row>
    <row r="41" spans="2:9" x14ac:dyDescent="0.2">
      <c r="B41">
        <v>37</v>
      </c>
      <c r="C41">
        <v>406</v>
      </c>
      <c r="D41">
        <v>406</v>
      </c>
      <c r="E41" s="17">
        <v>433</v>
      </c>
      <c r="F41" s="17"/>
      <c r="H41" s="13">
        <v>436</v>
      </c>
      <c r="I41" s="9">
        <v>5</v>
      </c>
    </row>
    <row r="42" spans="2:9" x14ac:dyDescent="0.2">
      <c r="B42">
        <v>38</v>
      </c>
      <c r="C42">
        <v>406</v>
      </c>
      <c r="D42">
        <v>431</v>
      </c>
      <c r="E42" s="17">
        <v>409.8</v>
      </c>
      <c r="F42" s="17"/>
      <c r="H42" s="13">
        <v>440</v>
      </c>
      <c r="I42" s="9">
        <v>2</v>
      </c>
    </row>
    <row r="43" spans="2:9" x14ac:dyDescent="0.2">
      <c r="B43">
        <v>39</v>
      </c>
      <c r="C43">
        <v>402</v>
      </c>
      <c r="D43">
        <v>402</v>
      </c>
      <c r="E43" s="17">
        <v>405.9</v>
      </c>
      <c r="F43" s="17"/>
      <c r="H43" s="13">
        <v>444</v>
      </c>
      <c r="I43" s="9">
        <v>0</v>
      </c>
    </row>
    <row r="44" spans="2:9" x14ac:dyDescent="0.2">
      <c r="B44">
        <v>40</v>
      </c>
      <c r="C44">
        <v>405</v>
      </c>
      <c r="D44">
        <v>430</v>
      </c>
      <c r="E44" s="17">
        <v>409</v>
      </c>
      <c r="F44" s="17"/>
      <c r="H44" s="13">
        <v>448</v>
      </c>
      <c r="I44" s="9">
        <v>1</v>
      </c>
    </row>
    <row r="45" spans="2:9" x14ac:dyDescent="0.2">
      <c r="B45">
        <v>41</v>
      </c>
      <c r="C45">
        <v>405</v>
      </c>
      <c r="D45">
        <v>405</v>
      </c>
      <c r="E45" s="17">
        <v>409.1</v>
      </c>
      <c r="F45" s="17"/>
      <c r="H45" s="13">
        <v>452</v>
      </c>
      <c r="I45" s="9">
        <v>0</v>
      </c>
    </row>
    <row r="46" spans="2:9" x14ac:dyDescent="0.2">
      <c r="B46">
        <v>42</v>
      </c>
      <c r="C46">
        <v>409</v>
      </c>
      <c r="D46">
        <v>434</v>
      </c>
      <c r="E46" s="17">
        <v>413.2</v>
      </c>
      <c r="F46" s="17"/>
      <c r="H46" s="13">
        <v>456</v>
      </c>
      <c r="I46" s="9">
        <v>0</v>
      </c>
    </row>
    <row r="47" spans="2:9" x14ac:dyDescent="0.2">
      <c r="B47">
        <v>43</v>
      </c>
      <c r="C47">
        <v>399</v>
      </c>
      <c r="D47">
        <v>399</v>
      </c>
      <c r="E47" s="17">
        <v>403.3</v>
      </c>
      <c r="F47" s="17"/>
      <c r="H47" s="13">
        <v>460</v>
      </c>
      <c r="I47" s="9">
        <v>0</v>
      </c>
    </row>
    <row r="48" spans="2:9" x14ac:dyDescent="0.2">
      <c r="B48">
        <v>44</v>
      </c>
      <c r="C48">
        <v>402</v>
      </c>
      <c r="D48">
        <v>427</v>
      </c>
      <c r="E48" s="17">
        <v>406.4</v>
      </c>
      <c r="F48" s="17"/>
      <c r="H48" s="13">
        <v>464</v>
      </c>
      <c r="I48" s="9">
        <v>1</v>
      </c>
    </row>
    <row r="49" spans="2:9" ht="13.5" thickBot="1" x14ac:dyDescent="0.25">
      <c r="B49">
        <v>45</v>
      </c>
      <c r="C49">
        <v>407</v>
      </c>
      <c r="D49">
        <v>407</v>
      </c>
      <c r="E49" s="17">
        <v>411.5</v>
      </c>
      <c r="F49" s="17"/>
      <c r="H49" s="10" t="s">
        <v>25</v>
      </c>
      <c r="I49" s="10">
        <v>0</v>
      </c>
    </row>
    <row r="50" spans="2:9" x14ac:dyDescent="0.2">
      <c r="B50">
        <v>46</v>
      </c>
      <c r="C50">
        <v>406</v>
      </c>
      <c r="D50">
        <v>431</v>
      </c>
      <c r="E50" s="17">
        <v>410.6</v>
      </c>
      <c r="F50" s="17"/>
    </row>
    <row r="51" spans="2:9" x14ac:dyDescent="0.2">
      <c r="B51">
        <v>47</v>
      </c>
      <c r="C51">
        <v>413</v>
      </c>
      <c r="D51">
        <v>413</v>
      </c>
      <c r="E51" s="17">
        <v>417.7</v>
      </c>
      <c r="F51" s="17"/>
    </row>
    <row r="52" spans="2:9" x14ac:dyDescent="0.2">
      <c r="B52">
        <v>48</v>
      </c>
      <c r="C52">
        <v>409</v>
      </c>
      <c r="D52">
        <v>434</v>
      </c>
      <c r="E52" s="17">
        <v>413.8</v>
      </c>
      <c r="F52" s="17"/>
    </row>
    <row r="53" spans="2:9" x14ac:dyDescent="0.2">
      <c r="B53">
        <v>49</v>
      </c>
      <c r="C53">
        <v>404</v>
      </c>
      <c r="D53">
        <v>404</v>
      </c>
      <c r="E53" s="17">
        <v>408.9</v>
      </c>
      <c r="F53" s="17"/>
    </row>
    <row r="54" spans="2:9" x14ac:dyDescent="0.2">
      <c r="B54">
        <v>50</v>
      </c>
      <c r="C54">
        <v>402</v>
      </c>
      <c r="D54">
        <v>427</v>
      </c>
      <c r="E54" s="17">
        <v>407</v>
      </c>
      <c r="F54" s="17"/>
    </row>
    <row r="55" spans="2:9" x14ac:dyDescent="0.2">
      <c r="B55">
        <v>51</v>
      </c>
      <c r="C55">
        <v>404</v>
      </c>
      <c r="D55">
        <v>404</v>
      </c>
      <c r="E55" s="17">
        <v>409.1</v>
      </c>
      <c r="F55" s="17"/>
    </row>
    <row r="56" spans="2:9" x14ac:dyDescent="0.2">
      <c r="B56">
        <v>52</v>
      </c>
      <c r="C56">
        <v>406</v>
      </c>
      <c r="D56">
        <v>431</v>
      </c>
      <c r="E56" s="17">
        <v>405</v>
      </c>
      <c r="F56" s="17"/>
    </row>
    <row r="57" spans="2:9" x14ac:dyDescent="0.2">
      <c r="B57">
        <v>53</v>
      </c>
      <c r="C57">
        <v>407</v>
      </c>
      <c r="D57">
        <v>407</v>
      </c>
      <c r="E57" s="17">
        <v>412.3</v>
      </c>
      <c r="F57" s="17"/>
    </row>
    <row r="58" spans="2:9" x14ac:dyDescent="0.2">
      <c r="B58">
        <v>54</v>
      </c>
      <c r="C58">
        <v>405</v>
      </c>
      <c r="D58">
        <v>430</v>
      </c>
      <c r="E58" s="17">
        <v>410.4</v>
      </c>
      <c r="F58" s="17"/>
    </row>
    <row r="59" spans="2:9" x14ac:dyDescent="0.2">
      <c r="B59">
        <v>55</v>
      </c>
      <c r="C59">
        <v>411</v>
      </c>
      <c r="D59">
        <v>411</v>
      </c>
      <c r="E59" s="17">
        <v>416.5</v>
      </c>
      <c r="F59" s="17"/>
    </row>
    <row r="60" spans="2:9" x14ac:dyDescent="0.2">
      <c r="B60">
        <v>56</v>
      </c>
      <c r="C60">
        <v>410</v>
      </c>
      <c r="D60">
        <v>435</v>
      </c>
      <c r="E60" s="17">
        <v>415.6</v>
      </c>
      <c r="F60" s="17"/>
    </row>
    <row r="61" spans="2:9" x14ac:dyDescent="0.2">
      <c r="B61">
        <v>57</v>
      </c>
      <c r="C61">
        <v>410</v>
      </c>
      <c r="D61">
        <v>410</v>
      </c>
      <c r="E61" s="17">
        <v>415.7</v>
      </c>
      <c r="F61" s="17"/>
    </row>
    <row r="62" spans="2:9" x14ac:dyDescent="0.2">
      <c r="B62">
        <v>58</v>
      </c>
      <c r="C62">
        <v>410</v>
      </c>
      <c r="D62">
        <v>435</v>
      </c>
      <c r="E62" s="17">
        <v>415.8</v>
      </c>
      <c r="F62" s="17"/>
    </row>
    <row r="63" spans="2:9" x14ac:dyDescent="0.2">
      <c r="B63">
        <v>59</v>
      </c>
      <c r="C63">
        <v>401</v>
      </c>
      <c r="D63">
        <v>401</v>
      </c>
      <c r="E63" s="17">
        <v>406.9</v>
      </c>
      <c r="F63" s="17"/>
    </row>
    <row r="64" spans="2:9" x14ac:dyDescent="0.2">
      <c r="B64">
        <v>60</v>
      </c>
      <c r="C64">
        <v>402</v>
      </c>
      <c r="D64">
        <v>427</v>
      </c>
      <c r="E64" s="17">
        <v>408</v>
      </c>
      <c r="F64" s="17"/>
    </row>
    <row r="65" spans="2:6" x14ac:dyDescent="0.2">
      <c r="B65">
        <v>61</v>
      </c>
      <c r="C65">
        <v>404</v>
      </c>
      <c r="D65">
        <v>404</v>
      </c>
      <c r="E65" s="17">
        <v>410.1</v>
      </c>
      <c r="F65" s="17"/>
    </row>
    <row r="66" spans="2:6" x14ac:dyDescent="0.2">
      <c r="B66">
        <v>62</v>
      </c>
      <c r="C66">
        <v>405</v>
      </c>
      <c r="D66">
        <v>430</v>
      </c>
      <c r="E66" s="17">
        <v>411.2</v>
      </c>
      <c r="F66" s="17"/>
    </row>
    <row r="67" spans="2:6" x14ac:dyDescent="0.2">
      <c r="B67">
        <v>63</v>
      </c>
      <c r="C67">
        <v>392</v>
      </c>
      <c r="D67">
        <v>392</v>
      </c>
      <c r="E67" s="17">
        <v>401</v>
      </c>
      <c r="F67" s="17"/>
    </row>
    <row r="68" spans="2:6" x14ac:dyDescent="0.2">
      <c r="B68">
        <v>64</v>
      </c>
      <c r="C68">
        <v>407</v>
      </c>
      <c r="D68">
        <v>432</v>
      </c>
      <c r="E68" s="17">
        <v>407</v>
      </c>
      <c r="F68" s="17"/>
    </row>
    <row r="69" spans="2:6" x14ac:dyDescent="0.2">
      <c r="B69">
        <v>65</v>
      </c>
      <c r="C69">
        <v>406</v>
      </c>
      <c r="D69">
        <v>406</v>
      </c>
      <c r="E69" s="17">
        <v>406</v>
      </c>
      <c r="F69" s="17"/>
    </row>
    <row r="70" spans="2:6" x14ac:dyDescent="0.2">
      <c r="B70">
        <v>66</v>
      </c>
      <c r="C70">
        <v>404</v>
      </c>
      <c r="D70">
        <v>429</v>
      </c>
      <c r="E70" s="17">
        <v>400</v>
      </c>
      <c r="F70" s="17"/>
    </row>
    <row r="71" spans="2:6" x14ac:dyDescent="0.2">
      <c r="B71">
        <v>67</v>
      </c>
      <c r="C71">
        <v>403</v>
      </c>
      <c r="D71">
        <v>403</v>
      </c>
      <c r="E71" s="17">
        <v>409.7</v>
      </c>
      <c r="F71" s="17"/>
    </row>
    <row r="72" spans="2:6" x14ac:dyDescent="0.2">
      <c r="B72">
        <v>68</v>
      </c>
      <c r="C72">
        <v>408</v>
      </c>
      <c r="D72">
        <v>433</v>
      </c>
      <c r="E72" s="17">
        <v>414.8</v>
      </c>
      <c r="F72" s="17"/>
    </row>
    <row r="73" spans="2:6" x14ac:dyDescent="0.2">
      <c r="B73">
        <v>69</v>
      </c>
      <c r="C73">
        <v>404</v>
      </c>
      <c r="D73">
        <v>404</v>
      </c>
      <c r="E73" s="17">
        <v>410.9</v>
      </c>
      <c r="F73" s="17"/>
    </row>
    <row r="74" spans="2:6" x14ac:dyDescent="0.2">
      <c r="B74">
        <v>70</v>
      </c>
      <c r="C74">
        <v>407</v>
      </c>
      <c r="D74">
        <v>432</v>
      </c>
      <c r="E74" s="17">
        <v>414</v>
      </c>
      <c r="F74" s="17"/>
    </row>
    <row r="75" spans="2:6" x14ac:dyDescent="0.2">
      <c r="B75">
        <v>71</v>
      </c>
      <c r="C75">
        <v>412</v>
      </c>
      <c r="D75">
        <v>412</v>
      </c>
      <c r="E75" s="17">
        <v>419.1</v>
      </c>
      <c r="F75" s="17"/>
    </row>
    <row r="76" spans="2:6" x14ac:dyDescent="0.2">
      <c r="B76">
        <v>72</v>
      </c>
      <c r="C76">
        <v>406</v>
      </c>
      <c r="D76">
        <v>431</v>
      </c>
      <c r="E76" s="17">
        <v>408</v>
      </c>
      <c r="F76" s="17"/>
    </row>
    <row r="77" spans="2:6" x14ac:dyDescent="0.2">
      <c r="B77">
        <v>73</v>
      </c>
      <c r="C77">
        <v>409</v>
      </c>
      <c r="D77">
        <v>409</v>
      </c>
      <c r="E77" s="17">
        <v>416.3</v>
      </c>
      <c r="F77" s="17"/>
    </row>
    <row r="78" spans="2:6" x14ac:dyDescent="0.2">
      <c r="B78">
        <v>74</v>
      </c>
      <c r="C78">
        <v>400</v>
      </c>
      <c r="D78">
        <v>425</v>
      </c>
      <c r="E78" s="17">
        <v>407.4</v>
      </c>
      <c r="F78" s="17"/>
    </row>
    <row r="79" spans="2:6" x14ac:dyDescent="0.2">
      <c r="B79">
        <v>75</v>
      </c>
      <c r="C79">
        <v>408</v>
      </c>
      <c r="D79">
        <v>408</v>
      </c>
      <c r="E79" s="17">
        <v>415.5</v>
      </c>
      <c r="F79" s="17"/>
    </row>
    <row r="80" spans="2:6" x14ac:dyDescent="0.2">
      <c r="B80">
        <v>76</v>
      </c>
      <c r="C80">
        <v>404</v>
      </c>
      <c r="D80">
        <v>429</v>
      </c>
      <c r="E80" s="17">
        <v>411.6</v>
      </c>
      <c r="F80" s="17"/>
    </row>
    <row r="81" spans="2:6" x14ac:dyDescent="0.2">
      <c r="B81">
        <v>77</v>
      </c>
      <c r="C81">
        <v>401</v>
      </c>
      <c r="D81">
        <v>401</v>
      </c>
      <c r="E81" s="17">
        <v>408.7</v>
      </c>
      <c r="F81" s="17"/>
    </row>
    <row r="82" spans="2:6" x14ac:dyDescent="0.2">
      <c r="B82">
        <v>78</v>
      </c>
      <c r="C82">
        <v>404</v>
      </c>
      <c r="D82">
        <v>429</v>
      </c>
      <c r="E82" s="17">
        <v>423</v>
      </c>
      <c r="F82" s="17"/>
    </row>
    <row r="83" spans="2:6" x14ac:dyDescent="0.2">
      <c r="B83">
        <v>79</v>
      </c>
      <c r="C83">
        <v>408</v>
      </c>
      <c r="D83">
        <v>408</v>
      </c>
      <c r="E83" s="17">
        <v>415.9</v>
      </c>
      <c r="F83" s="17"/>
    </row>
    <row r="84" spans="2:6" x14ac:dyDescent="0.2">
      <c r="B84">
        <v>80</v>
      </c>
      <c r="C84">
        <v>406</v>
      </c>
      <c r="D84">
        <v>431</v>
      </c>
      <c r="E84" s="17">
        <v>414</v>
      </c>
      <c r="F84" s="17"/>
    </row>
    <row r="85" spans="2:6" x14ac:dyDescent="0.2">
      <c r="B85">
        <v>81</v>
      </c>
      <c r="C85">
        <v>408</v>
      </c>
      <c r="D85">
        <v>408</v>
      </c>
      <c r="E85" s="17">
        <v>416.1</v>
      </c>
      <c r="F85" s="17"/>
    </row>
    <row r="86" spans="2:6" x14ac:dyDescent="0.2">
      <c r="B86">
        <v>82</v>
      </c>
      <c r="C86">
        <v>406</v>
      </c>
      <c r="D86">
        <v>431</v>
      </c>
      <c r="E86" s="17">
        <v>403</v>
      </c>
      <c r="F86" s="17"/>
    </row>
    <row r="87" spans="2:6" x14ac:dyDescent="0.2">
      <c r="B87">
        <v>83</v>
      </c>
      <c r="C87">
        <v>401</v>
      </c>
      <c r="D87">
        <v>401</v>
      </c>
      <c r="E87" s="17">
        <v>409.3</v>
      </c>
      <c r="F87" s="17"/>
    </row>
    <row r="88" spans="2:6" x14ac:dyDescent="0.2">
      <c r="B88">
        <v>84</v>
      </c>
      <c r="C88">
        <v>412</v>
      </c>
      <c r="D88">
        <v>437</v>
      </c>
      <c r="E88" s="17">
        <v>420.4</v>
      </c>
      <c r="F88" s="17"/>
    </row>
    <row r="89" spans="2:6" x14ac:dyDescent="0.2">
      <c r="B89">
        <v>85</v>
      </c>
      <c r="C89">
        <v>393</v>
      </c>
      <c r="D89">
        <v>393</v>
      </c>
      <c r="E89" s="17">
        <v>401.5</v>
      </c>
      <c r="F89" s="17"/>
    </row>
    <row r="90" spans="2:6" x14ac:dyDescent="0.2">
      <c r="B90">
        <v>86</v>
      </c>
      <c r="C90">
        <v>437</v>
      </c>
      <c r="D90">
        <v>462</v>
      </c>
      <c r="E90" s="17">
        <v>445.6</v>
      </c>
      <c r="F90" s="17"/>
    </row>
    <row r="91" spans="2:6" x14ac:dyDescent="0.2">
      <c r="B91">
        <v>87</v>
      </c>
      <c r="C91">
        <v>418</v>
      </c>
      <c r="D91">
        <v>418</v>
      </c>
      <c r="E91" s="17">
        <v>426.7</v>
      </c>
      <c r="F91" s="17"/>
    </row>
    <row r="92" spans="2:6" x14ac:dyDescent="0.2">
      <c r="B92">
        <v>88</v>
      </c>
      <c r="C92">
        <v>415</v>
      </c>
      <c r="D92">
        <v>440</v>
      </c>
      <c r="E92" s="17">
        <v>423.8</v>
      </c>
      <c r="F92" s="17"/>
    </row>
    <row r="93" spans="2:6" x14ac:dyDescent="0.2">
      <c r="B93">
        <v>89</v>
      </c>
      <c r="C93">
        <v>404</v>
      </c>
      <c r="D93">
        <v>404</v>
      </c>
      <c r="E93" s="17">
        <v>412.9</v>
      </c>
      <c r="F93" s="17"/>
    </row>
    <row r="94" spans="2:6" x14ac:dyDescent="0.2">
      <c r="B94">
        <v>90</v>
      </c>
      <c r="C94">
        <v>401</v>
      </c>
      <c r="D94">
        <v>426</v>
      </c>
      <c r="E94" s="17">
        <v>410</v>
      </c>
      <c r="F94" s="17"/>
    </row>
    <row r="95" spans="2:6" x14ac:dyDescent="0.2">
      <c r="B95">
        <v>91</v>
      </c>
      <c r="C95">
        <v>401</v>
      </c>
      <c r="D95">
        <v>401</v>
      </c>
      <c r="E95" s="17">
        <v>400</v>
      </c>
      <c r="F95" s="17"/>
    </row>
    <row r="96" spans="2:6" x14ac:dyDescent="0.2">
      <c r="B96">
        <v>92</v>
      </c>
      <c r="C96">
        <v>407</v>
      </c>
      <c r="D96">
        <v>432</v>
      </c>
      <c r="E96" s="17">
        <v>416.2</v>
      </c>
      <c r="F96" s="17"/>
    </row>
    <row r="97" spans="2:6" x14ac:dyDescent="0.2">
      <c r="B97">
        <v>93</v>
      </c>
      <c r="C97">
        <v>412</v>
      </c>
      <c r="D97">
        <v>412</v>
      </c>
      <c r="E97" s="17">
        <v>421.3</v>
      </c>
      <c r="F97" s="17"/>
    </row>
    <row r="98" spans="2:6" x14ac:dyDescent="0.2">
      <c r="B98">
        <v>94</v>
      </c>
      <c r="C98">
        <v>375</v>
      </c>
      <c r="D98">
        <v>400</v>
      </c>
      <c r="E98" s="17">
        <v>420</v>
      </c>
      <c r="F98" s="17"/>
    </row>
    <row r="99" spans="2:6" x14ac:dyDescent="0.2">
      <c r="B99">
        <v>95</v>
      </c>
      <c r="C99">
        <v>409</v>
      </c>
      <c r="D99">
        <v>409</v>
      </c>
      <c r="E99" s="17">
        <v>418.5</v>
      </c>
      <c r="F99" s="17"/>
    </row>
    <row r="100" spans="2:6" x14ac:dyDescent="0.2">
      <c r="B100">
        <v>96</v>
      </c>
      <c r="C100">
        <v>406</v>
      </c>
      <c r="D100">
        <v>431</v>
      </c>
      <c r="E100" s="17">
        <v>405</v>
      </c>
      <c r="F100" s="17"/>
    </row>
    <row r="101" spans="2:6" x14ac:dyDescent="0.2">
      <c r="B101">
        <v>97</v>
      </c>
      <c r="C101">
        <v>398</v>
      </c>
      <c r="D101">
        <v>398</v>
      </c>
      <c r="E101" s="17">
        <v>407.7</v>
      </c>
      <c r="F101" s="17"/>
    </row>
    <row r="102" spans="2:6" x14ac:dyDescent="0.2">
      <c r="B102">
        <v>98</v>
      </c>
      <c r="C102">
        <v>406</v>
      </c>
      <c r="D102">
        <v>431</v>
      </c>
      <c r="E102" s="17">
        <v>403</v>
      </c>
      <c r="F102" s="17"/>
    </row>
    <row r="103" spans="2:6" x14ac:dyDescent="0.2">
      <c r="B103">
        <v>99</v>
      </c>
      <c r="C103">
        <v>403</v>
      </c>
      <c r="D103">
        <v>403</v>
      </c>
      <c r="E103" s="17">
        <v>412.9</v>
      </c>
      <c r="F103" s="17"/>
    </row>
    <row r="104" spans="2:6" x14ac:dyDescent="0.2">
      <c r="B104">
        <v>100</v>
      </c>
      <c r="C104">
        <v>404</v>
      </c>
      <c r="D104">
        <v>429</v>
      </c>
      <c r="E104" s="17">
        <v>414</v>
      </c>
      <c r="F104" s="17"/>
    </row>
    <row r="105" spans="2:6" x14ac:dyDescent="0.2">
      <c r="E105" s="8"/>
    </row>
    <row r="106" spans="2:6" x14ac:dyDescent="0.2">
      <c r="E106" s="5"/>
    </row>
    <row r="107" spans="2:6" x14ac:dyDescent="0.2">
      <c r="E107" s="8"/>
    </row>
    <row r="108" spans="2:6" x14ac:dyDescent="0.2">
      <c r="E108" s="5"/>
    </row>
    <row r="109" spans="2:6" x14ac:dyDescent="0.2">
      <c r="E109" s="8"/>
    </row>
    <row r="110" spans="2:6" x14ac:dyDescent="0.2">
      <c r="E110" s="5"/>
    </row>
    <row r="111" spans="2:6" x14ac:dyDescent="0.2">
      <c r="E111" s="8"/>
    </row>
    <row r="112" spans="2:6" x14ac:dyDescent="0.2">
      <c r="E112" s="5"/>
    </row>
    <row r="113" spans="5:5" x14ac:dyDescent="0.2">
      <c r="E113" s="8"/>
    </row>
    <row r="114" spans="5:5" x14ac:dyDescent="0.2">
      <c r="E114" s="5"/>
    </row>
    <row r="115" spans="5:5" x14ac:dyDescent="0.2">
      <c r="E115" s="8"/>
    </row>
    <row r="116" spans="5:5" x14ac:dyDescent="0.2">
      <c r="E116" s="5"/>
    </row>
    <row r="117" spans="5:5" x14ac:dyDescent="0.2">
      <c r="E117" s="8"/>
    </row>
    <row r="118" spans="5:5" x14ac:dyDescent="0.2">
      <c r="E118" s="5"/>
    </row>
    <row r="119" spans="5:5" x14ac:dyDescent="0.2">
      <c r="E119" s="8"/>
    </row>
    <row r="120" spans="5:5" x14ac:dyDescent="0.2">
      <c r="E120" s="5"/>
    </row>
    <row r="121" spans="5:5" x14ac:dyDescent="0.2">
      <c r="E121" s="8"/>
    </row>
    <row r="122" spans="5:5" x14ac:dyDescent="0.2">
      <c r="E122" s="5"/>
    </row>
    <row r="123" spans="5:5" x14ac:dyDescent="0.2">
      <c r="E123" s="8"/>
    </row>
    <row r="124" spans="5:5" x14ac:dyDescent="0.2">
      <c r="E124" s="5"/>
    </row>
  </sheetData>
  <sortState ref="T6:T21">
    <sortCondition ref="T6"/>
  </sortState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workbookViewId="0">
      <selection activeCell="M24" sqref="M24"/>
    </sheetView>
  </sheetViews>
  <sheetFormatPr defaultRowHeight="12.75" x14ac:dyDescent="0.2"/>
  <cols>
    <col min="9" max="10" width="10.7109375" customWidth="1"/>
    <col min="11" max="11" width="11.28515625" customWidth="1"/>
    <col min="12" max="12" width="10.5703125" customWidth="1"/>
    <col min="13" max="13" width="11" customWidth="1"/>
    <col min="14" max="14" width="10.7109375" customWidth="1"/>
    <col min="15" max="15" width="11" customWidth="1"/>
    <col min="16" max="16" width="11.7109375" customWidth="1"/>
  </cols>
  <sheetData>
    <row r="2" spans="1:12" x14ac:dyDescent="0.2">
      <c r="A2" s="1"/>
      <c r="B2" s="20" t="s">
        <v>95</v>
      </c>
    </row>
    <row r="3" spans="1:12" x14ac:dyDescent="0.2">
      <c r="A3" s="19"/>
      <c r="B3" s="1" t="s">
        <v>96</v>
      </c>
    </row>
    <row r="4" spans="1:12" x14ac:dyDescent="0.2">
      <c r="A4" s="19"/>
      <c r="B4" s="21" t="s">
        <v>94</v>
      </c>
    </row>
    <row r="5" spans="1:12" x14ac:dyDescent="0.2">
      <c r="A5" s="19"/>
      <c r="B5" s="1"/>
    </row>
    <row r="6" spans="1:12" x14ac:dyDescent="0.2">
      <c r="B6" s="1" t="s">
        <v>93</v>
      </c>
    </row>
    <row r="7" spans="1:12" x14ac:dyDescent="0.2">
      <c r="B7" t="s">
        <v>92</v>
      </c>
    </row>
    <row r="9" spans="1:12" x14ac:dyDescent="0.2">
      <c r="C9" s="1" t="s">
        <v>83</v>
      </c>
      <c r="D9" s="19" t="s">
        <v>89</v>
      </c>
      <c r="E9" s="19" t="s">
        <v>90</v>
      </c>
      <c r="F9" s="19" t="s">
        <v>91</v>
      </c>
      <c r="G9" s="19" t="s">
        <v>97</v>
      </c>
      <c r="I9" s="1" t="s">
        <v>98</v>
      </c>
      <c r="J9" s="1" t="s">
        <v>99</v>
      </c>
      <c r="K9" s="1" t="s">
        <v>100</v>
      </c>
      <c r="L9" s="1" t="s">
        <v>101</v>
      </c>
    </row>
    <row r="10" spans="1:12" x14ac:dyDescent="0.2">
      <c r="C10" s="5" t="s">
        <v>86</v>
      </c>
      <c r="D10" s="12">
        <v>10</v>
      </c>
      <c r="E10" s="12">
        <v>15</v>
      </c>
      <c r="F10" s="12">
        <v>18</v>
      </c>
      <c r="G10" s="12">
        <v>22</v>
      </c>
      <c r="I10">
        <f>D10</f>
        <v>10</v>
      </c>
      <c r="J10">
        <f>E10</f>
        <v>15</v>
      </c>
      <c r="K10">
        <f>F10</f>
        <v>18</v>
      </c>
      <c r="L10">
        <f>G10</f>
        <v>22</v>
      </c>
    </row>
    <row r="11" spans="1:12" x14ac:dyDescent="0.2">
      <c r="C11" s="5" t="s">
        <v>85</v>
      </c>
      <c r="D11" s="12">
        <v>20</v>
      </c>
      <c r="E11" s="12">
        <v>22</v>
      </c>
      <c r="F11" s="12">
        <v>30</v>
      </c>
      <c r="G11" s="12">
        <v>35</v>
      </c>
      <c r="I11">
        <f t="shared" ref="I11:L14" si="0">D11-D10</f>
        <v>10</v>
      </c>
      <c r="J11">
        <f t="shared" si="0"/>
        <v>7</v>
      </c>
      <c r="K11">
        <f t="shared" si="0"/>
        <v>12</v>
      </c>
      <c r="L11">
        <f t="shared" si="0"/>
        <v>13</v>
      </c>
    </row>
    <row r="12" spans="1:12" x14ac:dyDescent="0.2">
      <c r="C12" s="5" t="s">
        <v>84</v>
      </c>
      <c r="D12" s="12">
        <v>40</v>
      </c>
      <c r="E12" s="12">
        <v>45</v>
      </c>
      <c r="F12" s="12">
        <v>50</v>
      </c>
      <c r="G12" s="12">
        <v>50</v>
      </c>
      <c r="I12">
        <f t="shared" si="0"/>
        <v>20</v>
      </c>
      <c r="J12">
        <f t="shared" si="0"/>
        <v>23</v>
      </c>
      <c r="K12">
        <f t="shared" si="0"/>
        <v>20</v>
      </c>
      <c r="L12">
        <f t="shared" si="0"/>
        <v>15</v>
      </c>
    </row>
    <row r="13" spans="1:12" x14ac:dyDescent="0.2">
      <c r="C13" s="5" t="s">
        <v>88</v>
      </c>
      <c r="D13" s="12">
        <v>70</v>
      </c>
      <c r="E13" s="12">
        <v>75</v>
      </c>
      <c r="F13" s="12">
        <v>57</v>
      </c>
      <c r="G13" s="12">
        <v>66</v>
      </c>
      <c r="I13">
        <f t="shared" si="0"/>
        <v>30</v>
      </c>
      <c r="J13">
        <f t="shared" si="0"/>
        <v>30</v>
      </c>
      <c r="K13">
        <f t="shared" si="0"/>
        <v>7</v>
      </c>
      <c r="L13">
        <f t="shared" si="0"/>
        <v>16</v>
      </c>
    </row>
    <row r="14" spans="1:12" x14ac:dyDescent="0.2">
      <c r="C14" s="5" t="s">
        <v>87</v>
      </c>
      <c r="D14" s="12">
        <v>100</v>
      </c>
      <c r="E14" s="12">
        <v>110</v>
      </c>
      <c r="F14" s="12">
        <v>90</v>
      </c>
      <c r="G14" s="12">
        <v>86</v>
      </c>
      <c r="I14">
        <f t="shared" si="0"/>
        <v>30</v>
      </c>
      <c r="J14">
        <f t="shared" si="0"/>
        <v>35</v>
      </c>
      <c r="K14">
        <f t="shared" si="0"/>
        <v>33</v>
      </c>
      <c r="L14">
        <f t="shared" si="0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 1</vt:lpstr>
      <vt:lpstr>Data Set 1 Histograms</vt:lpstr>
      <vt:lpstr>Data Set 2</vt:lpstr>
      <vt:lpstr>Data Set 2 Histograms</vt:lpstr>
      <vt:lpstr>Example distributions</vt:lpstr>
      <vt:lpstr>Box and Wisker Plot</vt:lpstr>
    </vt:vector>
  </TitlesOfParts>
  <Company>lihoguru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</dc:creator>
  <cp:lastModifiedBy>Chris</cp:lastModifiedBy>
  <dcterms:created xsi:type="dcterms:W3CDTF">2006-10-02T17:16:03Z</dcterms:created>
  <dcterms:modified xsi:type="dcterms:W3CDTF">2014-07-21T20:18:17Z</dcterms:modified>
</cp:coreProperties>
</file>