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昆\2024\8.1-p837-肺癌预后-吴昆\P837_原始实验数据\"/>
    </mc:Choice>
  </mc:AlternateContent>
  <xr:revisionPtr revIDLastSave="0" documentId="13_ncr:1_{983B1BEA-A136-4CB0-993D-6A5F2A53D335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A_result" sheetId="1" r:id="rId1"/>
    <sheet name="A_raw data" sheetId="2" r:id="rId2"/>
    <sheet name="C_wound" sheetId="4" r:id="rId3"/>
    <sheet name="E_invas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J2" i="4"/>
  <c r="H6" i="4" s="1"/>
  <c r="I6" i="4" s="1"/>
  <c r="H2" i="4"/>
  <c r="C2" i="4"/>
  <c r="C5" i="4" s="1"/>
  <c r="D5" i="4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H7" i="4" l="1"/>
  <c r="I7" i="4" s="1"/>
  <c r="C6" i="4"/>
  <c r="D6" i="4" s="1"/>
  <c r="H5" i="4"/>
  <c r="I5" i="4" s="1"/>
  <c r="C7" i="4"/>
  <c r="D7" i="4" s="1"/>
  <c r="G20" i="1"/>
  <c r="G21" i="1" s="1"/>
  <c r="G22" i="1" s="1"/>
  <c r="G23" i="1" s="1"/>
  <c r="G24" i="1" s="1"/>
  <c r="G25" i="1" s="1"/>
  <c r="H25" i="1" s="1"/>
  <c r="I25" i="1" s="1"/>
  <c r="G14" i="1"/>
  <c r="G15" i="1" s="1"/>
  <c r="G16" i="1" s="1"/>
  <c r="G17" i="1" s="1"/>
  <c r="G18" i="1" s="1"/>
  <c r="G19" i="1" s="1"/>
  <c r="H19" i="1" s="1"/>
  <c r="I19" i="1" s="1"/>
  <c r="G8" i="1"/>
  <c r="G9" i="1" s="1"/>
  <c r="G10" i="1" s="1"/>
  <c r="G11" i="1" s="1"/>
  <c r="G2" i="1"/>
  <c r="G3" i="1" s="1"/>
  <c r="G4" i="1" s="1"/>
  <c r="G5" i="1" s="1"/>
  <c r="G6" i="1" s="1"/>
  <c r="G7" i="1" s="1"/>
  <c r="H7" i="1" s="1"/>
  <c r="I7" i="1" s="1"/>
  <c r="H15" i="1" l="1"/>
  <c r="I15" i="1" s="1"/>
  <c r="H20" i="1"/>
  <c r="I20" i="1" s="1"/>
  <c r="H24" i="1"/>
  <c r="I24" i="1" s="1"/>
  <c r="H23" i="1"/>
  <c r="I23" i="1" s="1"/>
  <c r="H21" i="1"/>
  <c r="I21" i="1" s="1"/>
  <c r="H22" i="1"/>
  <c r="I22" i="1" s="1"/>
  <c r="H18" i="1"/>
  <c r="I18" i="1" s="1"/>
  <c r="H17" i="1"/>
  <c r="I17" i="1" s="1"/>
  <c r="H16" i="1"/>
  <c r="I16" i="1" s="1"/>
  <c r="H14" i="1"/>
  <c r="I14" i="1" s="1"/>
  <c r="H8" i="1"/>
  <c r="I8" i="1" s="1"/>
  <c r="H11" i="1"/>
  <c r="I11" i="1" s="1"/>
  <c r="G12" i="1"/>
  <c r="H9" i="1"/>
  <c r="I9" i="1" s="1"/>
  <c r="H10" i="1"/>
  <c r="I10" i="1" s="1"/>
  <c r="H6" i="1"/>
  <c r="I6" i="1" s="1"/>
  <c r="H3" i="1"/>
  <c r="I3" i="1" s="1"/>
  <c r="H5" i="1"/>
  <c r="I5" i="1" s="1"/>
  <c r="H2" i="1"/>
  <c r="I2" i="1" s="1"/>
  <c r="H4" i="1"/>
  <c r="I4" i="1" s="1"/>
  <c r="G13" i="1" l="1"/>
  <c r="H13" i="1" s="1"/>
  <c r="I13" i="1" s="1"/>
  <c r="H12" i="1"/>
  <c r="I12" i="1" s="1"/>
</calcChain>
</file>

<file path=xl/sharedStrings.xml><?xml version="1.0" encoding="utf-8"?>
<sst xmlns="http://schemas.openxmlformats.org/spreadsheetml/2006/main" count="192" uniqueCount="60">
  <si>
    <t xml:space="preserve">Cq   </t>
  </si>
  <si>
    <t>Cq Mean</t>
  </si>
  <si>
    <t>target gene</t>
  </si>
  <si>
    <t>expression</t>
  </si>
  <si>
    <t>GAPDH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</si>
  <si>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</si>
  <si>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</si>
  <si>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</si>
  <si>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</si>
  <si>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</si>
  <si>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</si>
  <si>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</si>
  <si>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</si>
  <si>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</si>
  <si>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</si>
  <si>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</si>
  <si>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</si>
  <si>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</si>
  <si>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</si>
  <si>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</si>
  <si>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</si>
  <si>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</si>
  <si>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</si>
  <si>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</si>
  <si>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</si>
  <si>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</si>
  <si>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</si>
  <si>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</si>
  <si>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</si>
  <si>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</si>
  <si>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</si>
  <si>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</si>
  <si>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</si>
  <si>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</si>
  <si>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</si>
  <si>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</si>
  <si>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GAPDH</t>
    <phoneticPr fontId="1" type="noConversion"/>
  </si>
  <si>
    <t>Hole</t>
    <phoneticPr fontId="1" type="noConversion"/>
  </si>
  <si>
    <t>Channel</t>
    <phoneticPr fontId="1" type="noConversion"/>
  </si>
  <si>
    <t>CT</t>
    <phoneticPr fontId="1" type="noConversion"/>
  </si>
  <si>
    <t>TM</t>
    <phoneticPr fontId="1" type="noConversion"/>
  </si>
  <si>
    <t>Target gene</t>
    <phoneticPr fontId="1" type="noConversion"/>
  </si>
  <si>
    <t>Sample name</t>
  </si>
  <si>
    <t>si-NC</t>
    <phoneticPr fontId="1" type="noConversion"/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</si>
  <si>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</si>
  <si>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</si>
  <si>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</si>
  <si>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BEAS-2B</t>
  </si>
  <si>
    <t>A549</t>
  </si>
  <si>
    <t>A549</t>
    <phoneticPr fontId="1" type="noConversion"/>
  </si>
  <si>
    <t>CBFA2T3</t>
  </si>
  <si>
    <t>CBFA2T3</t>
    <phoneticPr fontId="1" type="noConversion"/>
  </si>
  <si>
    <t>CD19</t>
  </si>
  <si>
    <t>CD19</t>
    <phoneticPr fontId="1" type="noConversion"/>
  </si>
  <si>
    <t>MS4A1</t>
  </si>
  <si>
    <t>MS4A1</t>
    <phoneticPr fontId="1" type="noConversion"/>
  </si>
  <si>
    <t>P2RX1</t>
  </si>
  <si>
    <t>P2RX1</t>
    <phoneticPr fontId="1" type="noConversion"/>
  </si>
  <si>
    <t>si-CD19</t>
    <phoneticPr fontId="1" type="noConversion"/>
  </si>
  <si>
    <t>BEAS-2B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</si>
</sst>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9" fontId="5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/>
    <xf numFmtId="9" fontId="0" fillId="0" borderId="0" xfId="2" applyFont="1" applyAlignment="1"/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</cellXfs>
  <cellStyles count="3">
    <cellStyle name="Normal" xfId="1" xr:uid="{35383C33-3018-4BD8-819F-013AC27CEC6B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D31" sqref="D31"/>
    </sheetView>
  </sheetViews>
  <sheetFormatPr defaultRowHeight="14" x14ac:dyDescent="0.3"/>
  <cols>
    <col min="9" max="9" width="10.75" style="10" customWidth="1"/>
  </cols>
  <sheetData>
    <row r="1" spans="1:16" s="2" customFormat="1" x14ac:dyDescent="0.3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10" t="s">
        <v>3</v>
      </c>
      <c r="L1" s="4"/>
      <c r="M1" s="4"/>
      <c r="N1" s="4"/>
      <c r="O1" s="4"/>
      <c r="P1" s="4"/>
    </row>
    <row r="2" spans="1:16" s="2" customFormat="1" x14ac:dyDescent="0.3">
      <c r="A2" s="2" t="s">
        <v>47</v>
      </c>
      <c r="B2" t="s">
        <v>4</v>
      </c>
      <c r="C2" s="2">
        <v>14.9</v>
      </c>
      <c r="D2" s="1">
        <f>AVERAGE(C2:C4)</f>
        <v>14.966666666666667</v>
      </c>
      <c r="E2" s="2">
        <v>24.64</v>
      </c>
      <c r="F2" s="1">
        <f>E2-D2</f>
        <v>9.6733333333333338</v>
      </c>
      <c r="G2" s="1">
        <f>AVERAGE(F2:F4)</f>
        <v>9.6366666666666649</v>
      </c>
      <c r="H2" s="1">
        <f>F2-G2</f>
        <v>3.6666666666668846E-2</v>
      </c>
      <c r="I2" s="10">
        <f>POWER(2,-H2)</f>
        <v>0.97490485572223884</v>
      </c>
      <c r="J2" s="9" t="s">
        <v>51</v>
      </c>
      <c r="N2" s="4"/>
      <c r="O2" s="4"/>
      <c r="P2" s="4"/>
    </row>
    <row r="3" spans="1:16" s="2" customFormat="1" x14ac:dyDescent="0.3">
      <c r="A3" s="2" t="s">
        <v>59</v>
      </c>
      <c r="B3" t="s">
        <v>4</v>
      </c>
      <c r="C3" s="2">
        <v>14.93</v>
      </c>
      <c r="D3" s="1">
        <f>AVERAGE(C2:C4)</f>
        <v>14.966666666666667</v>
      </c>
      <c r="E3" s="2">
        <v>24.43</v>
      </c>
      <c r="F3" s="1">
        <f t="shared" ref="F3:F7" si="0">E3-D3</f>
        <v>9.4633333333333329</v>
      </c>
      <c r="G3" s="1">
        <f>G2</f>
        <v>9.6366666666666649</v>
      </c>
      <c r="H3" s="1">
        <f t="shared" ref="H3:H7" si="1">F3-G3</f>
        <v>-0.17333333333333201</v>
      </c>
      <c r="I3" s="10">
        <f t="shared" ref="I3:I7" si="2">POWER(2,-H3)</f>
        <v>1.1276609270458033</v>
      </c>
      <c r="J3" s="9"/>
      <c r="N3" s="4"/>
      <c r="O3" s="4"/>
      <c r="P3" s="4"/>
    </row>
    <row r="4" spans="1:16" s="2" customFormat="1" x14ac:dyDescent="0.3">
      <c r="A4" s="2" t="s">
        <v>47</v>
      </c>
      <c r="B4" t="s">
        <v>4</v>
      </c>
      <c r="C4" s="2">
        <v>15.07</v>
      </c>
      <c r="D4" s="1">
        <f>AVERAGE(C2:C4)</f>
        <v>14.966666666666667</v>
      </c>
      <c r="E4" s="2">
        <v>24.74</v>
      </c>
      <c r="F4" s="1">
        <f t="shared" si="0"/>
        <v>9.7733333333333317</v>
      </c>
      <c r="G4" s="1">
        <f t="shared" ref="G4:G7" si="3">G3</f>
        <v>9.6366666666666649</v>
      </c>
      <c r="H4" s="1">
        <f t="shared" si="1"/>
        <v>0.13666666666666671</v>
      </c>
      <c r="I4" s="10">
        <f t="shared" si="2"/>
        <v>0.90961839399828137</v>
      </c>
      <c r="J4" s="9"/>
      <c r="N4" s="4"/>
      <c r="O4" s="4"/>
      <c r="P4" s="4"/>
    </row>
    <row r="5" spans="1:16" s="2" customFormat="1" ht="15.5" x14ac:dyDescent="0.3">
      <c r="A5" s="5" t="s">
        <v>49</v>
      </c>
      <c r="B5" t="s">
        <v>4</v>
      </c>
      <c r="C5" s="2">
        <v>15.28</v>
      </c>
      <c r="D5" s="1">
        <f>AVERAGE(C5:C7)</f>
        <v>15.253333333333332</v>
      </c>
      <c r="E5" s="2">
        <v>23.71</v>
      </c>
      <c r="F5" s="1">
        <f t="shared" si="0"/>
        <v>8.4566666666666688</v>
      </c>
      <c r="G5" s="1">
        <f t="shared" si="3"/>
        <v>9.6366666666666649</v>
      </c>
      <c r="H5" s="1">
        <f t="shared" si="1"/>
        <v>-1.1799999999999962</v>
      </c>
      <c r="I5" s="10">
        <f t="shared" si="2"/>
        <v>2.2657677705915913</v>
      </c>
      <c r="J5" s="9"/>
      <c r="L5" s="4"/>
      <c r="M5" s="4"/>
      <c r="N5" s="4"/>
      <c r="O5" s="4"/>
      <c r="P5" s="4"/>
    </row>
    <row r="6" spans="1:16" s="2" customFormat="1" ht="15.5" x14ac:dyDescent="0.3">
      <c r="A6" s="5" t="s">
        <v>49</v>
      </c>
      <c r="B6" t="s">
        <v>4</v>
      </c>
      <c r="C6" s="2">
        <v>15.27</v>
      </c>
      <c r="D6" s="1">
        <f>AVERAGE(C5:C7)</f>
        <v>15.253333333333332</v>
      </c>
      <c r="E6" s="2">
        <v>23.52</v>
      </c>
      <c r="F6" s="1">
        <f t="shared" si="0"/>
        <v>8.2666666666666675</v>
      </c>
      <c r="G6" s="1">
        <f t="shared" si="3"/>
        <v>9.6366666666666649</v>
      </c>
      <c r="H6" s="1">
        <f t="shared" si="1"/>
        <v>-1.3699999999999974</v>
      </c>
      <c r="I6" s="10">
        <f t="shared" si="2"/>
        <v>2.5847056612749797</v>
      </c>
      <c r="J6" s="9"/>
      <c r="L6" s="4"/>
      <c r="M6" s="4"/>
      <c r="N6" s="4"/>
      <c r="O6" s="4"/>
      <c r="P6" s="4"/>
    </row>
    <row r="7" spans="1:16" s="2" customFormat="1" ht="15.5" x14ac:dyDescent="0.3">
      <c r="A7" s="5" t="s">
        <v>48</v>
      </c>
      <c r="B7" t="s">
        <v>4</v>
      </c>
      <c r="C7" s="2">
        <v>15.21</v>
      </c>
      <c r="D7" s="1">
        <f>AVERAGE(C5:C7)</f>
        <v>15.253333333333332</v>
      </c>
      <c r="E7" s="2">
        <v>23.56</v>
      </c>
      <c r="F7" s="1">
        <f t="shared" si="0"/>
        <v>8.3066666666666666</v>
      </c>
      <c r="G7" s="1">
        <f t="shared" si="3"/>
        <v>9.6366666666666649</v>
      </c>
      <c r="H7" s="1">
        <f t="shared" si="1"/>
        <v>-1.3299999999999983</v>
      </c>
      <c r="I7" s="10">
        <f t="shared" si="2"/>
        <v>2.5140267490436536</v>
      </c>
      <c r="J7" s="9"/>
      <c r="L7" s="4"/>
      <c r="M7" s="4"/>
      <c r="N7" s="4"/>
      <c r="O7" s="4"/>
    </row>
    <row r="8" spans="1:16" s="2" customFormat="1" x14ac:dyDescent="0.3">
      <c r="A8" s="2" t="s">
        <v>47</v>
      </c>
      <c r="B8" t="s">
        <v>4</v>
      </c>
      <c r="C8" s="2">
        <v>14.9</v>
      </c>
      <c r="D8" s="1">
        <f>AVERAGE(C8:C10)</f>
        <v>14.966666666666667</v>
      </c>
      <c r="E8" s="2">
        <v>27.01</v>
      </c>
      <c r="F8" s="1">
        <f>E8-D8</f>
        <v>12.043333333333335</v>
      </c>
      <c r="G8" s="1">
        <f>AVERAGE(F8:F10)</f>
        <v>11.403333333333334</v>
      </c>
      <c r="H8" s="1">
        <f>F8-G8</f>
        <v>0.64000000000000057</v>
      </c>
      <c r="I8" s="10">
        <f>POWER(2,-H8)</f>
        <v>0.64171294878145191</v>
      </c>
      <c r="J8" s="9" t="s">
        <v>53</v>
      </c>
      <c r="M8" s="4"/>
      <c r="N8" s="4"/>
      <c r="O8" s="4"/>
    </row>
    <row r="9" spans="1:16" s="2" customFormat="1" x14ac:dyDescent="0.3">
      <c r="A9" s="2" t="s">
        <v>59</v>
      </c>
      <c r="B9" t="s">
        <v>4</v>
      </c>
      <c r="C9" s="2">
        <v>14.93</v>
      </c>
      <c r="D9" s="1">
        <f>AVERAGE(C8:C10)</f>
        <v>14.966666666666667</v>
      </c>
      <c r="E9" s="2">
        <v>26.39</v>
      </c>
      <c r="F9" s="1">
        <f t="shared" ref="F9:F13" si="4">E9-D9</f>
        <v>11.423333333333334</v>
      </c>
      <c r="G9" s="1">
        <f>G8</f>
        <v>11.403333333333334</v>
      </c>
      <c r="H9" s="1">
        <f t="shared" ref="H9:H13" si="5">F9-G9</f>
        <v>1.9999999999999574E-2</v>
      </c>
      <c r="I9" s="10">
        <f t="shared" ref="I9:I13" si="6">POWER(2,-H9)</f>
        <v>0.98623270449335942</v>
      </c>
      <c r="J9" s="9"/>
      <c r="M9" s="4"/>
      <c r="N9" s="4"/>
      <c r="O9" s="4"/>
    </row>
    <row r="10" spans="1:16" s="2" customFormat="1" x14ac:dyDescent="0.3">
      <c r="A10" s="2" t="s">
        <v>47</v>
      </c>
      <c r="B10" t="s">
        <v>4</v>
      </c>
      <c r="C10" s="2">
        <v>15.07</v>
      </c>
      <c r="D10" s="1">
        <f>AVERAGE(C8:C10)</f>
        <v>14.966666666666667</v>
      </c>
      <c r="E10" s="2">
        <v>25.71</v>
      </c>
      <c r="F10" s="1">
        <f t="shared" si="4"/>
        <v>10.743333333333334</v>
      </c>
      <c r="G10" s="1">
        <f t="shared" ref="G10:G13" si="7">G9</f>
        <v>11.403333333333334</v>
      </c>
      <c r="H10" s="1">
        <f t="shared" si="5"/>
        <v>-0.66000000000000014</v>
      </c>
      <c r="I10" s="10">
        <f t="shared" si="6"/>
        <v>1.5800826237267545</v>
      </c>
      <c r="J10" s="9"/>
      <c r="M10" s="4"/>
      <c r="N10" s="4"/>
      <c r="O10" s="4"/>
    </row>
    <row r="11" spans="1:16" s="2" customFormat="1" ht="15.5" x14ac:dyDescent="0.3">
      <c r="A11" s="5" t="s">
        <v>49</v>
      </c>
      <c r="B11" t="s">
        <v>4</v>
      </c>
      <c r="C11" s="2">
        <v>15.28</v>
      </c>
      <c r="D11" s="1">
        <f>AVERAGE(C11:C13)</f>
        <v>15.253333333333332</v>
      </c>
      <c r="E11" s="2">
        <v>24.78</v>
      </c>
      <c r="F11" s="1">
        <f t="shared" si="4"/>
        <v>9.5266666666666691</v>
      </c>
      <c r="G11" s="1">
        <f t="shared" si="7"/>
        <v>11.403333333333334</v>
      </c>
      <c r="H11" s="1">
        <f t="shared" si="5"/>
        <v>-1.8766666666666652</v>
      </c>
      <c r="I11" s="10">
        <f t="shared" si="6"/>
        <v>3.6722560798608752</v>
      </c>
      <c r="J11" s="9"/>
      <c r="L11" s="4"/>
      <c r="M11" s="4"/>
      <c r="N11" s="4"/>
      <c r="O11" s="4"/>
    </row>
    <row r="12" spans="1:16" s="2" customFormat="1" ht="15.5" x14ac:dyDescent="0.3">
      <c r="A12" s="5" t="s">
        <v>49</v>
      </c>
      <c r="B12" t="s">
        <v>4</v>
      </c>
      <c r="C12" s="2">
        <v>15.27</v>
      </c>
      <c r="D12" s="1">
        <f>AVERAGE(C11:C13)</f>
        <v>15.253333333333332</v>
      </c>
      <c r="E12" s="2">
        <v>24.74</v>
      </c>
      <c r="F12" s="1">
        <f t="shared" si="4"/>
        <v>9.4866666666666664</v>
      </c>
      <c r="G12" s="1">
        <f t="shared" si="7"/>
        <v>11.403333333333334</v>
      </c>
      <c r="H12" s="1">
        <f t="shared" si="5"/>
        <v>-1.9166666666666679</v>
      </c>
      <c r="I12" s="10">
        <f t="shared" si="6"/>
        <v>3.7754972507267768</v>
      </c>
      <c r="J12" s="9"/>
      <c r="L12" s="4"/>
      <c r="M12" s="4"/>
      <c r="N12" s="4"/>
      <c r="O12" s="4"/>
    </row>
    <row r="13" spans="1:16" s="2" customFormat="1" ht="15.5" x14ac:dyDescent="0.3">
      <c r="A13" s="5" t="s">
        <v>48</v>
      </c>
      <c r="B13" t="s">
        <v>4</v>
      </c>
      <c r="C13" s="2">
        <v>15.21</v>
      </c>
      <c r="D13" s="1">
        <f>AVERAGE(C11:C13)</f>
        <v>15.253333333333332</v>
      </c>
      <c r="E13" s="2">
        <v>25.2</v>
      </c>
      <c r="F13" s="1">
        <f t="shared" si="4"/>
        <v>9.9466666666666672</v>
      </c>
      <c r="G13" s="1">
        <f t="shared" si="7"/>
        <v>11.403333333333334</v>
      </c>
      <c r="H13" s="1">
        <f t="shared" si="5"/>
        <v>-1.456666666666667</v>
      </c>
      <c r="I13" s="10">
        <f t="shared" si="6"/>
        <v>2.7447346208875603</v>
      </c>
      <c r="J13" s="9"/>
      <c r="L13" s="4"/>
      <c r="M13" s="4"/>
      <c r="N13" s="4"/>
      <c r="O13" s="4"/>
      <c r="P13" s="4"/>
    </row>
    <row r="14" spans="1:16" s="2" customFormat="1" x14ac:dyDescent="0.3">
      <c r="A14" s="2" t="s">
        <v>47</v>
      </c>
      <c r="B14" t="s">
        <v>4</v>
      </c>
      <c r="C14" s="2">
        <v>14.9</v>
      </c>
      <c r="D14" s="1">
        <f>AVERAGE(C14:C16)</f>
        <v>14.966666666666667</v>
      </c>
      <c r="E14" s="2">
        <v>23.81</v>
      </c>
      <c r="F14" s="1">
        <f>E14-D14</f>
        <v>8.8433333333333319</v>
      </c>
      <c r="G14" s="1">
        <f>AVERAGE(F14:F16)</f>
        <v>8.7433333333333323</v>
      </c>
      <c r="H14" s="1">
        <f>F14-G14</f>
        <v>9.9999999999999645E-2</v>
      </c>
      <c r="I14" s="10">
        <f>POWER(2,-H14)</f>
        <v>0.93303299153680763</v>
      </c>
      <c r="J14" s="9" t="s">
        <v>55</v>
      </c>
      <c r="N14" s="4"/>
      <c r="O14" s="4"/>
      <c r="P14" s="4"/>
    </row>
    <row r="15" spans="1:16" s="2" customFormat="1" x14ac:dyDescent="0.3">
      <c r="A15" s="2" t="s">
        <v>59</v>
      </c>
      <c r="B15" t="s">
        <v>4</v>
      </c>
      <c r="C15" s="2">
        <v>14.93</v>
      </c>
      <c r="D15" s="1">
        <f>AVERAGE(C14:C16)</f>
        <v>14.966666666666667</v>
      </c>
      <c r="E15" s="2">
        <v>23.62</v>
      </c>
      <c r="F15" s="1">
        <f t="shared" ref="F15:F19" si="8">E15-D15</f>
        <v>8.6533333333333342</v>
      </c>
      <c r="G15" s="1">
        <f>G14</f>
        <v>8.7433333333333323</v>
      </c>
      <c r="H15" s="1">
        <f t="shared" ref="H15:H19" si="9">F15-G15</f>
        <v>-8.9999999999998082E-2</v>
      </c>
      <c r="I15" s="10">
        <f t="shared" ref="I15:I19" si="10">POWER(2,-H15)</f>
        <v>1.0643701824533585</v>
      </c>
      <c r="J15" s="9"/>
      <c r="N15" s="4"/>
      <c r="O15" s="4"/>
      <c r="P15" s="4"/>
    </row>
    <row r="16" spans="1:16" s="2" customFormat="1" x14ac:dyDescent="0.3">
      <c r="A16" s="2" t="s">
        <v>47</v>
      </c>
      <c r="B16" t="s">
        <v>4</v>
      </c>
      <c r="C16" s="2">
        <v>15.07</v>
      </c>
      <c r="D16" s="1">
        <f>AVERAGE(C14:C16)</f>
        <v>14.966666666666667</v>
      </c>
      <c r="E16" s="2">
        <v>23.7</v>
      </c>
      <c r="F16" s="1">
        <f t="shared" si="8"/>
        <v>8.7333333333333325</v>
      </c>
      <c r="G16" s="1">
        <f t="shared" ref="G16:G19" si="11">G15</f>
        <v>8.7433333333333323</v>
      </c>
      <c r="H16" s="1">
        <f t="shared" si="9"/>
        <v>-9.9999999999997868E-3</v>
      </c>
      <c r="I16" s="10">
        <f t="shared" si="10"/>
        <v>1.0069555500567187</v>
      </c>
      <c r="J16" s="9"/>
      <c r="N16" s="4"/>
      <c r="O16" s="4"/>
      <c r="P16" s="4"/>
    </row>
    <row r="17" spans="1:16" s="2" customFormat="1" ht="15.5" x14ac:dyDescent="0.3">
      <c r="A17" s="5" t="s">
        <v>49</v>
      </c>
      <c r="B17" t="s">
        <v>4</v>
      </c>
      <c r="C17" s="2">
        <v>15.28</v>
      </c>
      <c r="D17" s="1">
        <f>AVERAGE(C17:C19)</f>
        <v>15.253333333333332</v>
      </c>
      <c r="E17" s="2">
        <v>24.7</v>
      </c>
      <c r="F17" s="1">
        <f t="shared" si="8"/>
        <v>9.4466666666666672</v>
      </c>
      <c r="G17" s="1">
        <f t="shared" si="11"/>
        <v>8.7433333333333323</v>
      </c>
      <c r="H17" s="1">
        <f t="shared" si="9"/>
        <v>0.70333333333333492</v>
      </c>
      <c r="I17" s="10">
        <f t="shared" si="10"/>
        <v>0.6141515746845867</v>
      </c>
      <c r="J17" s="9"/>
      <c r="L17" s="4"/>
      <c r="M17" s="4"/>
      <c r="N17" s="4"/>
      <c r="O17" s="4"/>
      <c r="P17" s="4"/>
    </row>
    <row r="18" spans="1:16" s="2" customFormat="1" ht="15.5" x14ac:dyDescent="0.3">
      <c r="A18" s="5" t="s">
        <v>49</v>
      </c>
      <c r="B18" t="s">
        <v>4</v>
      </c>
      <c r="C18" s="2">
        <v>15.27</v>
      </c>
      <c r="D18" s="1">
        <f>AVERAGE(C17:C19)</f>
        <v>15.253333333333332</v>
      </c>
      <c r="E18" s="2">
        <v>24.84</v>
      </c>
      <c r="F18" s="1">
        <f t="shared" si="8"/>
        <v>9.5866666666666678</v>
      </c>
      <c r="G18" s="1">
        <f t="shared" si="11"/>
        <v>8.7433333333333323</v>
      </c>
      <c r="H18" s="1">
        <f t="shared" si="9"/>
        <v>0.84333333333333549</v>
      </c>
      <c r="I18" s="10">
        <f t="shared" si="10"/>
        <v>0.55735431829446014</v>
      </c>
      <c r="J18" s="9"/>
      <c r="L18" s="4"/>
      <c r="M18" s="4"/>
      <c r="N18" s="4"/>
      <c r="O18" s="4"/>
      <c r="P18" s="4"/>
    </row>
    <row r="19" spans="1:16" s="2" customFormat="1" ht="15.5" x14ac:dyDescent="0.3">
      <c r="A19" s="5" t="s">
        <v>48</v>
      </c>
      <c r="B19" t="s">
        <v>4</v>
      </c>
      <c r="C19" s="2">
        <v>15.21</v>
      </c>
      <c r="D19" s="1">
        <f>AVERAGE(C17:C19)</f>
        <v>15.253333333333332</v>
      </c>
      <c r="E19" s="2">
        <v>24.65</v>
      </c>
      <c r="F19" s="1">
        <f t="shared" si="8"/>
        <v>9.3966666666666665</v>
      </c>
      <c r="G19" s="1">
        <f t="shared" si="11"/>
        <v>8.7433333333333323</v>
      </c>
      <c r="H19" s="1">
        <f t="shared" si="9"/>
        <v>0.65333333333333421</v>
      </c>
      <c r="I19" s="10">
        <f t="shared" si="10"/>
        <v>0.63580958319290104</v>
      </c>
      <c r="J19" s="9"/>
      <c r="L19" s="4"/>
      <c r="M19" s="4"/>
      <c r="N19" s="4"/>
      <c r="O19" s="4"/>
      <c r="P19" s="4"/>
    </row>
    <row r="20" spans="1:16" s="2" customFormat="1" x14ac:dyDescent="0.3">
      <c r="A20" s="2" t="s">
        <v>47</v>
      </c>
      <c r="B20" t="s">
        <v>4</v>
      </c>
      <c r="C20" s="2">
        <v>14.9</v>
      </c>
      <c r="D20" s="1">
        <f>AVERAGE(C20:C22)</f>
        <v>14.966666666666667</v>
      </c>
      <c r="E20" s="2">
        <v>23.29</v>
      </c>
      <c r="F20" s="1">
        <f>E20-D20</f>
        <v>8.3233333333333324</v>
      </c>
      <c r="G20" s="1">
        <f>AVERAGE(F20:F22)</f>
        <v>8.4099999999999984</v>
      </c>
      <c r="H20" s="1">
        <f>F20-G20</f>
        <v>-8.6666666666666003E-2</v>
      </c>
      <c r="I20" s="10">
        <f>POWER(2,-H20)</f>
        <v>1.061913803962357</v>
      </c>
      <c r="J20" s="9" t="s">
        <v>57</v>
      </c>
      <c r="N20" s="4"/>
      <c r="O20" s="4"/>
      <c r="P20" s="4"/>
    </row>
    <row r="21" spans="1:16" s="2" customFormat="1" x14ac:dyDescent="0.3">
      <c r="A21" s="2" t="s">
        <v>59</v>
      </c>
      <c r="B21" t="s">
        <v>4</v>
      </c>
      <c r="C21" s="2">
        <v>14.93</v>
      </c>
      <c r="D21" s="1">
        <f>AVERAGE(C20:C22)</f>
        <v>14.966666666666667</v>
      </c>
      <c r="E21" s="2">
        <v>23.45</v>
      </c>
      <c r="F21" s="1">
        <f t="shared" ref="F21:F25" si="12">E21-D21</f>
        <v>8.4833333333333325</v>
      </c>
      <c r="G21" s="1">
        <f>G20</f>
        <v>8.4099999999999984</v>
      </c>
      <c r="H21" s="1">
        <f t="shared" ref="H21:H25" si="13">F21-G21</f>
        <v>7.3333333333334139E-2</v>
      </c>
      <c r="I21" s="10">
        <f t="shared" ref="I21:I25" si="14">POWER(2,-H21)</f>
        <v>0.95043947771080151</v>
      </c>
      <c r="J21" s="9"/>
      <c r="N21" s="4"/>
      <c r="O21" s="4"/>
      <c r="P21" s="4"/>
    </row>
    <row r="22" spans="1:16" s="2" customFormat="1" x14ac:dyDescent="0.3">
      <c r="A22" s="2" t="s">
        <v>47</v>
      </c>
      <c r="B22" t="s">
        <v>4</v>
      </c>
      <c r="C22" s="2">
        <v>15.07</v>
      </c>
      <c r="D22" s="1">
        <f>AVERAGE(C20:C22)</f>
        <v>14.966666666666667</v>
      </c>
      <c r="E22" s="2">
        <v>23.39</v>
      </c>
      <c r="F22" s="1">
        <f t="shared" si="12"/>
        <v>8.4233333333333338</v>
      </c>
      <c r="G22" s="1">
        <f t="shared" ref="G22:G25" si="15">G21</f>
        <v>8.4099999999999984</v>
      </c>
      <c r="H22" s="1">
        <f t="shared" si="13"/>
        <v>1.3333333333335418E-2</v>
      </c>
      <c r="I22" s="10">
        <f t="shared" si="14"/>
        <v>0.99080061326522795</v>
      </c>
      <c r="J22" s="9"/>
      <c r="N22" s="4"/>
      <c r="O22" s="4"/>
      <c r="P22" s="4"/>
    </row>
    <row r="23" spans="1:16" s="2" customFormat="1" ht="15.5" x14ac:dyDescent="0.3">
      <c r="A23" s="5" t="s">
        <v>49</v>
      </c>
      <c r="B23" t="s">
        <v>4</v>
      </c>
      <c r="C23" s="2">
        <v>15.28</v>
      </c>
      <c r="D23" s="1">
        <f>AVERAGE(C23:C25)</f>
        <v>15.253333333333332</v>
      </c>
      <c r="E23" s="2">
        <v>22.71</v>
      </c>
      <c r="F23" s="1">
        <f t="shared" si="12"/>
        <v>7.4566666666666688</v>
      </c>
      <c r="G23" s="1">
        <f t="shared" si="15"/>
        <v>8.4099999999999984</v>
      </c>
      <c r="H23" s="1">
        <f t="shared" si="13"/>
        <v>-0.95333333333332959</v>
      </c>
      <c r="I23" s="10">
        <f t="shared" si="14"/>
        <v>1.936341391965761</v>
      </c>
      <c r="J23" s="9"/>
      <c r="L23" s="4"/>
      <c r="M23" s="4"/>
      <c r="N23" s="4"/>
      <c r="O23" s="4"/>
      <c r="P23" s="4"/>
    </row>
    <row r="24" spans="1:16" s="2" customFormat="1" ht="15.5" x14ac:dyDescent="0.3">
      <c r="A24" s="5" t="s">
        <v>49</v>
      </c>
      <c r="B24" t="s">
        <v>4</v>
      </c>
      <c r="C24" s="2">
        <v>15.27</v>
      </c>
      <c r="D24" s="1">
        <f>AVERAGE(C23:C25)</f>
        <v>15.253333333333332</v>
      </c>
      <c r="E24" s="2">
        <v>22.73</v>
      </c>
      <c r="F24" s="1">
        <f t="shared" si="12"/>
        <v>7.4766666666666683</v>
      </c>
      <c r="G24" s="1">
        <f t="shared" si="15"/>
        <v>8.4099999999999984</v>
      </c>
      <c r="H24" s="1">
        <f t="shared" si="13"/>
        <v>-0.93333333333333002</v>
      </c>
      <c r="I24" s="10">
        <f t="shared" si="14"/>
        <v>1.9096832078208286</v>
      </c>
      <c r="J24" s="9"/>
      <c r="L24" s="4"/>
      <c r="M24" s="4"/>
      <c r="N24" s="4"/>
      <c r="O24" s="4"/>
      <c r="P24" s="4"/>
    </row>
    <row r="25" spans="1:16" s="2" customFormat="1" ht="15.5" x14ac:dyDescent="0.3">
      <c r="A25" s="5" t="s">
        <v>48</v>
      </c>
      <c r="B25" t="s">
        <v>4</v>
      </c>
      <c r="C25" s="2">
        <v>15.21</v>
      </c>
      <c r="D25" s="1">
        <f>AVERAGE(C23:C25)</f>
        <v>15.253333333333332</v>
      </c>
      <c r="E25" s="2">
        <v>22.81</v>
      </c>
      <c r="F25" s="1">
        <f t="shared" si="12"/>
        <v>7.5566666666666666</v>
      </c>
      <c r="G25" s="1">
        <f t="shared" si="15"/>
        <v>8.4099999999999984</v>
      </c>
      <c r="H25" s="1">
        <f t="shared" si="13"/>
        <v>-0.85333333333333172</v>
      </c>
      <c r="I25" s="10">
        <f t="shared" si="14"/>
        <v>1.8066704015823625</v>
      </c>
      <c r="J25" s="9"/>
      <c r="L25" s="4"/>
      <c r="M25" s="4"/>
      <c r="N25" s="4"/>
      <c r="O25" s="4"/>
      <c r="P25" s="4"/>
    </row>
  </sheetData>
  <mergeCells count="4">
    <mergeCell ref="J2:J7"/>
    <mergeCell ref="J8:J13"/>
    <mergeCell ref="J14:J19"/>
    <mergeCell ref="J20:J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F35-B93B-4E18-A0FB-EA84F5469F26}">
  <dimension ref="A1:F31"/>
  <sheetViews>
    <sheetView workbookViewId="0">
      <selection activeCell="I21" sqref="I21"/>
    </sheetView>
  </sheetViews>
  <sheetFormatPr defaultRowHeight="14" x14ac:dyDescent="0.3"/>
  <sheetData>
    <row r="1" spans="1:6" s="2" customFormat="1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s="2" customFormat="1" x14ac:dyDescent="0.3">
      <c r="A2" s="2" t="s">
        <v>5</v>
      </c>
      <c r="B2" s="2" t="s">
        <v>6</v>
      </c>
      <c r="C2" s="2">
        <v>24.64</v>
      </c>
      <c r="D2" s="2">
        <v>81</v>
      </c>
      <c r="E2" s="2" t="s">
        <v>50</v>
      </c>
      <c r="F2" s="2" t="s">
        <v>47</v>
      </c>
    </row>
    <row r="3" spans="1:6" s="2" customFormat="1" x14ac:dyDescent="0.3">
      <c r="A3" s="2" t="s">
        <v>7</v>
      </c>
      <c r="B3" s="2" t="s">
        <v>6</v>
      </c>
      <c r="C3" s="2">
        <v>24.43</v>
      </c>
      <c r="D3" s="2">
        <v>81</v>
      </c>
      <c r="E3" s="2" t="s">
        <v>50</v>
      </c>
      <c r="F3" s="2" t="s">
        <v>59</v>
      </c>
    </row>
    <row r="4" spans="1:6" s="2" customFormat="1" x14ac:dyDescent="0.3">
      <c r="A4" s="2" t="s">
        <v>8</v>
      </c>
      <c r="B4" s="2" t="s">
        <v>6</v>
      </c>
      <c r="C4" s="2">
        <v>24.74</v>
      </c>
      <c r="D4" s="2">
        <v>81</v>
      </c>
      <c r="E4" s="2" t="s">
        <v>50</v>
      </c>
      <c r="F4" s="2" t="s">
        <v>47</v>
      </c>
    </row>
    <row r="5" spans="1:6" s="2" customFormat="1" ht="15.5" x14ac:dyDescent="0.3">
      <c r="A5" s="2" t="s">
        <v>9</v>
      </c>
      <c r="B5" s="2" t="s">
        <v>6</v>
      </c>
      <c r="C5" s="2">
        <v>23.71</v>
      </c>
      <c r="D5" s="2">
        <v>81</v>
      </c>
      <c r="E5" s="2" t="s">
        <v>50</v>
      </c>
      <c r="F5" s="5" t="s">
        <v>49</v>
      </c>
    </row>
    <row r="6" spans="1:6" s="2" customFormat="1" ht="15.5" x14ac:dyDescent="0.3">
      <c r="A6" s="2" t="s">
        <v>10</v>
      </c>
      <c r="B6" s="2" t="s">
        <v>6</v>
      </c>
      <c r="C6" s="2">
        <v>23.52</v>
      </c>
      <c r="D6" s="2">
        <v>81</v>
      </c>
      <c r="E6" s="2" t="s">
        <v>50</v>
      </c>
      <c r="F6" s="5" t="s">
        <v>49</v>
      </c>
    </row>
    <row r="7" spans="1:6" s="2" customFormat="1" ht="15.5" x14ac:dyDescent="0.3">
      <c r="A7" s="2" t="s">
        <v>11</v>
      </c>
      <c r="B7" s="2" t="s">
        <v>6</v>
      </c>
      <c r="C7" s="2">
        <v>23.56</v>
      </c>
      <c r="D7" s="2">
        <v>81</v>
      </c>
      <c r="E7" s="2" t="s">
        <v>50</v>
      </c>
      <c r="F7" s="5" t="s">
        <v>48</v>
      </c>
    </row>
    <row r="8" spans="1:6" s="2" customFormat="1" x14ac:dyDescent="0.3">
      <c r="A8" s="2" t="s">
        <v>12</v>
      </c>
      <c r="B8" s="2" t="s">
        <v>6</v>
      </c>
      <c r="C8" s="2">
        <v>27.01</v>
      </c>
      <c r="D8" s="2">
        <v>87</v>
      </c>
      <c r="E8" s="2" t="s">
        <v>53</v>
      </c>
      <c r="F8" s="2" t="s">
        <v>47</v>
      </c>
    </row>
    <row r="9" spans="1:6" s="2" customFormat="1" x14ac:dyDescent="0.3">
      <c r="A9" s="2" t="s">
        <v>13</v>
      </c>
      <c r="B9" s="2" t="s">
        <v>6</v>
      </c>
      <c r="C9" s="2">
        <v>26.39</v>
      </c>
      <c r="D9" s="2">
        <v>87</v>
      </c>
      <c r="E9" s="2" t="s">
        <v>52</v>
      </c>
      <c r="F9" s="2" t="s">
        <v>59</v>
      </c>
    </row>
    <row r="10" spans="1:6" s="2" customFormat="1" x14ac:dyDescent="0.3">
      <c r="A10" s="2" t="s">
        <v>14</v>
      </c>
      <c r="B10" s="2" t="s">
        <v>6</v>
      </c>
      <c r="C10" s="2">
        <v>25.71</v>
      </c>
      <c r="D10" s="2">
        <v>87</v>
      </c>
      <c r="E10" s="2" t="s">
        <v>52</v>
      </c>
      <c r="F10" s="2" t="s">
        <v>47</v>
      </c>
    </row>
    <row r="11" spans="1:6" s="2" customFormat="1" ht="15.5" x14ac:dyDescent="0.3">
      <c r="A11" s="2" t="s">
        <v>15</v>
      </c>
      <c r="B11" s="2" t="s">
        <v>6</v>
      </c>
      <c r="C11" s="2">
        <v>24.78</v>
      </c>
      <c r="D11" s="2">
        <v>87</v>
      </c>
      <c r="E11" s="2" t="s">
        <v>52</v>
      </c>
      <c r="F11" s="5" t="s">
        <v>49</v>
      </c>
    </row>
    <row r="12" spans="1:6" s="2" customFormat="1" ht="15.5" x14ac:dyDescent="0.3">
      <c r="A12" s="2" t="s">
        <v>16</v>
      </c>
      <c r="B12" s="2" t="s">
        <v>6</v>
      </c>
      <c r="C12" s="2">
        <v>24.74</v>
      </c>
      <c r="D12" s="2">
        <v>87</v>
      </c>
      <c r="E12" s="2" t="s">
        <v>52</v>
      </c>
      <c r="F12" s="5" t="s">
        <v>49</v>
      </c>
    </row>
    <row r="13" spans="1:6" s="2" customFormat="1" ht="15.5" x14ac:dyDescent="0.3">
      <c r="A13" s="2" t="s">
        <v>17</v>
      </c>
      <c r="B13" s="2" t="s">
        <v>6</v>
      </c>
      <c r="C13" s="2">
        <v>25.2</v>
      </c>
      <c r="D13" s="2">
        <v>87</v>
      </c>
      <c r="E13" s="2" t="s">
        <v>52</v>
      </c>
      <c r="F13" s="5" t="s">
        <v>48</v>
      </c>
    </row>
    <row r="14" spans="1:6" s="2" customFormat="1" x14ac:dyDescent="0.3">
      <c r="A14" s="2" t="s">
        <v>18</v>
      </c>
      <c r="B14" s="2" t="s">
        <v>6</v>
      </c>
      <c r="C14" s="2">
        <v>23.81</v>
      </c>
      <c r="D14" s="2">
        <v>87.5</v>
      </c>
      <c r="E14" s="2" t="s">
        <v>55</v>
      </c>
      <c r="F14" s="2" t="s">
        <v>47</v>
      </c>
    </row>
    <row r="15" spans="1:6" s="2" customFormat="1" x14ac:dyDescent="0.3">
      <c r="A15" s="2" t="s">
        <v>19</v>
      </c>
      <c r="B15" s="2" t="s">
        <v>6</v>
      </c>
      <c r="C15" s="2">
        <v>23.62</v>
      </c>
      <c r="D15" s="2">
        <v>87.5</v>
      </c>
      <c r="E15" s="2" t="s">
        <v>54</v>
      </c>
      <c r="F15" s="2" t="s">
        <v>59</v>
      </c>
    </row>
    <row r="16" spans="1:6" s="2" customFormat="1" x14ac:dyDescent="0.3">
      <c r="A16" s="2" t="s">
        <v>20</v>
      </c>
      <c r="B16" s="2" t="s">
        <v>6</v>
      </c>
      <c r="C16" s="2">
        <v>23.7</v>
      </c>
      <c r="D16" s="2">
        <v>87.5</v>
      </c>
      <c r="E16" s="2" t="s">
        <v>54</v>
      </c>
      <c r="F16" s="2" t="s">
        <v>47</v>
      </c>
    </row>
    <row r="17" spans="1:6" s="2" customFormat="1" ht="15.5" x14ac:dyDescent="0.3">
      <c r="A17" s="2" t="s">
        <v>21</v>
      </c>
      <c r="B17" s="2" t="s">
        <v>6</v>
      </c>
      <c r="C17" s="2">
        <v>24.7</v>
      </c>
      <c r="D17" s="2">
        <v>87.5</v>
      </c>
      <c r="E17" s="2" t="s">
        <v>54</v>
      </c>
      <c r="F17" s="5" t="s">
        <v>49</v>
      </c>
    </row>
    <row r="18" spans="1:6" s="2" customFormat="1" ht="15.5" x14ac:dyDescent="0.3">
      <c r="A18" s="2" t="s">
        <v>22</v>
      </c>
      <c r="B18" s="2" t="s">
        <v>6</v>
      </c>
      <c r="C18" s="2">
        <v>24.84</v>
      </c>
      <c r="D18" s="2">
        <v>87.5</v>
      </c>
      <c r="E18" s="2" t="s">
        <v>54</v>
      </c>
      <c r="F18" s="5" t="s">
        <v>49</v>
      </c>
    </row>
    <row r="19" spans="1:6" s="2" customFormat="1" ht="15.5" x14ac:dyDescent="0.3">
      <c r="A19" s="2" t="s">
        <v>23</v>
      </c>
      <c r="B19" s="2" t="s">
        <v>6</v>
      </c>
      <c r="C19" s="2">
        <v>24.65</v>
      </c>
      <c r="D19" s="2">
        <v>87.5</v>
      </c>
      <c r="E19" s="2" t="s">
        <v>54</v>
      </c>
      <c r="F19" s="5" t="s">
        <v>48</v>
      </c>
    </row>
    <row r="20" spans="1:6" s="2" customFormat="1" x14ac:dyDescent="0.3">
      <c r="A20" s="2" t="s">
        <v>24</v>
      </c>
      <c r="B20" s="2" t="s">
        <v>6</v>
      </c>
      <c r="C20" s="2">
        <v>23.29</v>
      </c>
      <c r="D20" s="2">
        <v>82.5</v>
      </c>
      <c r="E20" s="2" t="s">
        <v>57</v>
      </c>
      <c r="F20" s="2" t="s">
        <v>47</v>
      </c>
    </row>
    <row r="21" spans="1:6" s="2" customFormat="1" x14ac:dyDescent="0.3">
      <c r="A21" s="2" t="s">
        <v>25</v>
      </c>
      <c r="B21" s="2" t="s">
        <v>6</v>
      </c>
      <c r="C21" s="2">
        <v>23.45</v>
      </c>
      <c r="D21" s="2">
        <v>82.5</v>
      </c>
      <c r="E21" s="2" t="s">
        <v>56</v>
      </c>
      <c r="F21" s="2" t="s">
        <v>59</v>
      </c>
    </row>
    <row r="22" spans="1:6" s="2" customFormat="1" x14ac:dyDescent="0.3">
      <c r="A22" s="2" t="s">
        <v>26</v>
      </c>
      <c r="B22" s="2" t="s">
        <v>6</v>
      </c>
      <c r="C22" s="2">
        <v>23.39</v>
      </c>
      <c r="D22" s="2">
        <v>82.5</v>
      </c>
      <c r="E22" s="2" t="s">
        <v>56</v>
      </c>
      <c r="F22" s="2" t="s">
        <v>47</v>
      </c>
    </row>
    <row r="23" spans="1:6" s="2" customFormat="1" ht="15.5" x14ac:dyDescent="0.3">
      <c r="A23" s="2" t="s">
        <v>27</v>
      </c>
      <c r="B23" s="2" t="s">
        <v>6</v>
      </c>
      <c r="C23" s="2">
        <v>22.71</v>
      </c>
      <c r="D23" s="2">
        <v>82.5</v>
      </c>
      <c r="E23" s="2" t="s">
        <v>56</v>
      </c>
      <c r="F23" s="5" t="s">
        <v>49</v>
      </c>
    </row>
    <row r="24" spans="1:6" s="2" customFormat="1" ht="15.5" x14ac:dyDescent="0.3">
      <c r="A24" s="2" t="s">
        <v>28</v>
      </c>
      <c r="B24" s="2" t="s">
        <v>6</v>
      </c>
      <c r="C24" s="2">
        <v>22.73</v>
      </c>
      <c r="D24" s="2">
        <v>82.5</v>
      </c>
      <c r="E24" s="2" t="s">
        <v>56</v>
      </c>
      <c r="F24" s="5" t="s">
        <v>49</v>
      </c>
    </row>
    <row r="25" spans="1:6" s="2" customFormat="1" ht="15.5" x14ac:dyDescent="0.3">
      <c r="A25" s="2" t="s">
        <v>29</v>
      </c>
      <c r="B25" s="2" t="s">
        <v>6</v>
      </c>
      <c r="C25" s="2">
        <v>22.81</v>
      </c>
      <c r="D25" s="2">
        <v>82.5</v>
      </c>
      <c r="E25" s="2" t="s">
        <v>56</v>
      </c>
      <c r="F25" s="5" t="s">
        <v>48</v>
      </c>
    </row>
    <row r="26" spans="1:6" s="2" customFormat="1" x14ac:dyDescent="0.3">
      <c r="A26" s="2" t="s">
        <v>30</v>
      </c>
      <c r="B26" s="2" t="s">
        <v>6</v>
      </c>
      <c r="C26" s="2">
        <v>14.9</v>
      </c>
      <c r="D26" s="2">
        <v>85.5</v>
      </c>
      <c r="E26" s="2" t="s">
        <v>36</v>
      </c>
      <c r="F26" s="2" t="s">
        <v>47</v>
      </c>
    </row>
    <row r="27" spans="1:6" s="2" customFormat="1" x14ac:dyDescent="0.3">
      <c r="A27" s="2" t="s">
        <v>31</v>
      </c>
      <c r="B27" s="2" t="s">
        <v>6</v>
      </c>
      <c r="C27" s="2">
        <v>14.93</v>
      </c>
      <c r="D27" s="2">
        <v>85.5</v>
      </c>
      <c r="E27" s="2" t="s">
        <v>36</v>
      </c>
      <c r="F27" s="2" t="s">
        <v>59</v>
      </c>
    </row>
    <row r="28" spans="1:6" s="2" customFormat="1" x14ac:dyDescent="0.3">
      <c r="A28" s="2" t="s">
        <v>32</v>
      </c>
      <c r="B28" s="2" t="s">
        <v>6</v>
      </c>
      <c r="C28" s="2">
        <v>15.07</v>
      </c>
      <c r="D28" s="2">
        <v>85.5</v>
      </c>
      <c r="E28" s="2" t="s">
        <v>36</v>
      </c>
      <c r="F28" s="2" t="s">
        <v>47</v>
      </c>
    </row>
    <row r="29" spans="1:6" s="2" customFormat="1" ht="15.5" x14ac:dyDescent="0.3">
      <c r="A29" s="2" t="s">
        <v>33</v>
      </c>
      <c r="B29" s="2" t="s">
        <v>6</v>
      </c>
      <c r="C29" s="2">
        <v>15.28</v>
      </c>
      <c r="D29" s="2">
        <v>85.5</v>
      </c>
      <c r="E29" s="2" t="s">
        <v>36</v>
      </c>
      <c r="F29" s="5" t="s">
        <v>49</v>
      </c>
    </row>
    <row r="30" spans="1:6" s="2" customFormat="1" ht="15.5" x14ac:dyDescent="0.3">
      <c r="A30" s="2" t="s">
        <v>34</v>
      </c>
      <c r="B30" s="2" t="s">
        <v>6</v>
      </c>
      <c r="C30" s="2">
        <v>15.27</v>
      </c>
      <c r="D30" s="2">
        <v>85.5</v>
      </c>
      <c r="E30" s="2" t="s">
        <v>36</v>
      </c>
      <c r="F30" s="5" t="s">
        <v>49</v>
      </c>
    </row>
    <row r="31" spans="1:6" s="2" customFormat="1" ht="15.5" x14ac:dyDescent="0.3">
      <c r="A31" s="2" t="s">
        <v>35</v>
      </c>
      <c r="B31" s="2" t="s">
        <v>6</v>
      </c>
      <c r="C31" s="2">
        <v>15.21</v>
      </c>
      <c r="D31" s="2">
        <v>85.5</v>
      </c>
      <c r="E31" s="2" t="s">
        <v>36</v>
      </c>
      <c r="F31" s="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F05F-C550-4AC2-86C6-B602196EAFCF}">
  <dimension ref="A1:J7"/>
  <sheetViews>
    <sheetView tabSelected="1" workbookViewId="0">
      <selection activeCell="H14" sqref="H14"/>
    </sheetView>
  </sheetViews>
  <sheetFormatPr defaultRowHeight="14" x14ac:dyDescent="0.3"/>
  <sheetData>
    <row r="1" spans="1:10" ht="15.5" x14ac:dyDescent="0.35">
      <c r="A1" t="s">
        <v>43</v>
      </c>
      <c r="B1" t="s">
        <v>45</v>
      </c>
      <c r="D1" t="s">
        <v>46</v>
      </c>
      <c r="F1" s="8" t="s">
        <v>58</v>
      </c>
      <c r="G1" t="s">
        <v>45</v>
      </c>
      <c r="I1" t="s">
        <v>46</v>
      </c>
    </row>
    <row r="2" spans="1:10" x14ac:dyDescent="0.3">
      <c r="A2">
        <v>1</v>
      </c>
      <c r="B2">
        <v>899331</v>
      </c>
      <c r="C2">
        <f>AVERAGE(B2:B4)</f>
        <v>881599.33333333337</v>
      </c>
      <c r="F2">
        <v>1</v>
      </c>
      <c r="G2">
        <v>895575</v>
      </c>
      <c r="H2">
        <f>G2/G2</f>
        <v>1</v>
      </c>
      <c r="J2">
        <f>AVERAGE(G2:G4)</f>
        <v>889671.66666666663</v>
      </c>
    </row>
    <row r="3" spans="1:10" x14ac:dyDescent="0.3">
      <c r="A3">
        <v>1</v>
      </c>
      <c r="B3">
        <v>888253</v>
      </c>
      <c r="F3">
        <v>1</v>
      </c>
      <c r="G3">
        <v>892043</v>
      </c>
      <c r="H3">
        <f t="shared" ref="H3:H4" si="0">G3/G3</f>
        <v>1</v>
      </c>
    </row>
    <row r="4" spans="1:10" x14ac:dyDescent="0.3">
      <c r="A4">
        <v>1</v>
      </c>
      <c r="B4">
        <v>857214</v>
      </c>
      <c r="F4">
        <v>1</v>
      </c>
      <c r="G4">
        <v>881397</v>
      </c>
      <c r="H4">
        <f t="shared" si="0"/>
        <v>1</v>
      </c>
    </row>
    <row r="5" spans="1:10" x14ac:dyDescent="0.3">
      <c r="A5">
        <v>1</v>
      </c>
      <c r="B5">
        <v>591645</v>
      </c>
      <c r="C5" s="7">
        <f>B5/C2</f>
        <v>0.6711041826256674</v>
      </c>
      <c r="D5" s="7">
        <f>1-C5</f>
        <v>0.3288958173743326</v>
      </c>
      <c r="F5">
        <v>1</v>
      </c>
      <c r="G5">
        <v>759569</v>
      </c>
      <c r="H5" s="7">
        <f>G5/J2</f>
        <v>0.85376327971180388</v>
      </c>
      <c r="I5" s="7">
        <f>1-H5</f>
        <v>0.14623672028819612</v>
      </c>
    </row>
    <row r="6" spans="1:10" x14ac:dyDescent="0.3">
      <c r="A6">
        <v>1</v>
      </c>
      <c r="B6">
        <v>558214</v>
      </c>
      <c r="C6" s="7">
        <f>B6/C2</f>
        <v>0.63318332817856027</v>
      </c>
      <c r="D6" s="7">
        <f t="shared" ref="D6:D7" si="1">1-C6</f>
        <v>0.36681667182143973</v>
      </c>
      <c r="F6">
        <v>1</v>
      </c>
      <c r="G6">
        <v>724926</v>
      </c>
      <c r="H6" s="7">
        <f>G6/J2</f>
        <v>0.81482419544288809</v>
      </c>
      <c r="I6" s="7">
        <f t="shared" ref="I6:I7" si="2">1-H6</f>
        <v>0.18517580455711191</v>
      </c>
    </row>
    <row r="7" spans="1:10" x14ac:dyDescent="0.3">
      <c r="A7">
        <v>1</v>
      </c>
      <c r="B7">
        <v>604014</v>
      </c>
      <c r="C7" s="7">
        <f>B7/C2</f>
        <v>0.6851343656490968</v>
      </c>
      <c r="D7" s="7">
        <f t="shared" si="1"/>
        <v>0.3148656343509032</v>
      </c>
      <c r="F7">
        <v>1</v>
      </c>
      <c r="G7">
        <v>762511</v>
      </c>
      <c r="H7" s="7">
        <f>G7/J2</f>
        <v>0.85707011762766416</v>
      </c>
      <c r="I7" s="7">
        <f t="shared" si="2"/>
        <v>0.14292988237233584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B157-B98D-4847-B267-54B063ED369E}">
  <dimension ref="A1:D4"/>
  <sheetViews>
    <sheetView workbookViewId="0">
      <selection activeCell="E1" sqref="E1:E1048576"/>
    </sheetView>
  </sheetViews>
  <sheetFormatPr defaultRowHeight="14" x14ac:dyDescent="0.3"/>
  <sheetData>
    <row r="1" spans="1:4" ht="15.5" x14ac:dyDescent="0.3">
      <c r="A1" s="5" t="s">
        <v>49</v>
      </c>
      <c r="C1" s="3" t="s">
        <v>43</v>
      </c>
      <c r="D1" s="3" t="s">
        <v>58</v>
      </c>
    </row>
    <row r="2" spans="1:4" x14ac:dyDescent="0.3">
      <c r="B2" s="3" t="s">
        <v>44</v>
      </c>
      <c r="C2" s="6">
        <v>971</v>
      </c>
      <c r="D2" s="6">
        <v>244</v>
      </c>
    </row>
    <row r="3" spans="1:4" x14ac:dyDescent="0.3">
      <c r="B3" s="3"/>
      <c r="C3" s="6">
        <v>867</v>
      </c>
      <c r="D3" s="6">
        <v>334</v>
      </c>
    </row>
    <row r="4" spans="1:4" x14ac:dyDescent="0.3">
      <c r="B4" s="3"/>
      <c r="C4" s="6">
        <v>869</v>
      </c>
      <c r="D4" s="6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A_result</vt:lpstr>
      <vt:lpstr>A_raw data</vt:lpstr>
      <vt:lpstr>C_wound</vt:lpstr>
      <vt:lpstr>E_invasion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2025-03-05T02:05:29Z</dcterms:modified>
</cp:coreProperties>
</file>