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ERSONAS" sheetId="2" r:id="rId1"/>
    <sheet name="PRODUCTOS" sheetId="4" r:id="rId2"/>
    <sheet name="PRINCIPAL" sheetId="1" r:id="rId3"/>
    <sheet name="Temporal" sheetId="3" r:id="rId4"/>
  </sheets>
  <definedNames>
    <definedName name="DATOS_PERSONAS">TABLA_PERSONAS[[#All],[NOMBRE]:[TELÉFONO]]</definedName>
  </definedName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F2" i="1"/>
  <c r="I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J6" i="1" l="1"/>
  <c r="J4" i="1"/>
  <c r="J13" i="1"/>
  <c r="J8" i="1"/>
  <c r="J15" i="1"/>
  <c r="J3" i="1"/>
  <c r="J12" i="1"/>
  <c r="J7" i="1"/>
  <c r="J11" i="1"/>
  <c r="J2" i="1"/>
  <c r="J10" i="1"/>
  <c r="J14" i="1"/>
  <c r="J5" i="1"/>
  <c r="J9" i="1"/>
  <c r="H3" i="1"/>
  <c r="H7" i="1"/>
  <c r="H15" i="1"/>
  <c r="H2" i="1"/>
  <c r="G2" i="1"/>
  <c r="G9" i="1"/>
  <c r="H4" i="1"/>
  <c r="H11" i="1"/>
  <c r="H9" i="1"/>
  <c r="H5" i="1"/>
  <c r="H8" i="1"/>
  <c r="H12" i="1"/>
  <c r="H6" i="1"/>
  <c r="H13" i="1"/>
  <c r="H10" i="1"/>
  <c r="H14" i="1"/>
  <c r="G15" i="1"/>
  <c r="G5" i="1"/>
  <c r="G10" i="1"/>
  <c r="G14" i="1"/>
  <c r="G13" i="1"/>
  <c r="G4" i="1"/>
  <c r="G12" i="1"/>
  <c r="G6" i="1"/>
  <c r="G7" i="1"/>
  <c r="G8" i="1"/>
  <c r="G3" i="1"/>
  <c r="G11" i="1"/>
</calcChain>
</file>

<file path=xl/sharedStrings.xml><?xml version="1.0" encoding="utf-8"?>
<sst xmlns="http://schemas.openxmlformats.org/spreadsheetml/2006/main" count="200" uniqueCount="137">
  <si>
    <t xml:space="preserve">La llave primaria es Número de Factura de venta: NUM_FAC </t>
  </si>
  <si>
    <t>NUM_FAC</t>
  </si>
  <si>
    <t xml:space="preserve"> Número de la factura de compra venta </t>
  </si>
  <si>
    <t>FECHA_FAC</t>
  </si>
  <si>
    <t xml:space="preserve"> Fecha de la factura de compra venta   </t>
  </si>
  <si>
    <t>NOM_CLIENTE</t>
  </si>
  <si>
    <t xml:space="preserve"> Nombre del cliente </t>
  </si>
  <si>
    <t>DIR_CLIENTE</t>
  </si>
  <si>
    <t xml:space="preserve"> Dirección del cliente </t>
  </si>
  <si>
    <t>RIF_CLIENTE</t>
  </si>
  <si>
    <t>CIUDAD_CLIENTE</t>
  </si>
  <si>
    <t xml:space="preserve"> Ciudad del cliente   </t>
  </si>
  <si>
    <t>TELEF_CLIENTE</t>
  </si>
  <si>
    <t xml:space="preserve"> Teléfono del cliente   </t>
  </si>
  <si>
    <t>CATEGORIA</t>
  </si>
  <si>
    <t xml:space="preserve"> Categoría del producto   </t>
  </si>
  <si>
    <t>COD_PROD</t>
  </si>
  <si>
    <t xml:space="preserve"> Código del producto </t>
  </si>
  <si>
    <t>DESCRIPCION</t>
  </si>
  <si>
    <t xml:space="preserve"> Descripción del producto   </t>
  </si>
  <si>
    <t>VAL_UNIT</t>
  </si>
  <si>
    <t xml:space="preserve"> Valor unitario del producto   </t>
  </si>
  <si>
    <t>CANT_PROD</t>
  </si>
  <si>
    <t xml:space="preserve"> Cantidad de productos q compra el cliente   </t>
  </si>
  <si>
    <t>(*) Régimen de Incorporación Fiscal</t>
  </si>
  <si>
    <t xml:space="preserve"> Rif del cliente (*)</t>
  </si>
  <si>
    <t>ID</t>
  </si>
  <si>
    <t>NOMBRE</t>
  </si>
  <si>
    <t>SEXO</t>
  </si>
  <si>
    <t> Santiago</t>
  </si>
  <si>
    <t>Sofía</t>
  </si>
  <si>
    <t>Thiago</t>
  </si>
  <si>
    <t>Santino</t>
  </si>
  <si>
    <t>Paula</t>
  </si>
  <si>
    <t>Zoe</t>
  </si>
  <si>
    <t>Masculino</t>
  </si>
  <si>
    <t>Femenino</t>
  </si>
  <si>
    <t>Mateo</t>
  </si>
  <si>
    <t>Juan</t>
  </si>
  <si>
    <t>Matías</t>
  </si>
  <si>
    <t>Nicolás</t>
  </si>
  <si>
    <t>Benjamín</t>
  </si>
  <si>
    <t>Pedro</t>
  </si>
  <si>
    <t>Tomás</t>
  </si>
  <si>
    <t>María</t>
  </si>
  <si>
    <t>Lucía</t>
  </si>
  <si>
    <t>Martina</t>
  </si>
  <si>
    <t>Catalina</t>
  </si>
  <si>
    <t>Elena</t>
  </si>
  <si>
    <t>Emilia</t>
  </si>
  <si>
    <t>Valentina</t>
  </si>
  <si>
    <t>DIRECCIÓN</t>
  </si>
  <si>
    <t>DNI</t>
  </si>
  <si>
    <t>CIUDAD</t>
  </si>
  <si>
    <t>TELÉFONO</t>
  </si>
  <si>
    <t>Avenida Alte G Brown</t>
  </si>
  <si>
    <t>Calle Altrado Storni</t>
  </si>
  <si>
    <t>Calle Alvarez Condarco</t>
  </si>
  <si>
    <t>Calle Alvarez Prado</t>
  </si>
  <si>
    <t>Calle Amancay</t>
  </si>
  <si>
    <t>Calle Ambrosetti</t>
  </si>
  <si>
    <t>Calle Anchorena</t>
  </si>
  <si>
    <t>Calle Andrea Zenarruza</t>
  </si>
  <si>
    <t>Calle Andres Bello</t>
  </si>
  <si>
    <t>Calle Antartida Argentina</t>
  </si>
  <si>
    <t>Avenida Antenor Sajama</t>
  </si>
  <si>
    <t>Calle Antonio Forestieri</t>
  </si>
  <si>
    <t>Calle Antonio Garibaldi</t>
  </si>
  <si>
    <t>Calle Antonio Marcon</t>
  </si>
  <si>
    <t>Calle Arenales</t>
  </si>
  <si>
    <t>Calle Arenas</t>
  </si>
  <si>
    <t>Calle Argañaraz</t>
  </si>
  <si>
    <t>Calle Argerich</t>
  </si>
  <si>
    <t>Calle Arismendi</t>
  </si>
  <si>
    <t>Pasaje Arrayanal</t>
  </si>
  <si>
    <t>Buenos Aires</t>
  </si>
  <si>
    <t>Córdoba</t>
  </si>
  <si>
    <t>Rosario</t>
  </si>
  <si>
    <t>Mar del Plata</t>
  </si>
  <si>
    <t>San Miguel de Tucumán</t>
  </si>
  <si>
    <t>Salta</t>
  </si>
  <si>
    <t>Santa Fe</t>
  </si>
  <si>
    <t>Corrientes</t>
  </si>
  <si>
    <t>Bahía Blanca</t>
  </si>
  <si>
    <t>Resistencia</t>
  </si>
  <si>
    <t>Posadas</t>
  </si>
  <si>
    <t>Quilmes</t>
  </si>
  <si>
    <t>San Salvador de Jujuy</t>
  </si>
  <si>
    <t>Guaymallén</t>
  </si>
  <si>
    <t>Santiago del Estero</t>
  </si>
  <si>
    <t>Gregorio de Laferrere</t>
  </si>
  <si>
    <t>José C. Paz</t>
  </si>
  <si>
    <t>Paraná</t>
  </si>
  <si>
    <t>Merlo</t>
  </si>
  <si>
    <t>Banfield</t>
  </si>
  <si>
    <t>Ciudad de Buenos Aires</t>
  </si>
  <si>
    <t>Tucumán</t>
  </si>
  <si>
    <t>Chaco</t>
  </si>
  <si>
    <t>Misiones</t>
  </si>
  <si>
    <t>Jujuy</t>
  </si>
  <si>
    <t>Mendoza</t>
  </si>
  <si>
    <t>Entre Ríos</t>
  </si>
  <si>
    <t>PROVINCIA</t>
  </si>
  <si>
    <t>CALLE</t>
  </si>
  <si>
    <t>Bandera de la Provincia de CórdobaCórdoba (Provincia de Córdoba)</t>
  </si>
  <si>
    <t>Bandera de la Provincia de CorrientesCorrientes (Provincia de Corrientes)</t>
  </si>
  <si>
    <t>Bandera de la Provincia de FormosaFormosa (Provincia de Formosa)</t>
  </si>
  <si>
    <t>Bandera de la Provincia de Buenos AiresLa Plata (Provincia de Buenos Aires)</t>
  </si>
  <si>
    <t>Bandera de la Provincia de La RiojaLa Rioja (Provincia de La Rioja)</t>
  </si>
  <si>
    <t>Bandera de la Provincia de MendozaMendoza (Provincia de Mendoza)</t>
  </si>
  <si>
    <t>Bandera de la Provincia del NeuquénNeuquén (Provincia del Neuquén)</t>
  </si>
  <si>
    <t>Bandera de la Provincia de Entre RíosParaná (Provincia de Entre Ríos)</t>
  </si>
  <si>
    <t>Bandera de la Provincia de MisionesPosadas (Provincia de Misiones)</t>
  </si>
  <si>
    <t>Bandera de la Provincia del ChubutRawson (Provincia del Chubut)</t>
  </si>
  <si>
    <t>Bandera de la Provincia del ChacoResistencia (Provincia del Chaco)</t>
  </si>
  <si>
    <t>Bandera de la Provincia de Santa CruzRío Gallegos (Provincia de Santa Cruz)</t>
  </si>
  <si>
    <t>Bandera de la Provincia de SaltaSalta (Provincia de Salta)</t>
  </si>
  <si>
    <t>Bandera de la Provincia de CatamarcaSan Fernando del Valle de Catamarca (Provincia de Catamarca)</t>
  </si>
  <si>
    <t>Bandera de la Provincia de San JuanSan Juan (Provincia de San Juan)</t>
  </si>
  <si>
    <t>Bandera de la Provincia de San LuisSan Luis (Provincia de San Luis)</t>
  </si>
  <si>
    <t>Bandera de la Provincia de TucumánSan Miguel de Tucumán (Provincia de Tucumán)</t>
  </si>
  <si>
    <t>Bandera de la Provincia de JujuySan Salvador de Jujuy (Provincia de Jujuy)</t>
  </si>
  <si>
    <t>Bandera de la Provincia de Santa FeSanta Fe (Provincia de Santa Fe)</t>
  </si>
  <si>
    <t>Bandera de la Provincia de La PampaSanta Rosa (Provincia de La Pampa)</t>
  </si>
  <si>
    <t>Bandera de la Provincia de Santiago del EsteroSantiago del Estero (Provincia de Santiago del Estero)</t>
  </si>
  <si>
    <t>PRE</t>
  </si>
  <si>
    <t>PRO</t>
  </si>
  <si>
    <t>15 4 000 000</t>
  </si>
  <si>
    <t>15 6 999 999</t>
  </si>
  <si>
    <t>PRODUCTO</t>
  </si>
  <si>
    <t>CATEGORÍA</t>
  </si>
  <si>
    <t>Cuidado Personal.</t>
  </si>
  <si>
    <t>Cuidado e higiene de Bebé.</t>
  </si>
  <si>
    <t>Limpieza del hogar.</t>
  </si>
  <si>
    <t>Bebidas.</t>
  </si>
  <si>
    <t>Almacén.</t>
  </si>
  <si>
    <t>Alimento para mascotas.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</si>
</sst>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#;\(###\)\ ###\-####"/>
    <numFmt numFmtId="166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numFmt numFmtId="166" formatCode="dd/mmm/yyyy"/>
    </dxf>
    <dxf>
      <numFmt numFmtId="3" formatCode="#,##0"/>
    </dxf>
    <dxf>
      <numFmt numFmtId="164" formatCode="[&lt;=9999999]###\-#####;\(###\)\ ###\-####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[&lt;=9999999]###\-#####;\(###\)\ ###\-####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_PERSONAS" displayName="TABLA_PERSONAS" ref="A1:G21" totalsRowShown="0">
  <sortState ref="A2:C21">
    <sortCondition ref="B3"/>
  </sortState>
  <tableColumns count="7">
    <tableColumn id="1" name="ID" dataDxfId="11">
      <calculatedColumnFormula>ROW()-1</calculatedColumnFormula>
    </tableColumn>
    <tableColumn id="2" name="NOMBRE"/>
    <tableColumn id="3" name="SEXO"/>
    <tableColumn id="4" name="DIRECCIÓN" dataDxfId="10">
      <calculatedColumnFormula>I2&amp;" "&amp;RANDBETWEEN(100,1000)</calculatedColumnFormula>
    </tableColumn>
    <tableColumn id="5" name="DNI" dataDxfId="9">
      <calculatedColumnFormula>RANDBETWEEN(10000000,40000000)</calculatedColumnFormula>
    </tableColumn>
    <tableColumn id="6" name="CIUDAD" dataDxfId="8">
      <calculatedColumnFormula>J2</calculatedColumnFormula>
    </tableColumn>
    <tableColumn id="7" name="TELÉFONO" dataDxfId="7">
      <calculatedColumnFormula>RANDBETWEEN(2214000000,3886999999)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D1:O15" totalsRowShown="0">
  <tableColumns count="12">
    <tableColumn id="1" name="NUM_FAC" dataDxfId="6">
      <calculatedColumnFormula>RANDBETWEEN(ROW(),30)</calculatedColumnFormula>
    </tableColumn>
    <tableColumn id="2" name="FECHA_FAC" dataDxfId="0">
      <calculatedColumnFormula>RANDBETWEEN(35000,45000)</calculatedColumnFormula>
    </tableColumn>
    <tableColumn id="3" name="NOM_CLIENTE" dataDxfId="5">
      <calculatedColumnFormula>VLOOKUP(RANDBETWEEN(1,20),TABLA_PERSONAS[],2,FALSE)</calculatedColumnFormula>
    </tableColumn>
    <tableColumn id="4" name="DIR_CLIENTE" dataDxfId="4">
      <calculatedColumnFormula>VLOOKUP(Tabla1[[#This Row],[NOM_CLIENTE]],DATOS_PERSONAS,3,FALSE)</calculatedColumnFormula>
    </tableColumn>
    <tableColumn id="5" name="RIF_CLIENTE" dataDxfId="1">
      <calculatedColumnFormula>VLOOKUP(Tabla1[[#This Row],[NOM_CLIENTE]],DATOS_PERSONAS,4,FALSE)</calculatedColumnFormula>
    </tableColumn>
    <tableColumn id="6" name="CIUDAD_CLIENTE" dataDxfId="3">
      <calculatedColumnFormula>VLOOKUP(Tabla1[[#This Row],[NOM_CLIENTE]],DATOS_PERSONAS,5,FALSE)</calculatedColumnFormula>
    </tableColumn>
    <tableColumn id="7" name="TELEF_CLIENTE" dataDxfId="2">
      <calculatedColumnFormula>VLOOKUP(Tabla1[[#This Row],[NOM_CLIENTE]],DATOS_PERSONAS,6,FALSE)</calculatedColumnFormula>
    </tableColumn>
    <tableColumn id="8" name="CATEGORIA"/>
    <tableColumn id="9" name="COD_PROD"/>
    <tableColumn id="10" name="DESCRIPCION"/>
    <tableColumn id="11" name="VAL_UNIT"/>
    <tableColumn id="12" name="CANT_PROD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1" sqref="B1:G21"/>
    </sheetView>
  </sheetViews>
  <sheetFormatPr baseColWidth="10" defaultColWidth="9.140625" defaultRowHeight="15" x14ac:dyDescent="0.25"/>
  <cols>
    <col min="2" max="2" width="11" customWidth="1"/>
    <col min="4" max="4" width="27.140625" bestFit="1" customWidth="1"/>
    <col min="5" max="5" width="10.140625" bestFit="1" customWidth="1"/>
    <col min="6" max="6" width="22.140625" bestFit="1" customWidth="1"/>
    <col min="7" max="7" width="13.5703125" bestFit="1" customWidth="1"/>
    <col min="9" max="9" width="23.5703125" bestFit="1" customWidth="1"/>
    <col min="10" max="10" width="22.140625" bestFit="1" customWidth="1"/>
    <col min="11" max="11" width="60.140625" bestFit="1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51</v>
      </c>
      <c r="E1" t="s">
        <v>52</v>
      </c>
      <c r="F1" t="s">
        <v>53</v>
      </c>
      <c r="G1" t="s">
        <v>54</v>
      </c>
      <c r="I1" t="s">
        <v>103</v>
      </c>
      <c r="J1" t="s">
        <v>53</v>
      </c>
      <c r="K1" t="s">
        <v>102</v>
      </c>
    </row>
    <row r="2" spans="1:14" x14ac:dyDescent="0.25">
      <c r="A2">
        <f t="shared" ref="A2:A21" si="0">ROW()-1</f>
        <v>1</v>
      </c>
      <c r="B2" t="s">
        <v>29</v>
      </c>
      <c r="C2" t="s">
        <v>35</v>
      </c>
      <c r="D2" t="str">
        <f t="shared" ref="D2:D21" ca="1" si="1">I2&amp;" "&amp;RANDBETWEEN(100,1000)</f>
        <v>Avenida Alte G Brown 470</v>
      </c>
      <c r="E2" s="3">
        <f t="shared" ref="E2:E21" ca="1" si="2">RANDBETWEEN(10000000,40000000)</f>
        <v>35761649</v>
      </c>
      <c r="F2" t="str">
        <f t="shared" ref="F2:F21" si="3">J2</f>
        <v>Buenos Aires</v>
      </c>
      <c r="G2" s="4">
        <f t="shared" ref="G2:G21" ca="1" si="4">RANDBETWEEN(2214000000,3886999999)</f>
        <v>3541229580</v>
      </c>
      <c r="I2" t="s">
        <v>55</v>
      </c>
      <c r="J2" t="s">
        <v>75</v>
      </c>
      <c r="K2" t="s">
        <v>95</v>
      </c>
      <c r="M2" t="s">
        <v>104</v>
      </c>
      <c r="N2">
        <v>351</v>
      </c>
    </row>
    <row r="3" spans="1:14" x14ac:dyDescent="0.25">
      <c r="A3">
        <f t="shared" si="0"/>
        <v>2</v>
      </c>
      <c r="B3" t="s">
        <v>41</v>
      </c>
      <c r="C3" t="s">
        <v>35</v>
      </c>
      <c r="D3" t="str">
        <f t="shared" ca="1" si="1"/>
        <v>Calle Altrado Storni 510</v>
      </c>
      <c r="E3" s="3">
        <f t="shared" ca="1" si="2"/>
        <v>11313081</v>
      </c>
      <c r="F3" t="str">
        <f t="shared" si="3"/>
        <v>Córdoba</v>
      </c>
      <c r="G3" s="4">
        <f t="shared" ca="1" si="4"/>
        <v>2669810609</v>
      </c>
      <c r="I3" t="s">
        <v>56</v>
      </c>
      <c r="J3" t="s">
        <v>76</v>
      </c>
      <c r="K3" t="s">
        <v>76</v>
      </c>
      <c r="M3" t="s">
        <v>105</v>
      </c>
      <c r="N3">
        <v>379</v>
      </c>
    </row>
    <row r="4" spans="1:14" x14ac:dyDescent="0.25">
      <c r="A4">
        <f t="shared" si="0"/>
        <v>3</v>
      </c>
      <c r="B4" t="s">
        <v>47</v>
      </c>
      <c r="C4" t="s">
        <v>36</v>
      </c>
      <c r="D4" t="str">
        <f t="shared" ca="1" si="1"/>
        <v>Calle Alvarez Condarco 726</v>
      </c>
      <c r="E4" s="3">
        <f t="shared" ca="1" si="2"/>
        <v>12480341</v>
      </c>
      <c r="F4" t="str">
        <f t="shared" si="3"/>
        <v>Rosario</v>
      </c>
      <c r="G4" s="4">
        <f t="shared" ca="1" si="4"/>
        <v>3871918816</v>
      </c>
      <c r="I4" t="s">
        <v>57</v>
      </c>
      <c r="J4" t="s">
        <v>77</v>
      </c>
      <c r="K4" t="s">
        <v>81</v>
      </c>
      <c r="M4" t="s">
        <v>106</v>
      </c>
      <c r="N4">
        <v>370</v>
      </c>
    </row>
    <row r="5" spans="1:14" x14ac:dyDescent="0.25">
      <c r="A5">
        <f t="shared" si="0"/>
        <v>4</v>
      </c>
      <c r="B5" t="s">
        <v>48</v>
      </c>
      <c r="C5" t="s">
        <v>36</v>
      </c>
      <c r="D5" t="str">
        <f t="shared" ca="1" si="1"/>
        <v>Calle Alvarez Prado 783</v>
      </c>
      <c r="E5" s="3">
        <f t="shared" ca="1" si="2"/>
        <v>34675913</v>
      </c>
      <c r="F5" t="str">
        <f t="shared" si="3"/>
        <v>Mar del Plata</v>
      </c>
      <c r="G5" s="4">
        <f t="shared" ca="1" si="4"/>
        <v>3489454374</v>
      </c>
      <c r="I5" t="s">
        <v>58</v>
      </c>
      <c r="J5" t="s">
        <v>78</v>
      </c>
      <c r="K5" t="s">
        <v>75</v>
      </c>
      <c r="M5" t="s">
        <v>107</v>
      </c>
      <c r="N5">
        <v>221</v>
      </c>
    </row>
    <row r="6" spans="1:14" x14ac:dyDescent="0.25">
      <c r="A6">
        <f t="shared" si="0"/>
        <v>5</v>
      </c>
      <c r="B6" t="s">
        <v>49</v>
      </c>
      <c r="C6" t="s">
        <v>36</v>
      </c>
      <c r="D6" t="str">
        <f t="shared" ca="1" si="1"/>
        <v>Calle Amancay 464</v>
      </c>
      <c r="E6" s="3">
        <f t="shared" ca="1" si="2"/>
        <v>17160821</v>
      </c>
      <c r="F6" t="str">
        <f t="shared" si="3"/>
        <v>San Miguel de Tucumán</v>
      </c>
      <c r="G6" s="4">
        <f t="shared" ca="1" si="4"/>
        <v>3679962782</v>
      </c>
      <c r="I6" t="s">
        <v>59</v>
      </c>
      <c r="J6" t="s">
        <v>79</v>
      </c>
      <c r="K6" t="s">
        <v>96</v>
      </c>
      <c r="M6" t="s">
        <v>108</v>
      </c>
      <c r="N6">
        <v>380</v>
      </c>
    </row>
    <row r="7" spans="1:14" x14ac:dyDescent="0.25">
      <c r="A7">
        <f t="shared" si="0"/>
        <v>6</v>
      </c>
      <c r="B7" t="s">
        <v>38</v>
      </c>
      <c r="C7" t="s">
        <v>35</v>
      </c>
      <c r="D7" t="str">
        <f t="shared" ca="1" si="1"/>
        <v>Calle Ambrosetti 743</v>
      </c>
      <c r="E7" s="3">
        <f t="shared" ca="1" si="2"/>
        <v>27658353</v>
      </c>
      <c r="F7" t="str">
        <f t="shared" si="3"/>
        <v>Salta</v>
      </c>
      <c r="G7" s="4">
        <f t="shared" ca="1" si="4"/>
        <v>2550868723</v>
      </c>
      <c r="I7" t="s">
        <v>60</v>
      </c>
      <c r="J7" t="s">
        <v>80</v>
      </c>
      <c r="K7" t="s">
        <v>80</v>
      </c>
      <c r="M7" t="s">
        <v>109</v>
      </c>
      <c r="N7">
        <v>261</v>
      </c>
    </row>
    <row r="8" spans="1:14" x14ac:dyDescent="0.25">
      <c r="A8">
        <f t="shared" si="0"/>
        <v>7</v>
      </c>
      <c r="B8" t="s">
        <v>45</v>
      </c>
      <c r="C8" t="s">
        <v>36</v>
      </c>
      <c r="D8" t="str">
        <f t="shared" ca="1" si="1"/>
        <v>Calle Anchorena 584</v>
      </c>
      <c r="E8" s="3">
        <f t="shared" ca="1" si="2"/>
        <v>10787939</v>
      </c>
      <c r="F8" t="str">
        <f t="shared" si="3"/>
        <v>Santa Fe</v>
      </c>
      <c r="G8" s="4">
        <f t="shared" ca="1" si="4"/>
        <v>3530429977</v>
      </c>
      <c r="I8" t="s">
        <v>61</v>
      </c>
      <c r="J8" t="s">
        <v>81</v>
      </c>
      <c r="K8" t="s">
        <v>81</v>
      </c>
      <c r="M8" t="s">
        <v>110</v>
      </c>
      <c r="N8">
        <v>299</v>
      </c>
    </row>
    <row r="9" spans="1:14" x14ac:dyDescent="0.25">
      <c r="A9">
        <f t="shared" si="0"/>
        <v>8</v>
      </c>
      <c r="B9" t="s">
        <v>44</v>
      </c>
      <c r="C9" t="s">
        <v>36</v>
      </c>
      <c r="D9" t="str">
        <f t="shared" ca="1" si="1"/>
        <v>Calle Andrea Zenarruza 560</v>
      </c>
      <c r="E9" s="3">
        <f t="shared" ca="1" si="2"/>
        <v>33087661</v>
      </c>
      <c r="F9" t="str">
        <f t="shared" si="3"/>
        <v>Corrientes</v>
      </c>
      <c r="G9" s="4">
        <f t="shared" ca="1" si="4"/>
        <v>3697199882</v>
      </c>
      <c r="I9" t="s">
        <v>62</v>
      </c>
      <c r="J9" t="s">
        <v>82</v>
      </c>
      <c r="K9" t="s">
        <v>82</v>
      </c>
      <c r="M9" t="s">
        <v>111</v>
      </c>
      <c r="N9">
        <v>343</v>
      </c>
    </row>
    <row r="10" spans="1:14" x14ac:dyDescent="0.25">
      <c r="A10">
        <f t="shared" si="0"/>
        <v>9</v>
      </c>
      <c r="B10" t="s">
        <v>46</v>
      </c>
      <c r="C10" t="s">
        <v>36</v>
      </c>
      <c r="D10" t="str">
        <f t="shared" ca="1" si="1"/>
        <v>Calle Andres Bello 137</v>
      </c>
      <c r="E10" s="3">
        <f t="shared" ca="1" si="2"/>
        <v>36517288</v>
      </c>
      <c r="F10" t="str">
        <f t="shared" si="3"/>
        <v>Bahía Blanca</v>
      </c>
      <c r="G10" s="4">
        <f t="shared" ca="1" si="4"/>
        <v>3338874573</v>
      </c>
      <c r="I10" t="s">
        <v>63</v>
      </c>
      <c r="J10" t="s">
        <v>83</v>
      </c>
      <c r="K10" t="s">
        <v>75</v>
      </c>
      <c r="M10" t="s">
        <v>112</v>
      </c>
      <c r="N10">
        <v>376</v>
      </c>
    </row>
    <row r="11" spans="1:14" x14ac:dyDescent="0.25">
      <c r="A11">
        <f t="shared" si="0"/>
        <v>10</v>
      </c>
      <c r="B11" t="s">
        <v>37</v>
      </c>
      <c r="C11" t="s">
        <v>35</v>
      </c>
      <c r="D11" t="str">
        <f t="shared" ca="1" si="1"/>
        <v>Calle Antartida Argentina 950</v>
      </c>
      <c r="E11" s="3">
        <f t="shared" ca="1" si="2"/>
        <v>23267455</v>
      </c>
      <c r="F11" t="str">
        <f t="shared" si="3"/>
        <v>Resistencia</v>
      </c>
      <c r="G11" s="4">
        <f t="shared" ca="1" si="4"/>
        <v>2266746625</v>
      </c>
      <c r="I11" t="s">
        <v>64</v>
      </c>
      <c r="J11" t="s">
        <v>84</v>
      </c>
      <c r="K11" t="s">
        <v>97</v>
      </c>
      <c r="M11" t="s">
        <v>113</v>
      </c>
      <c r="N11">
        <v>280</v>
      </c>
    </row>
    <row r="12" spans="1:14" x14ac:dyDescent="0.25">
      <c r="A12">
        <f t="shared" si="0"/>
        <v>11</v>
      </c>
      <c r="B12" t="s">
        <v>39</v>
      </c>
      <c r="C12" t="s">
        <v>35</v>
      </c>
      <c r="D12" t="str">
        <f t="shared" ca="1" si="1"/>
        <v>Avenida Antenor Sajama 323</v>
      </c>
      <c r="E12" s="3">
        <f t="shared" ca="1" si="2"/>
        <v>18959588</v>
      </c>
      <c r="F12" t="str">
        <f t="shared" si="3"/>
        <v>Posadas</v>
      </c>
      <c r="G12" s="4">
        <f t="shared" ca="1" si="4"/>
        <v>2528783484</v>
      </c>
      <c r="I12" t="s">
        <v>65</v>
      </c>
      <c r="J12" t="s">
        <v>85</v>
      </c>
      <c r="K12" t="s">
        <v>98</v>
      </c>
      <c r="M12" t="s">
        <v>114</v>
      </c>
      <c r="N12">
        <v>362</v>
      </c>
    </row>
    <row r="13" spans="1:14" x14ac:dyDescent="0.25">
      <c r="A13">
        <f t="shared" si="0"/>
        <v>12</v>
      </c>
      <c r="B13" t="s">
        <v>40</v>
      </c>
      <c r="C13" t="s">
        <v>35</v>
      </c>
      <c r="D13" t="str">
        <f t="shared" ca="1" si="1"/>
        <v>Calle Antonio Forestieri 696</v>
      </c>
      <c r="E13" s="3">
        <f t="shared" ca="1" si="2"/>
        <v>22973781</v>
      </c>
      <c r="F13" t="str">
        <f t="shared" si="3"/>
        <v>Merlo</v>
      </c>
      <c r="G13" s="4">
        <f t="shared" ca="1" si="4"/>
        <v>3667994138</v>
      </c>
      <c r="I13" t="s">
        <v>66</v>
      </c>
      <c r="J13" t="s">
        <v>93</v>
      </c>
      <c r="K13" t="s">
        <v>75</v>
      </c>
      <c r="M13" t="s">
        <v>115</v>
      </c>
      <c r="N13">
        <v>2966</v>
      </c>
    </row>
    <row r="14" spans="1:14" x14ac:dyDescent="0.25">
      <c r="A14">
        <f t="shared" si="0"/>
        <v>13</v>
      </c>
      <c r="B14" t="s">
        <v>33</v>
      </c>
      <c r="C14" t="s">
        <v>36</v>
      </c>
      <c r="D14" t="str">
        <f t="shared" ca="1" si="1"/>
        <v>Calle Antonio Garibaldi 312</v>
      </c>
      <c r="E14" s="3">
        <f t="shared" ca="1" si="2"/>
        <v>36859052</v>
      </c>
      <c r="F14" t="str">
        <f t="shared" si="3"/>
        <v>Quilmes</v>
      </c>
      <c r="G14" s="4">
        <f t="shared" ca="1" si="4"/>
        <v>3668832905</v>
      </c>
      <c r="I14" t="s">
        <v>67</v>
      </c>
      <c r="J14" t="s">
        <v>86</v>
      </c>
      <c r="K14" t="s">
        <v>75</v>
      </c>
      <c r="M14" t="s">
        <v>116</v>
      </c>
      <c r="N14">
        <v>387</v>
      </c>
    </row>
    <row r="15" spans="1:14" x14ac:dyDescent="0.25">
      <c r="A15">
        <f t="shared" si="0"/>
        <v>14</v>
      </c>
      <c r="B15" t="s">
        <v>42</v>
      </c>
      <c r="C15" t="s">
        <v>35</v>
      </c>
      <c r="D15" t="str">
        <f t="shared" ca="1" si="1"/>
        <v>Calle Antonio Marcon 435</v>
      </c>
      <c r="E15" s="3">
        <f t="shared" ca="1" si="2"/>
        <v>13125646</v>
      </c>
      <c r="F15" t="str">
        <f t="shared" si="3"/>
        <v>San Salvador de Jujuy</v>
      </c>
      <c r="G15" s="4">
        <f t="shared" ca="1" si="4"/>
        <v>2841756401</v>
      </c>
      <c r="I15" t="s">
        <v>68</v>
      </c>
      <c r="J15" t="s">
        <v>87</v>
      </c>
      <c r="K15" t="s">
        <v>99</v>
      </c>
      <c r="M15" t="s">
        <v>117</v>
      </c>
      <c r="N15">
        <v>383</v>
      </c>
    </row>
    <row r="16" spans="1:14" x14ac:dyDescent="0.25">
      <c r="A16">
        <f t="shared" si="0"/>
        <v>15</v>
      </c>
      <c r="B16" t="s">
        <v>32</v>
      </c>
      <c r="C16" t="s">
        <v>35</v>
      </c>
      <c r="D16" t="str">
        <f t="shared" ca="1" si="1"/>
        <v>Calle Arenales 924</v>
      </c>
      <c r="E16" s="3">
        <f t="shared" ca="1" si="2"/>
        <v>10309753</v>
      </c>
      <c r="F16" t="str">
        <f t="shared" si="3"/>
        <v>Guaymallén</v>
      </c>
      <c r="G16" s="4">
        <f t="shared" ca="1" si="4"/>
        <v>2737138133</v>
      </c>
      <c r="I16" t="s">
        <v>69</v>
      </c>
      <c r="J16" t="s">
        <v>88</v>
      </c>
      <c r="K16" t="s">
        <v>100</v>
      </c>
      <c r="M16" t="s">
        <v>118</v>
      </c>
      <c r="N16">
        <v>264</v>
      </c>
    </row>
    <row r="17" spans="1:14" x14ac:dyDescent="0.25">
      <c r="A17">
        <f t="shared" si="0"/>
        <v>16</v>
      </c>
      <c r="B17" t="s">
        <v>30</v>
      </c>
      <c r="C17" t="s">
        <v>36</v>
      </c>
      <c r="D17" t="str">
        <f t="shared" ca="1" si="1"/>
        <v>Calle Arenas 832</v>
      </c>
      <c r="E17" s="3">
        <f t="shared" ca="1" si="2"/>
        <v>38447666</v>
      </c>
      <c r="F17" t="str">
        <f t="shared" si="3"/>
        <v>Santiago del Estero</v>
      </c>
      <c r="G17" s="4">
        <f t="shared" ca="1" si="4"/>
        <v>2829747301</v>
      </c>
      <c r="I17" t="s">
        <v>70</v>
      </c>
      <c r="J17" t="s">
        <v>89</v>
      </c>
      <c r="K17" t="s">
        <v>89</v>
      </c>
      <c r="M17" t="s">
        <v>119</v>
      </c>
      <c r="N17">
        <v>266</v>
      </c>
    </row>
    <row r="18" spans="1:14" x14ac:dyDescent="0.25">
      <c r="A18">
        <f t="shared" si="0"/>
        <v>17</v>
      </c>
      <c r="B18" t="s">
        <v>31</v>
      </c>
      <c r="C18" t="s">
        <v>35</v>
      </c>
      <c r="D18" t="str">
        <f t="shared" ca="1" si="1"/>
        <v>Calle Argañaraz 853</v>
      </c>
      <c r="E18" s="3">
        <f t="shared" ca="1" si="2"/>
        <v>39606172</v>
      </c>
      <c r="F18" t="str">
        <f t="shared" si="3"/>
        <v>Gregorio de Laferrere</v>
      </c>
      <c r="G18" s="4">
        <f t="shared" ca="1" si="4"/>
        <v>2856872520</v>
      </c>
      <c r="I18" t="s">
        <v>71</v>
      </c>
      <c r="J18" t="s">
        <v>90</v>
      </c>
      <c r="K18" t="s">
        <v>75</v>
      </c>
      <c r="M18" t="s">
        <v>120</v>
      </c>
      <c r="N18">
        <v>381</v>
      </c>
    </row>
    <row r="19" spans="1:14" x14ac:dyDescent="0.25">
      <c r="A19">
        <f t="shared" si="0"/>
        <v>18</v>
      </c>
      <c r="B19" t="s">
        <v>43</v>
      </c>
      <c r="C19" t="s">
        <v>35</v>
      </c>
      <c r="D19" t="str">
        <f t="shared" ca="1" si="1"/>
        <v>Calle Argerich 510</v>
      </c>
      <c r="E19" s="3">
        <f t="shared" ca="1" si="2"/>
        <v>14349562</v>
      </c>
      <c r="F19" t="str">
        <f t="shared" si="3"/>
        <v>José C. Paz</v>
      </c>
      <c r="G19" s="4">
        <f t="shared" ca="1" si="4"/>
        <v>2610628788</v>
      </c>
      <c r="I19" t="s">
        <v>72</v>
      </c>
      <c r="J19" t="s">
        <v>91</v>
      </c>
      <c r="K19" t="s">
        <v>75</v>
      </c>
      <c r="M19" t="s">
        <v>121</v>
      </c>
      <c r="N19">
        <v>388</v>
      </c>
    </row>
    <row r="20" spans="1:14" x14ac:dyDescent="0.25">
      <c r="A20">
        <f t="shared" si="0"/>
        <v>19</v>
      </c>
      <c r="B20" t="s">
        <v>50</v>
      </c>
      <c r="C20" t="s">
        <v>36</v>
      </c>
      <c r="D20" t="str">
        <f t="shared" ca="1" si="1"/>
        <v>Calle Arismendi 140</v>
      </c>
      <c r="E20" s="3">
        <f t="shared" ca="1" si="2"/>
        <v>24557528</v>
      </c>
      <c r="F20" t="str">
        <f t="shared" si="3"/>
        <v>Paraná</v>
      </c>
      <c r="G20" s="4">
        <f t="shared" ca="1" si="4"/>
        <v>3281571010</v>
      </c>
      <c r="I20" t="s">
        <v>73</v>
      </c>
      <c r="J20" t="s">
        <v>92</v>
      </c>
      <c r="K20" t="s">
        <v>101</v>
      </c>
      <c r="M20" t="s">
        <v>122</v>
      </c>
      <c r="N20">
        <v>342</v>
      </c>
    </row>
    <row r="21" spans="1:14" x14ac:dyDescent="0.25">
      <c r="A21">
        <f t="shared" si="0"/>
        <v>20</v>
      </c>
      <c r="B21" t="s">
        <v>34</v>
      </c>
      <c r="C21" t="s">
        <v>36</v>
      </c>
      <c r="D21" t="str">
        <f t="shared" ca="1" si="1"/>
        <v>Pasaje Arrayanal 463</v>
      </c>
      <c r="E21" s="3">
        <f t="shared" ca="1" si="2"/>
        <v>28114635</v>
      </c>
      <c r="F21" t="str">
        <f t="shared" si="3"/>
        <v>Banfield</v>
      </c>
      <c r="G21" s="4">
        <f t="shared" ca="1" si="4"/>
        <v>3556122520</v>
      </c>
      <c r="I21" t="s">
        <v>74</v>
      </c>
      <c r="J21" t="s">
        <v>94</v>
      </c>
      <c r="K21" t="s">
        <v>75</v>
      </c>
      <c r="M21" t="s">
        <v>123</v>
      </c>
      <c r="N21">
        <v>2954</v>
      </c>
    </row>
    <row r="22" spans="1:14" x14ac:dyDescent="0.25">
      <c r="M22" t="s">
        <v>124</v>
      </c>
      <c r="N22">
        <v>385</v>
      </c>
    </row>
    <row r="26" spans="1:14" x14ac:dyDescent="0.25">
      <c r="I26">
        <v>2214000000</v>
      </c>
      <c r="J26">
        <v>3886999999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2:A7"/>
    </sheetView>
  </sheetViews>
  <sheetFormatPr baseColWidth="10" defaultRowHeight="15" x14ac:dyDescent="0.25"/>
  <cols>
    <col min="1" max="1" width="25.5703125" bestFit="1" customWidth="1"/>
  </cols>
  <sheetData>
    <row r="1" spans="1:2" x14ac:dyDescent="0.25">
      <c r="A1" t="s">
        <v>130</v>
      </c>
      <c r="B1" t="s">
        <v>129</v>
      </c>
    </row>
    <row r="2" spans="1:2" x14ac:dyDescent="0.25">
      <c r="A2" t="s">
        <v>131</v>
      </c>
    </row>
    <row r="3" spans="1:2" x14ac:dyDescent="0.25">
      <c r="A3" t="s">
        <v>132</v>
      </c>
    </row>
    <row r="4" spans="1:2" x14ac:dyDescent="0.25">
      <c r="A4" t="s">
        <v>133</v>
      </c>
    </row>
    <row r="5" spans="1:2" x14ac:dyDescent="0.25">
      <c r="A5" t="s">
        <v>134</v>
      </c>
    </row>
    <row r="6" spans="1:2" x14ac:dyDescent="0.25">
      <c r="A6" t="s">
        <v>135</v>
      </c>
    </row>
    <row r="7" spans="1:2" x14ac:dyDescent="0.25">
      <c r="A7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C1" workbookViewId="0">
      <selection activeCell="J10" sqref="J10"/>
    </sheetView>
  </sheetViews>
  <sheetFormatPr baseColWidth="10" defaultColWidth="9.140625" defaultRowHeight="15" x14ac:dyDescent="0.25"/>
  <cols>
    <col min="1" max="1" width="15.85546875" customWidth="1"/>
    <col min="2" max="2" width="40.5703125" bestFit="1" customWidth="1"/>
    <col min="3" max="3" width="5.7109375" customWidth="1"/>
    <col min="4" max="4" width="10.7109375" customWidth="1"/>
    <col min="5" max="5" width="12.140625" customWidth="1"/>
    <col min="6" max="6" width="13.7109375" customWidth="1"/>
    <col min="7" max="7" width="27.140625" bestFit="1" customWidth="1"/>
    <col min="8" max="8" width="11.7109375" customWidth="1"/>
    <col min="9" max="9" width="16.140625" customWidth="1"/>
    <col min="10" max="10" width="13.85546875" customWidth="1"/>
    <col min="11" max="11" width="11.28515625" customWidth="1"/>
    <col min="12" max="12" width="10.85546875" customWidth="1"/>
    <col min="13" max="13" width="12.85546875" customWidth="1"/>
    <col min="14" max="14" width="9.85546875" customWidth="1"/>
    <col min="15" max="15" width="11.85546875" customWidth="1"/>
  </cols>
  <sheetData>
    <row r="1" spans="1:15" x14ac:dyDescent="0.25">
      <c r="A1" t="s">
        <v>1</v>
      </c>
      <c r="B1" t="s">
        <v>2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  <c r="N1" t="s">
        <v>20</v>
      </c>
      <c r="O1" t="s">
        <v>22</v>
      </c>
    </row>
    <row r="2" spans="1:15" x14ac:dyDescent="0.25">
      <c r="A2" t="s">
        <v>3</v>
      </c>
      <c r="B2" t="s">
        <v>4</v>
      </c>
      <c r="D2" s="2">
        <f t="shared" ref="D2:D15" ca="1" si="0">RANDBETWEEN(ROW(),30)</f>
        <v>29</v>
      </c>
      <c r="E2" s="5">
        <f t="shared" ref="E2:E15" ca="1" si="1">RANDBETWEEN(35000,45000)</f>
        <v>41844</v>
      </c>
      <c r="F2" t="str">
        <f ca="1">VLOOKUP(RANDBETWEEN(1,20),TABLA_PERSONAS[],2,FALSE)</f>
        <v>Paula</v>
      </c>
      <c r="G2" t="str">
        <f ca="1">VLOOKUP(Tabla1[[#This Row],[NOM_CLIENTE]],DATOS_PERSONAS,3,FALSE)</f>
        <v>Calle Antonio Garibaldi 312</v>
      </c>
      <c r="H2" s="3">
        <f ca="1">VLOOKUP(Tabla1[[#This Row],[NOM_CLIENTE]],DATOS_PERSONAS,4,FALSE)</f>
        <v>36859052</v>
      </c>
      <c r="I2" t="str">
        <f ca="1">VLOOKUP(Tabla1[[#This Row],[NOM_CLIENTE]],DATOS_PERSONAS,5,FALSE)</f>
        <v>Quilmes</v>
      </c>
      <c r="J2" s="4">
        <f ca="1">VLOOKUP(Tabla1[[#This Row],[NOM_CLIENTE]],DATOS_PERSONAS,6,FALSE)</f>
        <v>3668832905</v>
      </c>
    </row>
    <row r="3" spans="1:15" x14ac:dyDescent="0.25">
      <c r="A3" t="s">
        <v>5</v>
      </c>
      <c r="B3" t="s">
        <v>6</v>
      </c>
      <c r="D3" s="2">
        <f t="shared" ca="1" si="0"/>
        <v>4</v>
      </c>
      <c r="E3" s="5">
        <f t="shared" ca="1" si="1"/>
        <v>40543</v>
      </c>
      <c r="F3" t="str">
        <f ca="1">VLOOKUP(RANDBETWEEN(1,20),TABLA_PERSONAS[],2,FALSE)</f>
        <v>Paula</v>
      </c>
      <c r="G3" t="str">
        <f ca="1">VLOOKUP(Tabla1[[#This Row],[NOM_CLIENTE]],DATOS_PERSONAS,3,FALSE)</f>
        <v>Calle Antonio Garibaldi 312</v>
      </c>
      <c r="H3" s="3">
        <f ca="1">VLOOKUP(Tabla1[[#This Row],[NOM_CLIENTE]],DATOS_PERSONAS,4,FALSE)</f>
        <v>36859052</v>
      </c>
      <c r="I3" t="str">
        <f ca="1">VLOOKUP(Tabla1[[#This Row],[NOM_CLIENTE]],DATOS_PERSONAS,5,FALSE)</f>
        <v>Quilmes</v>
      </c>
      <c r="J3" s="4">
        <f ca="1">VLOOKUP(Tabla1[[#This Row],[NOM_CLIENTE]],DATOS_PERSONAS,6,FALSE)</f>
        <v>3668832905</v>
      </c>
    </row>
    <row r="4" spans="1:15" x14ac:dyDescent="0.25">
      <c r="A4" t="s">
        <v>7</v>
      </c>
      <c r="B4" t="s">
        <v>8</v>
      </c>
      <c r="D4" s="2">
        <f t="shared" ca="1" si="0"/>
        <v>30</v>
      </c>
      <c r="E4" s="5">
        <f t="shared" ca="1" si="1"/>
        <v>37968</v>
      </c>
      <c r="F4" t="str">
        <f ca="1">VLOOKUP(RANDBETWEEN(1,20),TABLA_PERSONAS[],2,FALSE)</f>
        <v>Emilia</v>
      </c>
      <c r="G4" t="str">
        <f ca="1">VLOOKUP(Tabla1[[#This Row],[NOM_CLIENTE]],DATOS_PERSONAS,3,FALSE)</f>
        <v>Calle Amancay 464</v>
      </c>
      <c r="H4" s="3">
        <f ca="1">VLOOKUP(Tabla1[[#This Row],[NOM_CLIENTE]],DATOS_PERSONAS,4,FALSE)</f>
        <v>17160821</v>
      </c>
      <c r="I4" t="str">
        <f ca="1">VLOOKUP(Tabla1[[#This Row],[NOM_CLIENTE]],DATOS_PERSONAS,5,FALSE)</f>
        <v>San Miguel de Tucumán</v>
      </c>
      <c r="J4" s="4">
        <f ca="1">VLOOKUP(Tabla1[[#This Row],[NOM_CLIENTE]],DATOS_PERSONAS,6,FALSE)</f>
        <v>3679962782</v>
      </c>
    </row>
    <row r="5" spans="1:15" x14ac:dyDescent="0.25">
      <c r="A5" t="s">
        <v>9</v>
      </c>
      <c r="B5" t="s">
        <v>25</v>
      </c>
      <c r="D5" s="2">
        <f t="shared" ca="1" si="0"/>
        <v>9</v>
      </c>
      <c r="E5" s="5">
        <f t="shared" ca="1" si="1"/>
        <v>42187</v>
      </c>
      <c r="F5" t="str">
        <f ca="1">VLOOKUP(RANDBETWEEN(1,20),TABLA_PERSONAS[],2,FALSE)</f>
        <v>Nicolás</v>
      </c>
      <c r="G5" t="str">
        <f ca="1">VLOOKUP(Tabla1[[#This Row],[NOM_CLIENTE]],DATOS_PERSONAS,3,FALSE)</f>
        <v>Calle Antonio Forestieri 696</v>
      </c>
      <c r="H5" s="3">
        <f ca="1">VLOOKUP(Tabla1[[#This Row],[NOM_CLIENTE]],DATOS_PERSONAS,4,FALSE)</f>
        <v>22973781</v>
      </c>
      <c r="I5" t="str">
        <f ca="1">VLOOKUP(Tabla1[[#This Row],[NOM_CLIENTE]],DATOS_PERSONAS,5,FALSE)</f>
        <v>Merlo</v>
      </c>
      <c r="J5" s="4">
        <f ca="1">VLOOKUP(Tabla1[[#This Row],[NOM_CLIENTE]],DATOS_PERSONAS,6,FALSE)</f>
        <v>3667994138</v>
      </c>
    </row>
    <row r="6" spans="1:15" x14ac:dyDescent="0.25">
      <c r="A6" t="s">
        <v>10</v>
      </c>
      <c r="B6" t="s">
        <v>11</v>
      </c>
      <c r="D6" s="2">
        <f t="shared" ca="1" si="0"/>
        <v>12</v>
      </c>
      <c r="E6" s="5">
        <f t="shared" ca="1" si="1"/>
        <v>35367</v>
      </c>
      <c r="F6" t="str">
        <f ca="1">VLOOKUP(RANDBETWEEN(1,20),TABLA_PERSONAS[],2,FALSE)</f>
        <v>Lucía</v>
      </c>
      <c r="G6" t="str">
        <f ca="1">VLOOKUP(Tabla1[[#This Row],[NOM_CLIENTE]],DATOS_PERSONAS,3,FALSE)</f>
        <v>Calle Anchorena 584</v>
      </c>
      <c r="H6" s="3">
        <f ca="1">VLOOKUP(Tabla1[[#This Row],[NOM_CLIENTE]],DATOS_PERSONAS,4,FALSE)</f>
        <v>10787939</v>
      </c>
      <c r="I6" t="str">
        <f ca="1">VLOOKUP(Tabla1[[#This Row],[NOM_CLIENTE]],DATOS_PERSONAS,5,FALSE)</f>
        <v>Santa Fe</v>
      </c>
      <c r="J6" s="4">
        <f ca="1">VLOOKUP(Tabla1[[#This Row],[NOM_CLIENTE]],DATOS_PERSONAS,6,FALSE)</f>
        <v>3530429977</v>
      </c>
    </row>
    <row r="7" spans="1:15" x14ac:dyDescent="0.25">
      <c r="A7" t="s">
        <v>12</v>
      </c>
      <c r="B7" t="s">
        <v>13</v>
      </c>
      <c r="D7" s="2">
        <f t="shared" ca="1" si="0"/>
        <v>24</v>
      </c>
      <c r="E7" s="5">
        <f t="shared" ca="1" si="1"/>
        <v>37598</v>
      </c>
      <c r="F7" t="str">
        <f ca="1">VLOOKUP(RANDBETWEEN(1,20),TABLA_PERSONAS[],2,FALSE)</f>
        <v>Catalina</v>
      </c>
      <c r="G7" t="str">
        <f ca="1">VLOOKUP(Tabla1[[#This Row],[NOM_CLIENTE]],DATOS_PERSONAS,3,FALSE)</f>
        <v>Calle Alvarez Condarco 726</v>
      </c>
      <c r="H7" s="3">
        <f ca="1">VLOOKUP(Tabla1[[#This Row],[NOM_CLIENTE]],DATOS_PERSONAS,4,FALSE)</f>
        <v>12480341</v>
      </c>
      <c r="I7" t="str">
        <f ca="1">VLOOKUP(Tabla1[[#This Row],[NOM_CLIENTE]],DATOS_PERSONAS,5,FALSE)</f>
        <v>Rosario</v>
      </c>
      <c r="J7" s="4">
        <f ca="1">VLOOKUP(Tabla1[[#This Row],[NOM_CLIENTE]],DATOS_PERSONAS,6,FALSE)</f>
        <v>3871918816</v>
      </c>
    </row>
    <row r="8" spans="1:15" x14ac:dyDescent="0.25">
      <c r="A8" t="s">
        <v>14</v>
      </c>
      <c r="B8" t="s">
        <v>15</v>
      </c>
      <c r="D8" s="2">
        <f t="shared" ca="1" si="0"/>
        <v>26</v>
      </c>
      <c r="E8" s="5">
        <f t="shared" ca="1" si="1"/>
        <v>42207</v>
      </c>
      <c r="F8" t="str">
        <f ca="1">VLOOKUP(RANDBETWEEN(1,20),TABLA_PERSONAS[],2,FALSE)</f>
        <v>Mateo</v>
      </c>
      <c r="G8" t="str">
        <f ca="1">VLOOKUP(Tabla1[[#This Row],[NOM_CLIENTE]],DATOS_PERSONAS,3,FALSE)</f>
        <v>Calle Antartida Argentina 950</v>
      </c>
      <c r="H8" s="3">
        <f ca="1">VLOOKUP(Tabla1[[#This Row],[NOM_CLIENTE]],DATOS_PERSONAS,4,FALSE)</f>
        <v>23267455</v>
      </c>
      <c r="I8" t="str">
        <f ca="1">VLOOKUP(Tabla1[[#This Row],[NOM_CLIENTE]],DATOS_PERSONAS,5,FALSE)</f>
        <v>Resistencia</v>
      </c>
      <c r="J8" s="4">
        <f ca="1">VLOOKUP(Tabla1[[#This Row],[NOM_CLIENTE]],DATOS_PERSONAS,6,FALSE)</f>
        <v>2266746625</v>
      </c>
    </row>
    <row r="9" spans="1:15" x14ac:dyDescent="0.25">
      <c r="A9" t="s">
        <v>16</v>
      </c>
      <c r="B9" t="s">
        <v>17</v>
      </c>
      <c r="D9" s="2">
        <f t="shared" ca="1" si="0"/>
        <v>25</v>
      </c>
      <c r="E9" s="5">
        <f t="shared" ca="1" si="1"/>
        <v>43597</v>
      </c>
      <c r="F9" t="str">
        <f ca="1">VLOOKUP(RANDBETWEEN(1,20),TABLA_PERSONAS[],2,FALSE)</f>
        <v>Lucía</v>
      </c>
      <c r="G9" t="str">
        <f ca="1">VLOOKUP(Tabla1[[#This Row],[NOM_CLIENTE]],DATOS_PERSONAS,3,FALSE)</f>
        <v>Calle Anchorena 584</v>
      </c>
      <c r="H9" s="3">
        <f ca="1">VLOOKUP(Tabla1[[#This Row],[NOM_CLIENTE]],DATOS_PERSONAS,4,FALSE)</f>
        <v>10787939</v>
      </c>
      <c r="I9" t="str">
        <f ca="1">VLOOKUP(Tabla1[[#This Row],[NOM_CLIENTE]],DATOS_PERSONAS,5,FALSE)</f>
        <v>Santa Fe</v>
      </c>
      <c r="J9" s="4">
        <f ca="1">VLOOKUP(Tabla1[[#This Row],[NOM_CLIENTE]],DATOS_PERSONAS,6,FALSE)</f>
        <v>3530429977</v>
      </c>
    </row>
    <row r="10" spans="1:15" x14ac:dyDescent="0.25">
      <c r="A10" t="s">
        <v>18</v>
      </c>
      <c r="B10" t="s">
        <v>19</v>
      </c>
      <c r="D10" s="2">
        <f t="shared" ca="1" si="0"/>
        <v>17</v>
      </c>
      <c r="E10" s="5">
        <f t="shared" ca="1" si="1"/>
        <v>39784</v>
      </c>
      <c r="F10" t="str">
        <f ca="1">VLOOKUP(RANDBETWEEN(1,20),TABLA_PERSONAS[],2,FALSE)</f>
        <v>Juan</v>
      </c>
      <c r="G10" t="str">
        <f ca="1">VLOOKUP(Tabla1[[#This Row],[NOM_CLIENTE]],DATOS_PERSONAS,3,FALSE)</f>
        <v>Calle Ambrosetti 743</v>
      </c>
      <c r="H10" s="3">
        <f ca="1">VLOOKUP(Tabla1[[#This Row],[NOM_CLIENTE]],DATOS_PERSONAS,4,FALSE)</f>
        <v>27658353</v>
      </c>
      <c r="I10" t="str">
        <f ca="1">VLOOKUP(Tabla1[[#This Row],[NOM_CLIENTE]],DATOS_PERSONAS,5,FALSE)</f>
        <v>Salta</v>
      </c>
      <c r="J10" s="4">
        <f ca="1">VLOOKUP(Tabla1[[#This Row],[NOM_CLIENTE]],DATOS_PERSONAS,6,FALSE)</f>
        <v>2550868723</v>
      </c>
    </row>
    <row r="11" spans="1:15" x14ac:dyDescent="0.25">
      <c r="A11" t="s">
        <v>20</v>
      </c>
      <c r="B11" t="s">
        <v>21</v>
      </c>
      <c r="D11" s="2">
        <f t="shared" ca="1" si="0"/>
        <v>29</v>
      </c>
      <c r="E11" s="5">
        <f t="shared" ca="1" si="1"/>
        <v>41924</v>
      </c>
      <c r="F11" t="str">
        <f ca="1">VLOOKUP(RANDBETWEEN(1,20),TABLA_PERSONAS[],2,FALSE)</f>
        <v> Santiago</v>
      </c>
      <c r="G11" t="str">
        <f ca="1">VLOOKUP(Tabla1[[#This Row],[NOM_CLIENTE]],DATOS_PERSONAS,3,FALSE)</f>
        <v>Avenida Alte G Brown 470</v>
      </c>
      <c r="H11" s="3">
        <f ca="1">VLOOKUP(Tabla1[[#This Row],[NOM_CLIENTE]],DATOS_PERSONAS,4,FALSE)</f>
        <v>35761649</v>
      </c>
      <c r="I11" t="str">
        <f ca="1">VLOOKUP(Tabla1[[#This Row],[NOM_CLIENTE]],DATOS_PERSONAS,5,FALSE)</f>
        <v>Buenos Aires</v>
      </c>
      <c r="J11" s="4">
        <f ca="1">VLOOKUP(Tabla1[[#This Row],[NOM_CLIENTE]],DATOS_PERSONAS,6,FALSE)</f>
        <v>3541229580</v>
      </c>
    </row>
    <row r="12" spans="1:15" x14ac:dyDescent="0.25">
      <c r="A12" t="s">
        <v>22</v>
      </c>
      <c r="B12" t="s">
        <v>23</v>
      </c>
      <c r="D12" s="2">
        <f t="shared" ca="1" si="0"/>
        <v>16</v>
      </c>
      <c r="E12" s="5">
        <f t="shared" ca="1" si="1"/>
        <v>35794</v>
      </c>
      <c r="F12" t="str">
        <f ca="1">VLOOKUP(RANDBETWEEN(1,20),TABLA_PERSONAS[],2,FALSE)</f>
        <v>Catalina</v>
      </c>
      <c r="G12" t="str">
        <f ca="1">VLOOKUP(Tabla1[[#This Row],[NOM_CLIENTE]],DATOS_PERSONAS,3,FALSE)</f>
        <v>Calle Alvarez Condarco 726</v>
      </c>
      <c r="H12" s="3">
        <f ca="1">VLOOKUP(Tabla1[[#This Row],[NOM_CLIENTE]],DATOS_PERSONAS,4,FALSE)</f>
        <v>12480341</v>
      </c>
      <c r="I12" t="str">
        <f ca="1">VLOOKUP(Tabla1[[#This Row],[NOM_CLIENTE]],DATOS_PERSONAS,5,FALSE)</f>
        <v>Rosario</v>
      </c>
      <c r="J12" s="4">
        <f ca="1">VLOOKUP(Tabla1[[#This Row],[NOM_CLIENTE]],DATOS_PERSONAS,6,FALSE)</f>
        <v>3871918816</v>
      </c>
    </row>
    <row r="13" spans="1:15" x14ac:dyDescent="0.25">
      <c r="A13" s="1" t="s">
        <v>0</v>
      </c>
      <c r="D13" s="2">
        <f t="shared" ca="1" si="0"/>
        <v>23</v>
      </c>
      <c r="E13" s="5">
        <f t="shared" ca="1" si="1"/>
        <v>37046</v>
      </c>
      <c r="F13" t="str">
        <f ca="1">VLOOKUP(RANDBETWEEN(1,20),TABLA_PERSONAS[],2,FALSE)</f>
        <v>Valentina</v>
      </c>
      <c r="G13" t="str">
        <f ca="1">VLOOKUP(Tabla1[[#This Row],[NOM_CLIENTE]],DATOS_PERSONAS,3,FALSE)</f>
        <v>Calle Arismendi 140</v>
      </c>
      <c r="H13" s="3">
        <f ca="1">VLOOKUP(Tabla1[[#This Row],[NOM_CLIENTE]],DATOS_PERSONAS,4,FALSE)</f>
        <v>24557528</v>
      </c>
      <c r="I13" t="str">
        <f ca="1">VLOOKUP(Tabla1[[#This Row],[NOM_CLIENTE]],DATOS_PERSONAS,5,FALSE)</f>
        <v>Paraná</v>
      </c>
      <c r="J13" s="4">
        <f ca="1">VLOOKUP(Tabla1[[#This Row],[NOM_CLIENTE]],DATOS_PERSONAS,6,FALSE)</f>
        <v>3281571010</v>
      </c>
    </row>
    <row r="14" spans="1:15" x14ac:dyDescent="0.25">
      <c r="D14" s="2">
        <f t="shared" ca="1" si="0"/>
        <v>29</v>
      </c>
      <c r="E14" s="5">
        <f t="shared" ca="1" si="1"/>
        <v>42880</v>
      </c>
      <c r="F14" t="str">
        <f ca="1">VLOOKUP(RANDBETWEEN(1,20),TABLA_PERSONAS[],2,FALSE)</f>
        <v>Benjamín</v>
      </c>
      <c r="G14" t="str">
        <f ca="1">VLOOKUP(Tabla1[[#This Row],[NOM_CLIENTE]],DATOS_PERSONAS,3,FALSE)</f>
        <v>Calle Altrado Storni 510</v>
      </c>
      <c r="H14" s="3">
        <f ca="1">VLOOKUP(Tabla1[[#This Row],[NOM_CLIENTE]],DATOS_PERSONAS,4,FALSE)</f>
        <v>11313081</v>
      </c>
      <c r="I14" t="str">
        <f ca="1">VLOOKUP(Tabla1[[#This Row],[NOM_CLIENTE]],DATOS_PERSONAS,5,FALSE)</f>
        <v>Córdoba</v>
      </c>
      <c r="J14" s="4">
        <f ca="1">VLOOKUP(Tabla1[[#This Row],[NOM_CLIENTE]],DATOS_PERSONAS,6,FALSE)</f>
        <v>2669810609</v>
      </c>
    </row>
    <row r="15" spans="1:15" x14ac:dyDescent="0.25">
      <c r="A15" t="s">
        <v>24</v>
      </c>
      <c r="D15" s="2">
        <f t="shared" ca="1" si="0"/>
        <v>22</v>
      </c>
      <c r="E15" s="5">
        <f t="shared" ca="1" si="1"/>
        <v>41333</v>
      </c>
      <c r="F15" t="str">
        <f ca="1">VLOOKUP(RANDBETWEEN(1,20),TABLA_PERSONAS[],2,FALSE)</f>
        <v> Santiago</v>
      </c>
      <c r="G15" t="str">
        <f ca="1">VLOOKUP(Tabla1[[#This Row],[NOM_CLIENTE]],DATOS_PERSONAS,3,FALSE)</f>
        <v>Avenida Alte G Brown 470</v>
      </c>
      <c r="H15" s="3">
        <f ca="1">VLOOKUP(Tabla1[[#This Row],[NOM_CLIENTE]],DATOS_PERSONAS,4,FALSE)</f>
        <v>35761649</v>
      </c>
      <c r="I15" t="str">
        <f ca="1">VLOOKUP(Tabla1[[#This Row],[NOM_CLIENTE]],DATOS_PERSONAS,5,FALSE)</f>
        <v>Buenos Aires</v>
      </c>
      <c r="J15" s="4">
        <f ca="1">VLOOKUP(Tabla1[[#This Row],[NOM_CLIENTE]],DATOS_PERSONAS,6,FALSE)</f>
        <v>3541229580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" sqref="F2:H2"/>
    </sheetView>
  </sheetViews>
  <sheetFormatPr baseColWidth="10" defaultColWidth="9.140625" defaultRowHeight="15" x14ac:dyDescent="0.25"/>
  <cols>
    <col min="6" max="6" width="11" bestFit="1" customWidth="1"/>
    <col min="8" max="8" width="11" bestFit="1" customWidth="1"/>
  </cols>
  <sheetData>
    <row r="1" spans="1:8" x14ac:dyDescent="0.25">
      <c r="A1" t="s">
        <v>126</v>
      </c>
      <c r="B1" t="s">
        <v>125</v>
      </c>
    </row>
    <row r="2" spans="1:8" x14ac:dyDescent="0.25">
      <c r="A2" t="s">
        <v>107</v>
      </c>
      <c r="B2">
        <v>221</v>
      </c>
      <c r="D2" t="s">
        <v>127</v>
      </c>
      <c r="F2">
        <v>2214000000</v>
      </c>
      <c r="H2">
        <v>3886999999</v>
      </c>
    </row>
    <row r="3" spans="1:8" x14ac:dyDescent="0.25">
      <c r="A3" t="s">
        <v>109</v>
      </c>
      <c r="B3">
        <v>261</v>
      </c>
    </row>
    <row r="4" spans="1:8" x14ac:dyDescent="0.25">
      <c r="A4" t="s">
        <v>118</v>
      </c>
      <c r="B4">
        <v>264</v>
      </c>
    </row>
    <row r="5" spans="1:8" x14ac:dyDescent="0.25">
      <c r="A5" t="s">
        <v>119</v>
      </c>
      <c r="B5">
        <v>266</v>
      </c>
    </row>
    <row r="6" spans="1:8" x14ac:dyDescent="0.25">
      <c r="A6" t="s">
        <v>113</v>
      </c>
      <c r="B6">
        <v>280</v>
      </c>
    </row>
    <row r="7" spans="1:8" x14ac:dyDescent="0.25">
      <c r="A7" t="s">
        <v>110</v>
      </c>
      <c r="B7">
        <v>299</v>
      </c>
    </row>
    <row r="8" spans="1:8" x14ac:dyDescent="0.25">
      <c r="A8" t="s">
        <v>122</v>
      </c>
      <c r="B8">
        <v>342</v>
      </c>
    </row>
    <row r="9" spans="1:8" x14ac:dyDescent="0.25">
      <c r="A9" t="s">
        <v>111</v>
      </c>
      <c r="B9">
        <v>343</v>
      </c>
    </row>
    <row r="10" spans="1:8" x14ac:dyDescent="0.25">
      <c r="A10" t="s">
        <v>104</v>
      </c>
      <c r="B10">
        <v>351</v>
      </c>
    </row>
    <row r="11" spans="1:8" x14ac:dyDescent="0.25">
      <c r="A11" t="s">
        <v>114</v>
      </c>
      <c r="B11">
        <v>362</v>
      </c>
    </row>
    <row r="12" spans="1:8" x14ac:dyDescent="0.25">
      <c r="A12" t="s">
        <v>106</v>
      </c>
      <c r="B12">
        <v>370</v>
      </c>
    </row>
    <row r="13" spans="1:8" x14ac:dyDescent="0.25">
      <c r="A13" t="s">
        <v>112</v>
      </c>
      <c r="B13">
        <v>376</v>
      </c>
    </row>
    <row r="14" spans="1:8" x14ac:dyDescent="0.25">
      <c r="A14" t="s">
        <v>105</v>
      </c>
      <c r="B14">
        <v>379</v>
      </c>
    </row>
    <row r="15" spans="1:8" x14ac:dyDescent="0.25">
      <c r="A15" t="s">
        <v>108</v>
      </c>
      <c r="B15">
        <v>380</v>
      </c>
    </row>
    <row r="16" spans="1:8" x14ac:dyDescent="0.25">
      <c r="A16" t="s">
        <v>120</v>
      </c>
      <c r="B16">
        <v>381</v>
      </c>
    </row>
    <row r="17" spans="1:6" x14ac:dyDescent="0.25">
      <c r="A17" t="s">
        <v>117</v>
      </c>
      <c r="B17">
        <v>383</v>
      </c>
    </row>
    <row r="18" spans="1:6" x14ac:dyDescent="0.25">
      <c r="A18" t="s">
        <v>124</v>
      </c>
      <c r="B18">
        <v>385</v>
      </c>
    </row>
    <row r="19" spans="1:6" x14ac:dyDescent="0.25">
      <c r="A19" t="s">
        <v>116</v>
      </c>
      <c r="B19">
        <v>387</v>
      </c>
    </row>
    <row r="20" spans="1:6" x14ac:dyDescent="0.25">
      <c r="A20" t="s">
        <v>121</v>
      </c>
      <c r="B20">
        <v>388</v>
      </c>
      <c r="D20" t="s">
        <v>128</v>
      </c>
      <c r="F20">
        <v>3886999999</v>
      </c>
    </row>
  </sheetData>
  <sortState ref="A2:B2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PERSONAS</vt:lpstr>
      <vt:lpstr>PRODUCTOS</vt:lpstr>
      <vt:lpstr>PRINCIPAL</vt:lpstr>
      <vt:lpstr>Temporal</vt:lpstr>
      <vt:lpstr>DATOS_PERSONAS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2022-06-14T22:54:47Z</dcterms:modified>
</cp:coreProperties>
</file>