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filterPrivacy="1" defaultThemeVersion="124226"/>
  <xr:revisionPtr revIDLastSave="0" documentId="13_ncr:1_{30216DF7-166D-4B7A-BE87-1A584930824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  <sheet name="Hoja2" sheetId="2" r:id="rId2"/>
    <sheet name="Hoja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G184" i="1" l="1"/>
  <c r="AG182" i="1"/>
  <c r="AG181" i="1"/>
  <c r="AG180" i="1"/>
  <c r="AG179" i="1"/>
  <c r="AG178" i="1"/>
  <c r="AG177" i="1"/>
  <c r="AG176" i="1"/>
  <c r="AG175" i="1"/>
  <c r="AG174" i="1"/>
  <c r="AG173" i="1"/>
  <c r="AG172" i="1"/>
  <c r="AG171" i="1"/>
  <c r="AG170" i="1"/>
  <c r="AG169" i="1"/>
  <c r="AG168" i="1"/>
  <c r="AG167" i="1"/>
  <c r="AG166" i="1"/>
  <c r="AG165" i="1"/>
  <c r="AG164" i="1"/>
  <c r="AG163" i="1"/>
  <c r="AG162" i="1"/>
  <c r="AG161" i="1"/>
  <c r="AG160" i="1"/>
  <c r="AG159" i="1"/>
  <c r="AG158" i="1"/>
  <c r="AG157" i="1"/>
  <c r="AG156" i="1"/>
  <c r="AG155" i="1"/>
  <c r="AG154" i="1"/>
  <c r="AG153" i="1"/>
  <c r="AG152" i="1"/>
  <c r="AG151" i="1"/>
  <c r="AG150" i="1"/>
  <c r="AG149" i="1"/>
  <c r="AG148" i="1"/>
  <c r="AG147" i="1"/>
  <c r="AG146" i="1"/>
  <c r="AG145" i="1"/>
  <c r="AG144" i="1"/>
  <c r="AG143" i="1"/>
  <c r="AG142" i="1"/>
  <c r="AG141" i="1"/>
  <c r="AG140" i="1"/>
  <c r="AG139" i="1"/>
  <c r="AG138" i="1"/>
  <c r="AG137" i="1"/>
  <c r="AG136" i="1"/>
  <c r="AG135" i="1"/>
  <c r="AG134" i="1"/>
  <c r="AG133" i="1"/>
  <c r="AG132" i="1"/>
  <c r="AG131" i="1"/>
  <c r="AG130" i="1"/>
  <c r="AG129" i="1"/>
  <c r="AG128" i="1"/>
  <c r="AG127" i="1"/>
  <c r="AG126" i="1"/>
  <c r="AG125" i="1"/>
  <c r="AG124" i="1"/>
  <c r="AG123" i="1"/>
  <c r="AG122" i="1"/>
  <c r="AG121" i="1"/>
  <c r="AG120" i="1"/>
  <c r="AG119" i="1"/>
  <c r="AG118" i="1"/>
  <c r="AG117" i="1"/>
  <c r="AG116" i="1"/>
  <c r="AG115" i="1"/>
  <c r="AG114" i="1"/>
  <c r="AG113" i="1"/>
  <c r="AG112" i="1"/>
  <c r="AG111" i="1"/>
  <c r="AG110" i="1"/>
  <c r="AG109" i="1"/>
  <c r="AG108" i="1"/>
  <c r="AG107" i="1"/>
  <c r="AG106" i="1"/>
  <c r="AG105" i="1"/>
  <c r="AG104" i="1"/>
  <c r="AG103" i="1"/>
  <c r="AG102" i="1"/>
  <c r="AG101" i="1"/>
  <c r="AG100" i="1"/>
  <c r="AG99" i="1"/>
  <c r="AG98" i="1"/>
  <c r="AG97" i="1"/>
  <c r="AG96" i="1"/>
  <c r="AG95" i="1"/>
  <c r="AG94" i="1"/>
  <c r="AG93" i="1"/>
  <c r="AG92" i="1"/>
  <c r="AG91" i="1"/>
  <c r="AG90" i="1"/>
  <c r="AG89" i="1"/>
  <c r="AG88" i="1"/>
  <c r="AG87" i="1"/>
  <c r="AG86" i="1"/>
  <c r="AG85" i="1"/>
  <c r="AG84" i="1"/>
  <c r="AG83" i="1"/>
  <c r="AG82" i="1"/>
  <c r="AG81" i="1"/>
  <c r="AG80" i="1"/>
  <c r="AG79" i="1"/>
  <c r="AG78" i="1"/>
  <c r="AG77" i="1"/>
  <c r="AG76" i="1"/>
  <c r="AG75" i="1"/>
  <c r="AG74" i="1"/>
  <c r="AG73" i="1"/>
  <c r="AG72" i="1"/>
  <c r="AG71" i="1"/>
  <c r="AG70" i="1"/>
  <c r="AG69" i="1"/>
  <c r="AG68" i="1"/>
  <c r="AG67" i="1"/>
  <c r="AG66" i="1"/>
  <c r="AG65" i="1"/>
  <c r="AG64" i="1"/>
  <c r="AG63" i="1"/>
  <c r="AG62" i="1"/>
  <c r="AG61" i="1"/>
  <c r="AG60" i="1"/>
  <c r="AG59" i="1"/>
  <c r="AG58" i="1"/>
  <c r="AG57" i="1"/>
  <c r="AG56" i="1"/>
  <c r="AG55" i="1"/>
  <c r="AG54" i="1"/>
  <c r="AG53" i="1"/>
  <c r="AG52" i="1"/>
  <c r="AG51" i="1"/>
  <c r="AG50" i="1"/>
  <c r="AG49" i="1"/>
  <c r="AG48" i="1"/>
  <c r="AG47" i="1"/>
  <c r="AG46" i="1"/>
  <c r="AG45" i="1"/>
  <c r="AG44" i="1"/>
  <c r="AG43" i="1"/>
  <c r="AG42" i="1"/>
  <c r="AG41" i="1"/>
  <c r="AG40" i="1"/>
  <c r="AG39" i="1"/>
  <c r="AG38" i="1"/>
  <c r="AG37" i="1"/>
  <c r="AG36" i="1"/>
  <c r="AG35" i="1"/>
  <c r="AG34" i="1"/>
  <c r="AG33" i="1"/>
  <c r="AG32" i="1"/>
  <c r="AG31" i="1"/>
  <c r="AG30" i="1"/>
  <c r="AG29" i="1"/>
  <c r="AG28" i="1"/>
  <c r="AG27" i="1"/>
  <c r="AG26" i="1"/>
  <c r="AG25" i="1"/>
  <c r="AG24" i="1"/>
  <c r="AG23" i="1"/>
  <c r="AG22" i="1"/>
  <c r="AG21" i="1"/>
  <c r="AG20" i="1"/>
  <c r="AG19" i="1"/>
  <c r="AG18" i="1"/>
  <c r="AG17" i="1"/>
  <c r="AG16" i="1"/>
  <c r="AG15" i="1"/>
  <c r="AG14" i="1"/>
  <c r="AG13" i="1"/>
  <c r="AG12" i="1"/>
  <c r="AG11" i="1"/>
  <c r="AG10" i="1"/>
  <c r="AG9" i="1"/>
  <c r="AG8" i="1"/>
  <c r="AG7" i="1"/>
  <c r="AG6" i="1"/>
  <c r="AG5" i="1"/>
  <c r="AG4" i="1"/>
  <c r="AG3" i="1"/>
  <c r="AG2" i="1"/>
  <c r="J179" i="1"/>
  <c r="J139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H182" i="1" l="1"/>
  <c r="H181" i="1"/>
  <c r="H180" i="1"/>
  <c r="I179" i="1"/>
  <c r="H179" i="1"/>
  <c r="M179" i="1" s="1"/>
  <c r="H178" i="1"/>
  <c r="H177" i="1"/>
  <c r="I176" i="1"/>
  <c r="H176" i="1"/>
  <c r="I175" i="1"/>
  <c r="H175" i="1"/>
  <c r="I174" i="1"/>
  <c r="H174" i="1"/>
  <c r="H173" i="1"/>
  <c r="I172" i="1"/>
  <c r="H172" i="1"/>
  <c r="I171" i="1"/>
  <c r="H171" i="1"/>
  <c r="H170" i="1"/>
  <c r="H169" i="1"/>
  <c r="I168" i="1"/>
  <c r="H168" i="1"/>
  <c r="H167" i="1"/>
  <c r="H166" i="1"/>
  <c r="H165" i="1"/>
  <c r="I164" i="1"/>
  <c r="H164" i="1"/>
  <c r="I163" i="1"/>
  <c r="H163" i="1"/>
  <c r="I162" i="1"/>
  <c r="H162" i="1"/>
  <c r="I161" i="1"/>
  <c r="H161" i="1"/>
  <c r="I160" i="1"/>
  <c r="H160" i="1"/>
  <c r="I159" i="1"/>
  <c r="H159" i="1"/>
  <c r="I158" i="1"/>
  <c r="H158" i="1"/>
  <c r="I157" i="1"/>
  <c r="H157" i="1"/>
  <c r="I156" i="1"/>
  <c r="H156" i="1"/>
  <c r="I155" i="1"/>
  <c r="H155" i="1"/>
  <c r="I154" i="1"/>
  <c r="H154" i="1"/>
  <c r="I153" i="1"/>
  <c r="H153" i="1"/>
  <c r="I152" i="1"/>
  <c r="H152" i="1"/>
  <c r="I151" i="1"/>
  <c r="H151" i="1"/>
  <c r="I150" i="1"/>
  <c r="H150" i="1"/>
  <c r="I149" i="1"/>
  <c r="H149" i="1"/>
  <c r="I148" i="1"/>
  <c r="H148" i="1"/>
  <c r="I147" i="1"/>
  <c r="H147" i="1"/>
  <c r="I146" i="1"/>
  <c r="H146" i="1"/>
  <c r="I145" i="1"/>
  <c r="H145" i="1"/>
  <c r="I144" i="1"/>
  <c r="H144" i="1"/>
  <c r="I143" i="1"/>
  <c r="H143" i="1"/>
  <c r="I142" i="1"/>
  <c r="H142" i="1"/>
  <c r="H141" i="1"/>
  <c r="H140" i="1"/>
  <c r="I139" i="1"/>
  <c r="H139" i="1"/>
  <c r="M139" i="1" s="1"/>
  <c r="I138" i="1"/>
  <c r="H138" i="1"/>
  <c r="H137" i="1"/>
  <c r="H136" i="1"/>
  <c r="H135" i="1"/>
  <c r="H134" i="1"/>
  <c r="H133" i="1"/>
  <c r="H132" i="1"/>
  <c r="H131" i="1"/>
  <c r="H130" i="1"/>
  <c r="I129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I100" i="1"/>
  <c r="H100" i="1"/>
  <c r="I99" i="1"/>
  <c r="H99" i="1"/>
  <c r="I98" i="1"/>
  <c r="H98" i="1"/>
  <c r="I97" i="1"/>
  <c r="H97" i="1"/>
  <c r="H96" i="1"/>
  <c r="I95" i="1"/>
  <c r="H95" i="1"/>
  <c r="H94" i="1"/>
  <c r="I93" i="1"/>
  <c r="H93" i="1"/>
  <c r="I92" i="1"/>
  <c r="H92" i="1"/>
  <c r="I91" i="1"/>
  <c r="H91" i="1"/>
  <c r="I90" i="1"/>
  <c r="H90" i="1"/>
  <c r="I89" i="1"/>
  <c r="H89" i="1"/>
  <c r="I88" i="1"/>
  <c r="H88" i="1"/>
  <c r="H87" i="1"/>
  <c r="I86" i="1"/>
  <c r="H86" i="1"/>
  <c r="I85" i="1"/>
  <c r="H85" i="1"/>
  <c r="I84" i="1"/>
  <c r="H84" i="1"/>
  <c r="I83" i="1"/>
  <c r="H83" i="1"/>
  <c r="H82" i="1"/>
  <c r="I81" i="1"/>
  <c r="H81" i="1"/>
  <c r="H80" i="1"/>
  <c r="H79" i="1"/>
  <c r="I78" i="1"/>
  <c r="H78" i="1"/>
  <c r="I77" i="1"/>
  <c r="H77" i="1"/>
  <c r="I76" i="1"/>
  <c r="H76" i="1"/>
  <c r="I75" i="1"/>
  <c r="H75" i="1"/>
  <c r="H74" i="1"/>
  <c r="I73" i="1"/>
  <c r="H73" i="1"/>
  <c r="I72" i="1"/>
  <c r="H72" i="1"/>
  <c r="I71" i="1"/>
  <c r="H71" i="1"/>
  <c r="I70" i="1"/>
  <c r="H70" i="1"/>
  <c r="H69" i="1"/>
  <c r="I68" i="1"/>
  <c r="H68" i="1"/>
  <c r="I67" i="1"/>
  <c r="H67" i="1"/>
  <c r="I66" i="1"/>
  <c r="H66" i="1"/>
  <c r="I65" i="1"/>
  <c r="H65" i="1"/>
  <c r="I64" i="1"/>
  <c r="H64" i="1"/>
  <c r="I63" i="1"/>
  <c r="H63" i="1"/>
  <c r="I62" i="1"/>
  <c r="H62" i="1"/>
  <c r="I61" i="1"/>
  <c r="H61" i="1"/>
  <c r="I60" i="1"/>
  <c r="H60" i="1"/>
  <c r="I59" i="1"/>
  <c r="H59" i="1"/>
  <c r="I58" i="1"/>
  <c r="H58" i="1"/>
  <c r="I57" i="1"/>
  <c r="H57" i="1"/>
  <c r="I56" i="1"/>
  <c r="H56" i="1"/>
  <c r="H55" i="1"/>
  <c r="H54" i="1"/>
  <c r="H53" i="1"/>
  <c r="I52" i="1"/>
  <c r="H52" i="1"/>
  <c r="H51" i="1"/>
  <c r="H50" i="1"/>
  <c r="I49" i="1"/>
  <c r="H49" i="1"/>
  <c r="I48" i="1"/>
  <c r="H48" i="1"/>
  <c r="I47" i="1"/>
  <c r="H47" i="1"/>
  <c r="H46" i="1"/>
  <c r="I45" i="1"/>
  <c r="H45" i="1"/>
  <c r="H44" i="1"/>
  <c r="I43" i="1"/>
  <c r="H43" i="1"/>
  <c r="I42" i="1"/>
  <c r="H42" i="1"/>
  <c r="I41" i="1"/>
  <c r="H41" i="1"/>
  <c r="I40" i="1"/>
  <c r="H40" i="1"/>
  <c r="I39" i="1"/>
  <c r="H39" i="1"/>
  <c r="H38" i="1"/>
  <c r="H37" i="1"/>
  <c r="H36" i="1"/>
  <c r="I35" i="1"/>
  <c r="H35" i="1"/>
  <c r="H34" i="1"/>
  <c r="I33" i="1"/>
  <c r="H33" i="1"/>
  <c r="I32" i="1"/>
  <c r="H32" i="1"/>
  <c r="I31" i="1"/>
  <c r="H31" i="1"/>
  <c r="H30" i="1"/>
  <c r="I29" i="1"/>
  <c r="H29" i="1"/>
  <c r="H28" i="1"/>
  <c r="H27" i="1"/>
  <c r="H26" i="1"/>
  <c r="H25" i="1"/>
  <c r="H24" i="1"/>
  <c r="I23" i="1"/>
  <c r="H23" i="1"/>
  <c r="H22" i="1"/>
  <c r="H21" i="1"/>
  <c r="H20" i="1"/>
  <c r="I19" i="1"/>
  <c r="H19" i="1"/>
  <c r="H18" i="1"/>
  <c r="H17" i="1"/>
  <c r="H16" i="1"/>
  <c r="I15" i="1"/>
  <c r="H15" i="1"/>
  <c r="H14" i="1"/>
  <c r="H13" i="1"/>
  <c r="H12" i="1"/>
  <c r="I11" i="1"/>
  <c r="H11" i="1"/>
  <c r="H10" i="1"/>
  <c r="H9" i="1"/>
  <c r="H8" i="1"/>
  <c r="I7" i="1"/>
  <c r="H7" i="1"/>
  <c r="H6" i="1"/>
  <c r="H5" i="1"/>
  <c r="H4" i="1"/>
  <c r="I3" i="1"/>
  <c r="H3" i="1"/>
  <c r="I2" i="1"/>
  <c r="H2" i="1"/>
  <c r="D182" i="1"/>
  <c r="D181" i="1"/>
  <c r="D180" i="1"/>
  <c r="C182" i="1"/>
  <c r="I182" i="1" s="1"/>
  <c r="C181" i="1"/>
  <c r="I181" i="1" s="1"/>
  <c r="C180" i="1"/>
  <c r="I180" i="1" s="1"/>
  <c r="D178" i="1"/>
  <c r="D177" i="1"/>
  <c r="D176" i="1"/>
  <c r="D175" i="1"/>
  <c r="D174" i="1"/>
  <c r="D173" i="1"/>
  <c r="D172" i="1"/>
  <c r="D171" i="1"/>
  <c r="D170" i="1"/>
  <c r="D169" i="1"/>
  <c r="C178" i="1"/>
  <c r="I178" i="1" s="1"/>
  <c r="C177" i="1"/>
  <c r="I177" i="1" s="1"/>
  <c r="C176" i="1"/>
  <c r="C173" i="1"/>
  <c r="I173" i="1" s="1"/>
  <c r="C170" i="1"/>
  <c r="I170" i="1" s="1"/>
  <c r="C169" i="1"/>
  <c r="I169" i="1" s="1"/>
  <c r="D168" i="1"/>
  <c r="D167" i="1"/>
  <c r="D166" i="1"/>
  <c r="D165" i="1"/>
  <c r="C167" i="1"/>
  <c r="I167" i="1" s="1"/>
  <c r="C166" i="1"/>
  <c r="I166" i="1" s="1"/>
  <c r="C165" i="1"/>
  <c r="I165" i="1" s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C142" i="1"/>
  <c r="C141" i="1"/>
  <c r="I141" i="1" s="1"/>
  <c r="C140" i="1"/>
  <c r="I140" i="1" s="1"/>
  <c r="D138" i="1"/>
  <c r="D137" i="1"/>
  <c r="D136" i="1"/>
  <c r="D135" i="1"/>
  <c r="D134" i="1"/>
  <c r="D133" i="1"/>
  <c r="D132" i="1"/>
  <c r="D131" i="1"/>
  <c r="D130" i="1"/>
  <c r="C138" i="1"/>
  <c r="C137" i="1"/>
  <c r="I137" i="1" s="1"/>
  <c r="C136" i="1"/>
  <c r="I136" i="1" s="1"/>
  <c r="C135" i="1"/>
  <c r="I135" i="1" s="1"/>
  <c r="C134" i="1"/>
  <c r="I134" i="1" s="1"/>
  <c r="C133" i="1"/>
  <c r="I133" i="1" s="1"/>
  <c r="C132" i="1"/>
  <c r="I132" i="1" s="1"/>
  <c r="C131" i="1"/>
  <c r="I131" i="1" s="1"/>
  <c r="C130" i="1"/>
  <c r="I130" i="1" s="1"/>
  <c r="D129" i="1"/>
  <c r="D128" i="1"/>
  <c r="D127" i="1"/>
  <c r="C129" i="1"/>
  <c r="C128" i="1"/>
  <c r="I128" i="1" s="1"/>
  <c r="C127" i="1"/>
  <c r="I127" i="1" s="1"/>
  <c r="D126" i="1"/>
  <c r="C126" i="1"/>
  <c r="I126" i="1" s="1"/>
  <c r="D125" i="1"/>
  <c r="C125" i="1"/>
  <c r="I125" i="1" s="1"/>
  <c r="D124" i="1"/>
  <c r="C124" i="1"/>
  <c r="I124" i="1" s="1"/>
  <c r="D123" i="1"/>
  <c r="C123" i="1"/>
  <c r="I123" i="1" s="1"/>
  <c r="D122" i="1"/>
  <c r="C122" i="1"/>
  <c r="I122" i="1" s="1"/>
  <c r="D121" i="1"/>
  <c r="C121" i="1"/>
  <c r="I121" i="1" s="1"/>
  <c r="D120" i="1"/>
  <c r="C120" i="1"/>
  <c r="I120" i="1" s="1"/>
  <c r="D119" i="1"/>
  <c r="C119" i="1"/>
  <c r="I119" i="1" s="1"/>
  <c r="D118" i="1"/>
  <c r="C118" i="1"/>
  <c r="I118" i="1" s="1"/>
  <c r="D117" i="1"/>
  <c r="C117" i="1"/>
  <c r="I117" i="1" s="1"/>
  <c r="D116" i="1"/>
  <c r="C116" i="1"/>
  <c r="I116" i="1" s="1"/>
  <c r="D115" i="1"/>
  <c r="C115" i="1"/>
  <c r="I115" i="1" s="1"/>
  <c r="D114" i="1"/>
  <c r="C114" i="1"/>
  <c r="I114" i="1" s="1"/>
  <c r="D113" i="1"/>
  <c r="C113" i="1"/>
  <c r="I113" i="1" s="1"/>
  <c r="D112" i="1"/>
  <c r="C112" i="1"/>
  <c r="I112" i="1" s="1"/>
  <c r="D111" i="1"/>
  <c r="C111" i="1"/>
  <c r="I111" i="1" s="1"/>
  <c r="D110" i="1"/>
  <c r="C110" i="1"/>
  <c r="I110" i="1" s="1"/>
  <c r="D109" i="1"/>
  <c r="C109" i="1"/>
  <c r="I109" i="1" s="1"/>
  <c r="D108" i="1"/>
  <c r="C108" i="1"/>
  <c r="I108" i="1" s="1"/>
  <c r="D107" i="1"/>
  <c r="C107" i="1"/>
  <c r="I107" i="1" s="1"/>
  <c r="D106" i="1"/>
  <c r="C106" i="1"/>
  <c r="I106" i="1" s="1"/>
  <c r="D105" i="1"/>
  <c r="C105" i="1"/>
  <c r="I105" i="1" s="1"/>
  <c r="D104" i="1"/>
  <c r="C104" i="1"/>
  <c r="I104" i="1" s="1"/>
  <c r="D103" i="1"/>
  <c r="C103" i="1"/>
  <c r="I103" i="1" s="1"/>
  <c r="D102" i="1"/>
  <c r="C102" i="1"/>
  <c r="I102" i="1" s="1"/>
  <c r="D101" i="1"/>
  <c r="C101" i="1"/>
  <c r="I101" i="1" s="1"/>
  <c r="D100" i="1"/>
  <c r="C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C96" i="1"/>
  <c r="I96" i="1" s="1"/>
  <c r="C94" i="1"/>
  <c r="I94" i="1" s="1"/>
  <c r="C92" i="1"/>
  <c r="C87" i="1"/>
  <c r="I87" i="1" s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C82" i="1"/>
  <c r="I82" i="1" s="1"/>
  <c r="C80" i="1"/>
  <c r="I80" i="1" s="1"/>
  <c r="C79" i="1"/>
  <c r="I79" i="1" s="1"/>
  <c r="C76" i="1"/>
  <c r="C74" i="1"/>
  <c r="I74" i="1" s="1"/>
  <c r="C69" i="1"/>
  <c r="I69" i="1" s="1"/>
  <c r="C56" i="1"/>
  <c r="D55" i="1"/>
  <c r="D54" i="1"/>
  <c r="D53" i="1"/>
  <c r="D52" i="1"/>
  <c r="C55" i="1"/>
  <c r="I55" i="1" s="1"/>
  <c r="C54" i="1"/>
  <c r="I54" i="1" s="1"/>
  <c r="C53" i="1"/>
  <c r="I53" i="1" s="1"/>
  <c r="C52" i="1"/>
  <c r="D51" i="1"/>
  <c r="D50" i="1"/>
  <c r="C51" i="1"/>
  <c r="I51" i="1" s="1"/>
  <c r="C50" i="1"/>
  <c r="I50" i="1" s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C49" i="1"/>
  <c r="C47" i="1"/>
  <c r="C46" i="1"/>
  <c r="I46" i="1" s="1"/>
  <c r="C44" i="1"/>
  <c r="I44" i="1" s="1"/>
  <c r="C43" i="1"/>
  <c r="C39" i="1"/>
  <c r="C38" i="1"/>
  <c r="I38" i="1" s="1"/>
  <c r="C37" i="1"/>
  <c r="I37" i="1" s="1"/>
  <c r="C36" i="1"/>
  <c r="I36" i="1" s="1"/>
  <c r="C35" i="1"/>
  <c r="C34" i="1"/>
  <c r="I34" i="1" s="1"/>
  <c r="D30" i="1"/>
  <c r="D29" i="1"/>
  <c r="D28" i="1"/>
  <c r="D27" i="1"/>
  <c r="D26" i="1"/>
  <c r="C30" i="1"/>
  <c r="I30" i="1" s="1"/>
  <c r="C29" i="1"/>
  <c r="C28" i="1"/>
  <c r="I28" i="1" s="1"/>
  <c r="C27" i="1"/>
  <c r="I27" i="1" s="1"/>
  <c r="C26" i="1"/>
  <c r="I26" i="1" s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C25" i="1"/>
  <c r="I25" i="1" s="1"/>
  <c r="C24" i="1"/>
  <c r="I24" i="1" s="1"/>
  <c r="C23" i="1"/>
  <c r="C22" i="1"/>
  <c r="I22" i="1" s="1"/>
  <c r="C21" i="1"/>
  <c r="I21" i="1" s="1"/>
  <c r="C20" i="1"/>
  <c r="I20" i="1" s="1"/>
  <c r="C19" i="1"/>
  <c r="C18" i="1"/>
  <c r="I18" i="1" s="1"/>
  <c r="C17" i="1"/>
  <c r="I17" i="1" s="1"/>
  <c r="C16" i="1"/>
  <c r="I16" i="1" s="1"/>
  <c r="C15" i="1"/>
  <c r="C14" i="1"/>
  <c r="I14" i="1" s="1"/>
  <c r="C13" i="1"/>
  <c r="I13" i="1" s="1"/>
  <c r="C12" i="1"/>
  <c r="I12" i="1" s="1"/>
  <c r="C11" i="1"/>
  <c r="C10" i="1"/>
  <c r="I10" i="1" s="1"/>
  <c r="C9" i="1"/>
  <c r="I9" i="1" s="1"/>
  <c r="C8" i="1"/>
  <c r="I8" i="1" s="1"/>
  <c r="C7" i="1"/>
  <c r="C6" i="1"/>
  <c r="I6" i="1" s="1"/>
  <c r="C5" i="1"/>
  <c r="I5" i="1" s="1"/>
  <c r="C4" i="1"/>
  <c r="I4" i="1" s="1"/>
  <c r="C3" i="1"/>
  <c r="D7" i="1"/>
  <c r="D6" i="1"/>
  <c r="D5" i="1"/>
  <c r="D4" i="1"/>
  <c r="D3" i="1"/>
  <c r="D2" i="1"/>
  <c r="C2" i="1"/>
  <c r="J5" i="1" l="1"/>
  <c r="M5" i="1" s="1"/>
  <c r="J14" i="1"/>
  <c r="M14" i="1" s="1"/>
  <c r="J22" i="1"/>
  <c r="M22" i="1" s="1"/>
  <c r="J38" i="1"/>
  <c r="M38" i="1" s="1"/>
  <c r="J69" i="1"/>
  <c r="M69" i="1" s="1"/>
  <c r="J77" i="1"/>
  <c r="M77" i="1" s="1"/>
  <c r="J85" i="1"/>
  <c r="M85" i="1" s="1"/>
  <c r="J93" i="1"/>
  <c r="M93" i="1" s="1"/>
  <c r="J97" i="1"/>
  <c r="M97" i="1" s="1"/>
  <c r="J102" i="1"/>
  <c r="M102" i="1" s="1"/>
  <c r="J106" i="1"/>
  <c r="M106" i="1" s="1"/>
  <c r="J110" i="1"/>
  <c r="M110" i="1" s="1"/>
  <c r="J114" i="1"/>
  <c r="M114" i="1" s="1"/>
  <c r="J118" i="1"/>
  <c r="M118" i="1" s="1"/>
  <c r="J122" i="1"/>
  <c r="M122" i="1" s="1"/>
  <c r="J126" i="1"/>
  <c r="M126" i="1" s="1"/>
  <c r="J130" i="1"/>
  <c r="M130" i="1" s="1"/>
  <c r="J140" i="1"/>
  <c r="M140" i="1" s="1"/>
  <c r="J148" i="1"/>
  <c r="M148" i="1" s="1"/>
  <c r="J156" i="1"/>
  <c r="M156" i="1" s="1"/>
  <c r="J164" i="1"/>
  <c r="M164" i="1" s="1"/>
  <c r="J171" i="1"/>
  <c r="M171" i="1" s="1"/>
  <c r="J181" i="1"/>
  <c r="M181" i="1" s="1"/>
  <c r="J11" i="1"/>
  <c r="M11" i="1" s="1"/>
  <c r="J19" i="1"/>
  <c r="M19" i="1" s="1"/>
  <c r="J26" i="1"/>
  <c r="M26" i="1" s="1"/>
  <c r="J31" i="1"/>
  <c r="M31" i="1" s="1"/>
  <c r="J39" i="1"/>
  <c r="M39" i="1" s="1"/>
  <c r="J47" i="1"/>
  <c r="M47" i="1" s="1"/>
  <c r="J58" i="1"/>
  <c r="M58" i="1" s="1"/>
  <c r="J66" i="1"/>
  <c r="M66" i="1" s="1"/>
  <c r="J74" i="1"/>
  <c r="M74" i="1" s="1"/>
  <c r="J82" i="1"/>
  <c r="M82" i="1" s="1"/>
  <c r="J90" i="1"/>
  <c r="M90" i="1" s="1"/>
  <c r="J94" i="1"/>
  <c r="M94" i="1" s="1"/>
  <c r="J131" i="1"/>
  <c r="M131" i="1" s="1"/>
  <c r="J141" i="1"/>
  <c r="M141" i="1" s="1"/>
  <c r="J149" i="1"/>
  <c r="M149" i="1" s="1"/>
  <c r="J157" i="1"/>
  <c r="M157" i="1" s="1"/>
  <c r="J166" i="1"/>
  <c r="M166" i="1" s="1"/>
  <c r="J182" i="1"/>
  <c r="M182" i="1" s="1"/>
  <c r="J7" i="1"/>
  <c r="M7" i="1" s="1"/>
  <c r="J12" i="1"/>
  <c r="M12" i="1" s="1"/>
  <c r="J20" i="1"/>
  <c r="M20" i="1" s="1"/>
  <c r="J27" i="1"/>
  <c r="M27" i="1" s="1"/>
  <c r="J36" i="1"/>
  <c r="M36" i="1" s="1"/>
  <c r="J40" i="1"/>
  <c r="M40" i="1" s="1"/>
  <c r="J44" i="1"/>
  <c r="M44" i="1" s="1"/>
  <c r="J48" i="1"/>
  <c r="M48" i="1" s="1"/>
  <c r="J50" i="1"/>
  <c r="M50" i="1" s="1"/>
  <c r="J54" i="1"/>
  <c r="M54" i="1" s="1"/>
  <c r="J59" i="1"/>
  <c r="M59" i="1" s="1"/>
  <c r="J63" i="1"/>
  <c r="M63" i="1" s="1"/>
  <c r="J67" i="1"/>
  <c r="M67" i="1" s="1"/>
  <c r="J71" i="1"/>
  <c r="M71" i="1" s="1"/>
  <c r="J75" i="1"/>
  <c r="M75" i="1" s="1"/>
  <c r="J79" i="1"/>
  <c r="M79" i="1" s="1"/>
  <c r="J83" i="1"/>
  <c r="M83" i="1" s="1"/>
  <c r="J87" i="1"/>
  <c r="M87" i="1" s="1"/>
  <c r="J91" i="1"/>
  <c r="M91" i="1" s="1"/>
  <c r="J95" i="1"/>
  <c r="M95" i="1" s="1"/>
  <c r="J99" i="1"/>
  <c r="M99" i="1" s="1"/>
  <c r="J101" i="1"/>
  <c r="M101" i="1" s="1"/>
  <c r="J103" i="1"/>
  <c r="M103" i="1" s="1"/>
  <c r="J105" i="1"/>
  <c r="M105" i="1" s="1"/>
  <c r="J107" i="1"/>
  <c r="M107" i="1" s="1"/>
  <c r="J109" i="1"/>
  <c r="M109" i="1" s="1"/>
  <c r="J111" i="1"/>
  <c r="M111" i="1" s="1"/>
  <c r="J113" i="1"/>
  <c r="M113" i="1" s="1"/>
  <c r="J115" i="1"/>
  <c r="M115" i="1" s="1"/>
  <c r="J117" i="1"/>
  <c r="M117" i="1" s="1"/>
  <c r="J119" i="1"/>
  <c r="M119" i="1" s="1"/>
  <c r="M121" i="1"/>
  <c r="J121" i="1"/>
  <c r="J123" i="1"/>
  <c r="M123" i="1" s="1"/>
  <c r="J125" i="1"/>
  <c r="M125" i="1" s="1"/>
  <c r="J129" i="1"/>
  <c r="M129" i="1" s="1"/>
  <c r="J132" i="1"/>
  <c r="M132" i="1" s="1"/>
  <c r="J136" i="1"/>
  <c r="M136" i="1" s="1"/>
  <c r="J142" i="1"/>
  <c r="M142" i="1" s="1"/>
  <c r="J146" i="1"/>
  <c r="M146" i="1" s="1"/>
  <c r="J150" i="1"/>
  <c r="M150" i="1" s="1"/>
  <c r="J154" i="1"/>
  <c r="M154" i="1" s="1"/>
  <c r="J158" i="1"/>
  <c r="M158" i="1" s="1"/>
  <c r="J162" i="1"/>
  <c r="M162" i="1" s="1"/>
  <c r="J167" i="1"/>
  <c r="M167" i="1" s="1"/>
  <c r="J169" i="1"/>
  <c r="M169" i="1" s="1"/>
  <c r="J173" i="1"/>
  <c r="M173" i="1" s="1"/>
  <c r="J177" i="1"/>
  <c r="M177" i="1" s="1"/>
  <c r="J10" i="1"/>
  <c r="M10" i="1" s="1"/>
  <c r="J18" i="1"/>
  <c r="M18" i="1" s="1"/>
  <c r="J29" i="1"/>
  <c r="M29" i="1" s="1"/>
  <c r="J34" i="1"/>
  <c r="M34" i="1" s="1"/>
  <c r="J42" i="1"/>
  <c r="M42" i="1" s="1"/>
  <c r="J46" i="1"/>
  <c r="M46" i="1" s="1"/>
  <c r="J52" i="1"/>
  <c r="M52" i="1" s="1"/>
  <c r="J57" i="1"/>
  <c r="M57" i="1" s="1"/>
  <c r="J61" i="1"/>
  <c r="M61" i="1" s="1"/>
  <c r="J65" i="1"/>
  <c r="M65" i="1" s="1"/>
  <c r="J73" i="1"/>
  <c r="M73" i="1" s="1"/>
  <c r="J81" i="1"/>
  <c r="M81" i="1" s="1"/>
  <c r="J89" i="1"/>
  <c r="M89" i="1" s="1"/>
  <c r="J100" i="1"/>
  <c r="M100" i="1" s="1"/>
  <c r="J104" i="1"/>
  <c r="M104" i="1" s="1"/>
  <c r="J108" i="1"/>
  <c r="M108" i="1" s="1"/>
  <c r="J112" i="1"/>
  <c r="M112" i="1" s="1"/>
  <c r="J116" i="1"/>
  <c r="M116" i="1" s="1"/>
  <c r="J120" i="1"/>
  <c r="M120" i="1" s="1"/>
  <c r="J124" i="1"/>
  <c r="M124" i="1" s="1"/>
  <c r="J127" i="1"/>
  <c r="M127" i="1" s="1"/>
  <c r="J134" i="1"/>
  <c r="M134" i="1" s="1"/>
  <c r="J138" i="1"/>
  <c r="M138" i="1" s="1"/>
  <c r="J144" i="1"/>
  <c r="M144" i="1" s="1"/>
  <c r="J152" i="1"/>
  <c r="M152" i="1" s="1"/>
  <c r="J160" i="1"/>
  <c r="M160" i="1" s="1"/>
  <c r="J165" i="1"/>
  <c r="M165" i="1" s="1"/>
  <c r="J175" i="1"/>
  <c r="M175" i="1" s="1"/>
  <c r="J6" i="1"/>
  <c r="M6" i="1" s="1"/>
  <c r="J15" i="1"/>
  <c r="M15" i="1" s="1"/>
  <c r="J23" i="1"/>
  <c r="M23" i="1" s="1"/>
  <c r="J30" i="1"/>
  <c r="M30" i="1" s="1"/>
  <c r="J35" i="1"/>
  <c r="M35" i="1" s="1"/>
  <c r="J43" i="1"/>
  <c r="M43" i="1" s="1"/>
  <c r="J53" i="1"/>
  <c r="M53" i="1" s="1"/>
  <c r="J62" i="1"/>
  <c r="M62" i="1" s="1"/>
  <c r="J70" i="1"/>
  <c r="M70" i="1" s="1"/>
  <c r="J78" i="1"/>
  <c r="M78" i="1" s="1"/>
  <c r="J86" i="1"/>
  <c r="M86" i="1" s="1"/>
  <c r="J98" i="1"/>
  <c r="M98" i="1" s="1"/>
  <c r="J128" i="1"/>
  <c r="M128" i="1" s="1"/>
  <c r="J135" i="1"/>
  <c r="M135" i="1" s="1"/>
  <c r="J145" i="1"/>
  <c r="M145" i="1" s="1"/>
  <c r="J153" i="1"/>
  <c r="M153" i="1" s="1"/>
  <c r="J161" i="1"/>
  <c r="M161" i="1" s="1"/>
  <c r="J172" i="1"/>
  <c r="M172" i="1" s="1"/>
  <c r="J176" i="1"/>
  <c r="M176" i="1" s="1"/>
  <c r="J3" i="1"/>
  <c r="M3" i="1" s="1"/>
  <c r="J8" i="1"/>
  <c r="M8" i="1" s="1"/>
  <c r="J16" i="1"/>
  <c r="M16" i="1" s="1"/>
  <c r="J24" i="1"/>
  <c r="M24" i="1" s="1"/>
  <c r="J32" i="1"/>
  <c r="M32" i="1" s="1"/>
  <c r="J4" i="1"/>
  <c r="M4" i="1" s="1"/>
  <c r="J9" i="1"/>
  <c r="M9" i="1" s="1"/>
  <c r="J13" i="1"/>
  <c r="M13" i="1" s="1"/>
  <c r="J17" i="1"/>
  <c r="M17" i="1" s="1"/>
  <c r="J21" i="1"/>
  <c r="M21" i="1" s="1"/>
  <c r="J25" i="1"/>
  <c r="M25" i="1" s="1"/>
  <c r="J28" i="1"/>
  <c r="M28" i="1" s="1"/>
  <c r="J33" i="1"/>
  <c r="M33" i="1" s="1"/>
  <c r="J37" i="1"/>
  <c r="M37" i="1" s="1"/>
  <c r="J41" i="1"/>
  <c r="M41" i="1" s="1"/>
  <c r="J45" i="1"/>
  <c r="M45" i="1" s="1"/>
  <c r="J49" i="1"/>
  <c r="M49" i="1" s="1"/>
  <c r="J51" i="1"/>
  <c r="M51" i="1" s="1"/>
  <c r="J55" i="1"/>
  <c r="M55" i="1" s="1"/>
  <c r="J56" i="1"/>
  <c r="M56" i="1" s="1"/>
  <c r="J60" i="1"/>
  <c r="M60" i="1" s="1"/>
  <c r="J64" i="1"/>
  <c r="M64" i="1" s="1"/>
  <c r="J68" i="1"/>
  <c r="M68" i="1" s="1"/>
  <c r="J72" i="1"/>
  <c r="M72" i="1" s="1"/>
  <c r="J76" i="1"/>
  <c r="M76" i="1" s="1"/>
  <c r="J80" i="1"/>
  <c r="M80" i="1" s="1"/>
  <c r="J84" i="1"/>
  <c r="M84" i="1" s="1"/>
  <c r="J88" i="1"/>
  <c r="M88" i="1" s="1"/>
  <c r="J92" i="1"/>
  <c r="M92" i="1" s="1"/>
  <c r="J96" i="1"/>
  <c r="M96" i="1" s="1"/>
  <c r="J133" i="1"/>
  <c r="M133" i="1" s="1"/>
  <c r="J137" i="1"/>
  <c r="M137" i="1" s="1"/>
  <c r="J143" i="1"/>
  <c r="M143" i="1" s="1"/>
  <c r="J147" i="1"/>
  <c r="M147" i="1" s="1"/>
  <c r="J151" i="1"/>
  <c r="M151" i="1" s="1"/>
  <c r="J155" i="1"/>
  <c r="M155" i="1" s="1"/>
  <c r="J159" i="1"/>
  <c r="M159" i="1" s="1"/>
  <c r="J163" i="1"/>
  <c r="M163" i="1" s="1"/>
  <c r="J168" i="1"/>
  <c r="M168" i="1" s="1"/>
  <c r="J170" i="1"/>
  <c r="M170" i="1" s="1"/>
  <c r="J174" i="1"/>
  <c r="M174" i="1" s="1"/>
  <c r="J178" i="1"/>
  <c r="M178" i="1" s="1"/>
  <c r="J180" i="1"/>
  <c r="M180" i="1" s="1"/>
  <c r="J2" i="1"/>
  <c r="M2" i="1" s="1"/>
</calcChain>
</file>

<file path=xl/sharedStrings.xml><?xml version="1.0" encoding="utf-8"?>
<sst xmlns="http://schemas.openxmlformats.org/spreadsheetml/2006/main" count="619" uniqueCount="272">
  <si>
    <t>CATEGORIA</t>
  </si>
  <si>
    <t>NOMBRE</t>
  </si>
  <si>
    <t>DESCRIPCION</t>
  </si>
  <si>
    <t>PRECIO</t>
  </si>
  <si>
    <t>PROVEEDOR</t>
  </si>
  <si>
    <t>Archivadores de cartón</t>
  </si>
  <si>
    <t>P-01</t>
  </si>
  <si>
    <t>C-01</t>
  </si>
  <si>
    <t>Carpetas de cartón marrón de dos anillas</t>
  </si>
  <si>
    <t>Carpetas de cartón marrón cuero de cuatro anillas</t>
  </si>
  <si>
    <t>Carpetas de colores Exacompta con 2 anillas</t>
  </si>
  <si>
    <t>Carpetas Exacompta polipropileno 4 anillas</t>
  </si>
  <si>
    <t>Carpeta de 4 anillas redondas de 25 mm en tamaño cuarto de colores surtidos</t>
  </si>
  <si>
    <t>Carpetas de dos anillas formato Din A4</t>
  </si>
  <si>
    <t>Carpetas folio 2 anillas con lomo liso</t>
  </si>
  <si>
    <t>Carpetas con 2 anillas pequeñas de 15 mm</t>
  </si>
  <si>
    <t>Carpetas de dos anillas folio con ollao y compresor</t>
  </si>
  <si>
    <t>Carpetas de cuatro anillas formato Folio</t>
  </si>
  <si>
    <t>Carpeta de dos anillas mixtas de 25 mm Din A4 transparente</t>
  </si>
  <si>
    <t>Carpetas con tarjetero de 4 anillas</t>
  </si>
  <si>
    <t>Carpetas A4 PVC, cuatro anillas mixtas</t>
  </si>
  <si>
    <t>Carpeta roja A4 de dos anillas de 25 mm con bolsa, tarjetero y ribete negro</t>
  </si>
  <si>
    <t>Carpetas A5, dos o cuatro anillas</t>
  </si>
  <si>
    <t>Carpetas Folio, cuatro anillas redondas</t>
  </si>
  <si>
    <t>Carpeta para papel continuo Elba de 10 pulgadas (250 mm)</t>
  </si>
  <si>
    <t>Carpetas con fundas de plástico fijas o móviles</t>
  </si>
  <si>
    <t>Carpetas de proyectos</t>
  </si>
  <si>
    <t>Carpetas colgantes</t>
  </si>
  <si>
    <t>Sobres de plástico con cierre de cremallera, velcro o broche</t>
  </si>
  <si>
    <t>Maletines clasificadores portadocumentos</t>
  </si>
  <si>
    <t>C-02</t>
  </si>
  <si>
    <t>Milan 445, goma de borrar blanda</t>
  </si>
  <si>
    <t>Tipo miga de pan</t>
  </si>
  <si>
    <t>Milan 430, goma de borrar suave, miga de pan</t>
  </si>
  <si>
    <t>Muy blanda. Verde, blanca o rosa</t>
  </si>
  <si>
    <t>Milan Nata 624, goma de borrar compacta</t>
  </si>
  <si>
    <t>Con celofán protector de color rosa</t>
  </si>
  <si>
    <t>Milan 420, goma de borrar</t>
  </si>
  <si>
    <t>Gomas de borrar escolares para lápiz</t>
  </si>
  <si>
    <t>Goma para borrar lápiz Liderpapel 40x20x12 mm</t>
  </si>
  <si>
    <t>Faber-Castell, goma de borrar sin PVC</t>
  </si>
  <si>
    <t>Milan Nata 612, goma de borrar con bisel</t>
  </si>
  <si>
    <t>Staedtler Noris 526 B30, goma de borrar rasoplast</t>
  </si>
  <si>
    <t>Staedtler Rasoplast, borrador compacto para dibujo</t>
  </si>
  <si>
    <t>La versión dura de Mars Plastic</t>
  </si>
  <si>
    <t>Staedtler Mars Plastic 526 50, goma de borrar técnica</t>
  </si>
  <si>
    <t>Para uso escolar y dibujo técnico</t>
  </si>
  <si>
    <t>Faber-Castell Perfection 7058, lápiz borrador</t>
  </si>
  <si>
    <t>Para borrar tinta china. Con pincel integrado</t>
  </si>
  <si>
    <t>Goma Maped Duo para grafito y bolígrafo borrable</t>
  </si>
  <si>
    <t>Milan 403, goma de borrar gigante</t>
  </si>
  <si>
    <t>Portagomas Staedtler Mars plastic</t>
  </si>
  <si>
    <t>Portagomas retráctil para dibujo técnico</t>
  </si>
  <si>
    <t>Portagomas Tombow para goma rectangular 2.5 × 5 mm</t>
  </si>
  <si>
    <t>Portagomas Tombow para goma cilíndrica de 2.3 mm</t>
  </si>
  <si>
    <t>Recambio portagomas Staedtler Mars</t>
  </si>
  <si>
    <t>Bolsa de 10 gomas de repuesto</t>
  </si>
  <si>
    <t>Maped, caja 18 gomas de borrar para carboncillo</t>
  </si>
  <si>
    <t>C-03</t>
  </si>
  <si>
    <t>C-04</t>
  </si>
  <si>
    <t>Tijeras de oficina</t>
  </si>
  <si>
    <t>Cúter y bisturí de precisión</t>
  </si>
  <si>
    <t>Guillotinas para cortar fotos, papel y cartulina</t>
  </si>
  <si>
    <t>Cizallas de papel</t>
  </si>
  <si>
    <t>C-05</t>
  </si>
  <si>
    <t>Corte en tiras 6 mm. Seguridad P1</t>
  </si>
  <si>
    <t>Rexel Alpha, destructora 5 h., 10 l</t>
  </si>
  <si>
    <t>Para uso personal. 5 hojas. 10 litros</t>
  </si>
  <si>
    <t>Q6CC2, destructora corte en partículas</t>
  </si>
  <si>
    <t>Destructora personal 6 hojas / 11 litros</t>
  </si>
  <si>
    <t>Fellowes 36C, destructora de papel</t>
  </si>
  <si>
    <t>Ciclo de trabajo de 2 minutos</t>
  </si>
  <si>
    <t>HSM Shredstar x5, destructora compacta, 18 l</t>
  </si>
  <si>
    <t>Silenciosa, ideal para el hogar y pequeñas oficinas</t>
  </si>
  <si>
    <t>KF17972, destructora 8 h. y 15 l</t>
  </si>
  <si>
    <t>Destructora económica para uso personal</t>
  </si>
  <si>
    <t>Rexel Prostyle+5, destructora 5 h. y 7.5 l</t>
  </si>
  <si>
    <t>Tritura hasta 5 folios. Papelera de 7.5 litros</t>
  </si>
  <si>
    <t>KF17974, destructora hasta 10 h.</t>
  </si>
  <si>
    <t>Papelera con ventana de nivel</t>
  </si>
  <si>
    <t>Rexel Duo, destructora grafito 10 h.</t>
  </si>
  <si>
    <t>Trituradora silenciosa perfecta para casa</t>
  </si>
  <si>
    <t>HSM Shredstar x10, trituradora de 20 l</t>
  </si>
  <si>
    <t>Destruye hasta 10 hojas. 20 litros de capacidad</t>
  </si>
  <si>
    <t>HSM Shredstar x8, destructora 8 h.</t>
  </si>
  <si>
    <t>8 hojas, partículas 4.5x30 mm, 18 litros</t>
  </si>
  <si>
    <t>Fellowes 53C, destructora de papel 10 h.</t>
  </si>
  <si>
    <t>La trituradora ideal para particulares</t>
  </si>
  <si>
    <t>Destructora Q-Connect KF15551, 12 hojas</t>
  </si>
  <si>
    <t>Con ranura independiente para CD</t>
  </si>
  <si>
    <t>Trituradora de papel KF15547 hasta 8h</t>
  </si>
  <si>
    <t>Destructora Rexel Prostyle+ 12</t>
  </si>
  <si>
    <t>Destrucción simultánea de 12 hojas</t>
  </si>
  <si>
    <t>Destructora antiatascos de 12 h</t>
  </si>
  <si>
    <t>Papelera de 14 litros, con ruedas</t>
  </si>
  <si>
    <t>HSM Shredstar x13, trituradora 13 h.</t>
  </si>
  <si>
    <t>Hasta 13 hojas y 23 litros de papelera. Din P-4</t>
  </si>
  <si>
    <t>HSM Shredstar X15, destructora 15 h.</t>
  </si>
  <si>
    <t>Alto rendimiento. 15 hojas. Partícula 4x37 mm</t>
  </si>
  <si>
    <t>Fellowes PS-79CI, destructora 14 h.</t>
  </si>
  <si>
    <t>Fellowes 92CS, destructora 18 h.</t>
  </si>
  <si>
    <t>18 Hojas. Partículas de 4x38 mm</t>
  </si>
  <si>
    <t>Destructora potente para uso intensivo, hasta 20 h, 26 litros</t>
  </si>
  <si>
    <t>Fellowes 99ci</t>
  </si>
  <si>
    <t>Con tecnología antiatascos 100% efectiva</t>
  </si>
  <si>
    <t>Fellowes 1050HS, destructora alta seguridad, 4 h.</t>
  </si>
  <si>
    <t>Destruye un A4 en 15.000 micropartículas</t>
  </si>
  <si>
    <t>Fellowes 3250mc</t>
  </si>
  <si>
    <t>Fellowes 425ci</t>
  </si>
  <si>
    <t>Aceite lubricante para destructoras 350 ml</t>
  </si>
  <si>
    <t>Para el mantenimiento de las cuchillas de corte</t>
  </si>
  <si>
    <t>Hojas lubricantes para destructoras</t>
  </si>
  <si>
    <t>50 Bolsas para destructoras 94 litros</t>
  </si>
  <si>
    <t>Para destructoras Fellowes</t>
  </si>
  <si>
    <t>C-06</t>
  </si>
  <si>
    <t>Encuadernadora multifunción Fellowes Lyra</t>
  </si>
  <si>
    <t>Grapa, perfora y encuaderna</t>
  </si>
  <si>
    <t>Alicate para encuadernar con espiral</t>
  </si>
  <si>
    <t>Para cortar y doblar el extremo de la espiral</t>
  </si>
  <si>
    <t>Fellowes Star+ 150</t>
  </si>
  <si>
    <t>Encuaderna hasta 150 hojas con canutillo plástico</t>
  </si>
  <si>
    <t>Fellowes Metal 25 — Encuadernadora espiral</t>
  </si>
  <si>
    <t>Encuadernadora espiral Q-Connect 450 hojas</t>
  </si>
  <si>
    <t>Capacidad perforación de 10 hojas</t>
  </si>
  <si>
    <t>Fellowes Metal 50, encuadernadora espiral metálica</t>
  </si>
  <si>
    <t>Regulación margen. 12 hojas. Cuadernos hasta 450h</t>
  </si>
  <si>
    <t>Fellowes Pulsar+ 300, encuadernadora de canutillo</t>
  </si>
  <si>
    <t>Encuaderna hasta 300 hojas A4 de 80 gr.</t>
  </si>
  <si>
    <t>Yosan, Encuadernadora de espiral, 450 hojas</t>
  </si>
  <si>
    <t>Máquina de encuadernar de alta capacidad</t>
  </si>
  <si>
    <t>Fellowes metal 50R — Encuadernadora espiral con insertador</t>
  </si>
  <si>
    <t>Encuadernadora Wire Fellowes Quasar</t>
  </si>
  <si>
    <t>Para canutillos Wire y 130 hojas A4</t>
  </si>
  <si>
    <t>GBC C200E, encuadernadora eléctrica</t>
  </si>
  <si>
    <t>Fellowes Metal 100 para espiral metálica</t>
  </si>
  <si>
    <t>Perfora hasta 20 hojas y encuaderna 450</t>
  </si>
  <si>
    <t>GBC Coilbind P59 — Encuadernadora de espiral</t>
  </si>
  <si>
    <t>Leitz Impressbind 280, encuadernadora de presión</t>
  </si>
  <si>
    <t>Encuadernadora presión channel</t>
  </si>
  <si>
    <t>Yosan P164, encuadernadora eléctrica</t>
  </si>
  <si>
    <t>Con pedal. Alto rendimiento. Manos libres</t>
  </si>
  <si>
    <t>Fellowes E200R, encuadernadora eléctrica</t>
  </si>
  <si>
    <t>Máquina de encuadernar con pedal automático</t>
  </si>
  <si>
    <t>C-07</t>
  </si>
  <si>
    <t>Plumas estilográficas</t>
  </si>
  <si>
    <t>Bolígrafo BIC Cristal</t>
  </si>
  <si>
    <t>Marcadores fluorescentes</t>
  </si>
  <si>
    <t>Lápices de grafito</t>
  </si>
  <si>
    <t>C-08</t>
  </si>
  <si>
    <t>Pizarras blancas</t>
  </si>
  <si>
    <t>Pizarras para tiza</t>
  </si>
  <si>
    <t>Rotuladores borrables en seco para pizarras</t>
  </si>
  <si>
    <t>C-09</t>
  </si>
  <si>
    <t>Grapadoras de bolsillo</t>
  </si>
  <si>
    <t>C-10</t>
  </si>
  <si>
    <t>Impresora térmica Safescan TP-230</t>
  </si>
  <si>
    <t>Competente impresora térmica de alta velocidad (60 mm/s) conectable a las contadoras de dinero Safescan para imprimir completos reportes que detallan la suma total de dinero contado y un balance individual de cada denominación.</t>
  </si>
  <si>
    <t>C-11</t>
  </si>
  <si>
    <t>Pizarras y tableros de anuncios de corcho</t>
  </si>
  <si>
    <t>Agujas de señalización para mapas y planos</t>
  </si>
  <si>
    <t>C-12</t>
  </si>
  <si>
    <t>Perforadora de papel para 10 hojas</t>
  </si>
  <si>
    <t>La más barata</t>
  </si>
  <si>
    <t>Perforador de papel barato 20 hojas</t>
  </si>
  <si>
    <t>Colores: azul, rojo o negro</t>
  </si>
  <si>
    <t>Taladro con regleta deslizante para 27 hojas</t>
  </si>
  <si>
    <t>Perforadora negra con abertura de 2.7 mm</t>
  </si>
  <si>
    <t>Perforadora con base y empuñadura antideslizantes</t>
  </si>
  <si>
    <t>Taladra 20 o 30 hojas (según modelo)</t>
  </si>
  <si>
    <t>Taladradora Petrus 52 Retro</t>
  </si>
  <si>
    <t>Para dar un toque vintage a la oficina</t>
  </si>
  <si>
    <t>Taladrado de papel Petrus 52</t>
  </si>
  <si>
    <t>La Petrus 52 en su versión clásica</t>
  </si>
  <si>
    <t>Perforadora metalizada Petrus 52 WoW</t>
  </si>
  <si>
    <t>El taladro original de Petrus, metalizado</t>
  </si>
  <si>
    <t>Perforadora de papel Maped Essentials Metal E4001</t>
  </si>
  <si>
    <t>Una de las 4-taladros más baratas</t>
  </si>
  <si>
    <t>Perforadora económica de papel de 4 taladros</t>
  </si>
  <si>
    <t>Taladro económico de 4 agujeros</t>
  </si>
  <si>
    <t>Taladro Maped Essentials para 45 hojas</t>
  </si>
  <si>
    <t>Con base antideslizante</t>
  </si>
  <si>
    <t>Petrus 62 Wow en cuatro colores metalizados</t>
  </si>
  <si>
    <t>Grapa 10 hojas más que la Petrus 52</t>
  </si>
  <si>
    <t>Taladradora de papel Petrus 65</t>
  </si>
  <si>
    <t>La versión actual de la mítica Petrus</t>
  </si>
  <si>
    <t>Taladradora Petrus 95 Negro</t>
  </si>
  <si>
    <t>Punzones ultrafilados, para 40 hojas</t>
  </si>
  <si>
    <t>Perforadora de papel Maped Easy 65 h</t>
  </si>
  <si>
    <t>Ergonómica, perfora sin apenas esfuerzo</t>
  </si>
  <si>
    <t>Taladradora de oficina Q-Connect KF01237</t>
  </si>
  <si>
    <t>Perfora hasta 65 hojas</t>
  </si>
  <si>
    <t>Taladro Novus B270 para 70 h</t>
  </si>
  <si>
    <t>Taladro profesional de oficina de magnesio</t>
  </si>
  <si>
    <t>Taladradora Rapid HDC65</t>
  </si>
  <si>
    <t>Gris y naranja. Perfora hasta 65 hojas</t>
  </si>
  <si>
    <t>Perforadora de gran capacidad KF18766</t>
  </si>
  <si>
    <t>Capacidad de perforación de hasta 100 hojas</t>
  </si>
  <si>
    <t>Perforadora 4 punzones Petrus 505</t>
  </si>
  <si>
    <t>Perforador de 4 agujeros de alta eficacia</t>
  </si>
  <si>
    <t>Taladradora Novus B2200 para 200 h</t>
  </si>
  <si>
    <t>Una de las mejores en su categoría</t>
  </si>
  <si>
    <t>Taladro con punzones móviles Petrus 514</t>
  </si>
  <si>
    <t>Con distancia regulable entre sus punzones</t>
  </si>
  <si>
    <t>Perforadora Maped Expert 150 alta capacidad</t>
  </si>
  <si>
    <t>Perfora sin esfuerzo hasta 15 mm de grosor (~150 h)</t>
  </si>
  <si>
    <t>C-13</t>
  </si>
  <si>
    <t>Pegamento de barra</t>
  </si>
  <si>
    <t>Rollos de celo</t>
  </si>
  <si>
    <t>Dispensadores de celo</t>
  </si>
  <si>
    <t>C-14</t>
  </si>
  <si>
    <t>Plastificadora A4 de 2 rodillos</t>
  </si>
  <si>
    <t>Ideal para uso doméstico. Muy barata</t>
  </si>
  <si>
    <t>Rollo para plastificadora Foton de 125 µ</t>
  </si>
  <si>
    <t>Rollo para plastificadora Foton de 75 µ</t>
  </si>
  <si>
    <t>Plastificadora de 75-125 micras A3</t>
  </si>
  <si>
    <t>Plastificadora muy económica para Din A3</t>
  </si>
  <si>
    <t>Plastificadora Fellowes Pixel A4</t>
  </si>
  <si>
    <t>Para fundas de 80 y 125 micras</t>
  </si>
  <si>
    <t>Plastificadora frío y caliente de 4 rodillos</t>
  </si>
  <si>
    <t>Plastificadora A3 Fellowes Pixel</t>
  </si>
  <si>
    <t>Tiempo de calentamiento 3 minutos</t>
  </si>
  <si>
    <t>GBC Fusion 3000L A3</t>
  </si>
  <si>
    <t>Para documentos de hasta 297x420 mm</t>
  </si>
  <si>
    <t>Plastificadora Fellowes Neptune A3</t>
  </si>
  <si>
    <t>Plastificadora Fellowes Venus 2 A3</t>
  </si>
  <si>
    <t>Plastificadora automática GBC Foton 30</t>
  </si>
  <si>
    <t>C-15</t>
  </si>
  <si>
    <t>Plegadora de papel eléctrica Martin Yale 7200</t>
  </si>
  <si>
    <t>Plegadora de papel para formatos A4 y A5.</t>
  </si>
  <si>
    <t>C-16</t>
  </si>
  <si>
    <t>INSERT [dbo].[Empleados] ([ID_Empleado], [Usuario], [Contraseña], [Departmento], [JefeDepartamento]) VALUES (1, N'user01', N'pass01', N'Sales', N'Dasie Brocket')</t>
  </si>
  <si>
    <t xml:space="preserve"> Archivadores de plástico</t>
  </si>
  <si>
    <t xml:space="preserve"> Archivadores ecológicos</t>
  </si>
  <si>
    <t xml:space="preserve"> Cajetines para archivadores</t>
  </si>
  <si>
    <t xml:space="preserve"> Complementos para archivadores</t>
  </si>
  <si>
    <t xml:space="preserve"> Separadores de pestañas</t>
  </si>
  <si>
    <t xml:space="preserve"> Correctores</t>
  </si>
  <si>
    <t xml:space="preserve"> Gomas de borrar</t>
  </si>
  <si>
    <t xml:space="preserve"> Bolígrafos baratos</t>
  </si>
  <si>
    <t xml:space="preserve"> Bolígrafos Bic</t>
  </si>
  <si>
    <t xml:space="preserve"> Bolígrafos borrables</t>
  </si>
  <si>
    <t xml:space="preserve"> Bolígrafos con base</t>
  </si>
  <si>
    <t xml:space="preserve"> Bolígrafos Paper Mate</t>
  </si>
  <si>
    <t xml:space="preserve"> Bolígrafos Pentel</t>
  </si>
  <si>
    <t xml:space="preserve"> Bolígrafos Pilot</t>
  </si>
  <si>
    <t xml:space="preserve"> Bolígrafos Stabilo</t>
  </si>
  <si>
    <t xml:space="preserve"> Bolígrafos uni-ball</t>
  </si>
  <si>
    <t xml:space="preserve"> Recambios para bolígrafos</t>
  </si>
  <si>
    <t xml:space="preserve"> Rotuladores calibrados</t>
  </si>
  <si>
    <t xml:space="preserve"> Rotuladores de billetes</t>
  </si>
  <si>
    <t xml:space="preserve"> Rotuladores Edding</t>
  </si>
  <si>
    <t xml:space="preserve"> Rotuladores especiales</t>
  </si>
  <si>
    <t xml:space="preserve"> Rotuladores flipchart</t>
  </si>
  <si>
    <t xml:space="preserve"> Rotuladores para pizarras</t>
  </si>
  <si>
    <t xml:space="preserve"> Rotuladores permanentes</t>
  </si>
  <si>
    <t xml:space="preserve"> Rotuladores pizarra vidrio</t>
  </si>
  <si>
    <t xml:space="preserve"> Rotuladores punta dura</t>
  </si>
  <si>
    <t xml:space="preserve"> Rotuladores Q-Connect</t>
  </si>
  <si>
    <t xml:space="preserve"> Rotuladores Stabilo</t>
  </si>
  <si>
    <t xml:space="preserve"> Rotuladores Staedtler</t>
  </si>
  <si>
    <t xml:space="preserve"> Clavadoras</t>
  </si>
  <si>
    <t xml:space="preserve"> Grapadoras de bolsillo</t>
  </si>
  <si>
    <t xml:space="preserve"> Grapadoras de brazo largo</t>
  </si>
  <si>
    <t xml:space="preserve"> Grapadoras de escritorio</t>
  </si>
  <si>
    <t xml:space="preserve"> Grapadoras de gruesos</t>
  </si>
  <si>
    <t xml:space="preserve"> Grapadoras de tenaza</t>
  </si>
  <si>
    <t xml:space="preserve"> Grapadoras El Casco</t>
  </si>
  <si>
    <t xml:space="preserve"> Grapadoras eléctricas</t>
  </si>
  <si>
    <t>Chinchetas cortas de latón o acero</t>
  </si>
  <si>
    <t xml:space="preserve"> Marcapáginas adhesivos</t>
  </si>
  <si>
    <t xml:space="preserve"> Notas adhesivas baratas</t>
  </si>
  <si>
    <t xml:space="preserve"> Notas Post-It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</si>
</sst>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\ [$€-1];[Red]\-#,##0\ [$€-1]"/>
  </numFmts>
  <fonts count="2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84"/>
  <sheetViews>
    <sheetView tabSelected="1" topLeftCell="E149" workbookViewId="0">
      <selection activeCell="AG184" sqref="AG184"/>
    </sheetView>
  </sheetViews>
  <sheetFormatPr baseColWidth="10" defaultColWidth="9.140625" defaultRowHeight="15" x14ac:dyDescent="0.25"/>
  <cols>
    <col min="1" max="1" width="11.140625" bestFit="1" customWidth="1"/>
    <col min="2" max="3" width="21.5703125" bestFit="1" customWidth="1"/>
    <col min="4" max="4" width="7.42578125" bestFit="1" customWidth="1"/>
    <col min="5" max="5" width="11.85546875" bestFit="1" customWidth="1"/>
    <col min="6" max="6" width="5.7109375" customWidth="1"/>
    <col min="12" max="12" width="5.7109375" customWidth="1"/>
  </cols>
  <sheetData>
    <row r="1" spans="1:3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M1" s="2" t="s">
        <v>230</v>
      </c>
    </row>
    <row r="2" spans="1:33" x14ac:dyDescent="0.25">
      <c r="A2" t="s">
        <v>7</v>
      </c>
      <c r="B2" t="s">
        <v>5</v>
      </c>
      <c r="C2" t="str">
        <f>B2</f>
        <v>Archivadores de cartón</v>
      </c>
      <c r="D2">
        <f ca="1">RANDBETWEEN(1000,2000)</f>
        <v>1178</v>
      </c>
      <c r="E2" t="s">
        <v>6</v>
      </c>
      <c r="G2" t="str">
        <f>"('"&amp;TRIM(A2)&amp;"', "</f>
        <v xml:space="preserve">('C-01', </v>
      </c>
      <c r="H2" t="str">
        <f t="shared" ref="H2:K2" si="0">"'"&amp;TRIM(B2)&amp;"', "</f>
        <v xml:space="preserve">'Archivadores de cartón', </v>
      </c>
      <c r="I2" t="str">
        <f t="shared" si="0"/>
        <v xml:space="preserve">'Archivadores de cartón', </v>
      </c>
      <c r="J2" t="str">
        <f ca="1">D2&amp;", "</f>
        <v xml:space="preserve">1178, </v>
      </c>
      <c r="K2" t="str">
        <f>"'"&amp;TRIM(E2)&amp;"');"</f>
        <v>'P-01');</v>
      </c>
      <c r="M2" t="str">
        <f ca="1">"INSERT [dbo].[Items] ([CategoriaID], [Nombre], [Descripcion], [PrecioUnitario], [ProveedorID]) VALUES "&amp;G2&amp;H2&amp;I2&amp;J2&amp;K2</f>
        <v>INSERT [dbo].[Items] ([CategoriaID], [Nombre], [Descripcion], [PrecioUnitario], [ProveedorID]) VALUES ('C-01', 'Archivadores de cartón', 'Archivadores de cartón', 1178, 'P-01');</v>
      </c>
      <c r="AG2">
        <f>LEN(C2)</f>
        <v>22</v>
      </c>
    </row>
    <row r="3" spans="1:33" x14ac:dyDescent="0.25">
      <c r="A3" t="s">
        <v>7</v>
      </c>
      <c r="B3" t="s">
        <v>231</v>
      </c>
      <c r="C3" t="str">
        <f t="shared" ref="C3:C30" si="1">B3</f>
        <v xml:space="preserve"> Archivadores de plástico</v>
      </c>
      <c r="D3">
        <f t="shared" ref="D3:D30" ca="1" si="2">RANDBETWEEN(1000,2000)</f>
        <v>1415</v>
      </c>
      <c r="E3" t="s">
        <v>6</v>
      </c>
      <c r="G3" t="str">
        <f t="shared" ref="G3:G66" si="3">"('"&amp;TRIM(A3)&amp;"', "</f>
        <v xml:space="preserve">('C-01', </v>
      </c>
      <c r="H3" t="str">
        <f t="shared" ref="H3:H66" si="4">"'"&amp;TRIM(B3)&amp;"', "</f>
        <v xml:space="preserve">'Archivadores de plástico', </v>
      </c>
      <c r="I3" t="str">
        <f t="shared" ref="I3:I66" si="5">"'"&amp;TRIM(C3)&amp;"', "</f>
        <v xml:space="preserve">'Archivadores de plástico', </v>
      </c>
      <c r="J3" t="str">
        <f t="shared" ref="J3:J66" ca="1" si="6">D3&amp;", "</f>
        <v xml:space="preserve">1415, </v>
      </c>
      <c r="K3" t="str">
        <f t="shared" ref="K3:K66" si="7">"'"&amp;TRIM(E3)&amp;"');"</f>
        <v>'P-01');</v>
      </c>
      <c r="M3" t="str">
        <f t="shared" ref="M3:M66" ca="1" si="8">"INSERT [dbo].[Items] ([CategoriaID], [Nombre], [Descripcion], [PrecioUnitario], [ProveedorID]) VALUES "&amp;G3&amp;H3&amp;I3&amp;J3&amp;K3</f>
        <v>INSERT [dbo].[Items] ([CategoriaID], [Nombre], [Descripcion], [PrecioUnitario], [ProveedorID]) VALUES ('C-01', 'Archivadores de plástico', 'Archivadores de plástico', 1415, 'P-01');</v>
      </c>
      <c r="AG3">
        <f t="shared" ref="AG3:AG66" si="9">LEN(C3)</f>
        <v>25</v>
      </c>
    </row>
    <row r="4" spans="1:33" x14ac:dyDescent="0.25">
      <c r="A4" t="s">
        <v>7</v>
      </c>
      <c r="B4" t="s">
        <v>232</v>
      </c>
      <c r="C4" t="str">
        <f t="shared" si="1"/>
        <v xml:space="preserve"> Archivadores ecológicos</v>
      </c>
      <c r="D4">
        <f t="shared" ca="1" si="2"/>
        <v>1054</v>
      </c>
      <c r="E4" t="s">
        <v>6</v>
      </c>
      <c r="G4" t="str">
        <f t="shared" si="3"/>
        <v xml:space="preserve">('C-01', </v>
      </c>
      <c r="H4" t="str">
        <f t="shared" si="4"/>
        <v xml:space="preserve">'Archivadores ecológicos', </v>
      </c>
      <c r="I4" t="str">
        <f t="shared" si="5"/>
        <v xml:space="preserve">'Archivadores ecológicos', </v>
      </c>
      <c r="J4" t="str">
        <f t="shared" ca="1" si="6"/>
        <v xml:space="preserve">1054, </v>
      </c>
      <c r="K4" t="str">
        <f t="shared" si="7"/>
        <v>'P-01');</v>
      </c>
      <c r="M4" t="str">
        <f t="shared" ca="1" si="8"/>
        <v>INSERT [dbo].[Items] ([CategoriaID], [Nombre], [Descripcion], [PrecioUnitario], [ProveedorID]) VALUES ('C-01', 'Archivadores ecológicos', 'Archivadores ecológicos', 1054, 'P-01');</v>
      </c>
      <c r="AG4">
        <f t="shared" si="9"/>
        <v>24</v>
      </c>
    </row>
    <row r="5" spans="1:33" x14ac:dyDescent="0.25">
      <c r="A5" t="s">
        <v>7</v>
      </c>
      <c r="B5" t="s">
        <v>233</v>
      </c>
      <c r="C5" t="str">
        <f t="shared" si="1"/>
        <v xml:space="preserve"> Cajetines para archivadores</v>
      </c>
      <c r="D5">
        <f t="shared" ca="1" si="2"/>
        <v>1848</v>
      </c>
      <c r="E5" t="s">
        <v>6</v>
      </c>
      <c r="G5" t="str">
        <f t="shared" si="3"/>
        <v xml:space="preserve">('C-01', </v>
      </c>
      <c r="H5" t="str">
        <f t="shared" si="4"/>
        <v xml:space="preserve">'Cajetines para archivadores', </v>
      </c>
      <c r="I5" t="str">
        <f t="shared" si="5"/>
        <v xml:space="preserve">'Cajetines para archivadores', </v>
      </c>
      <c r="J5" t="str">
        <f t="shared" ca="1" si="6"/>
        <v xml:space="preserve">1848, </v>
      </c>
      <c r="K5" t="str">
        <f t="shared" si="7"/>
        <v>'P-01');</v>
      </c>
      <c r="M5" t="str">
        <f t="shared" ca="1" si="8"/>
        <v>INSERT [dbo].[Items] ([CategoriaID], [Nombre], [Descripcion], [PrecioUnitario], [ProveedorID]) VALUES ('C-01', 'Cajetines para archivadores', 'Cajetines para archivadores', 1848, 'P-01');</v>
      </c>
      <c r="AG5">
        <f t="shared" si="9"/>
        <v>28</v>
      </c>
    </row>
    <row r="6" spans="1:33" x14ac:dyDescent="0.25">
      <c r="A6" t="s">
        <v>7</v>
      </c>
      <c r="B6" t="s">
        <v>234</v>
      </c>
      <c r="C6" t="str">
        <f t="shared" si="1"/>
        <v xml:space="preserve"> Complementos para archivadores</v>
      </c>
      <c r="D6">
        <f t="shared" ca="1" si="2"/>
        <v>1962</v>
      </c>
      <c r="E6" t="s">
        <v>6</v>
      </c>
      <c r="G6" t="str">
        <f t="shared" si="3"/>
        <v xml:space="preserve">('C-01', </v>
      </c>
      <c r="H6" t="str">
        <f t="shared" si="4"/>
        <v xml:space="preserve">'Complementos para archivadores', </v>
      </c>
      <c r="I6" t="str">
        <f t="shared" si="5"/>
        <v xml:space="preserve">'Complementos para archivadores', </v>
      </c>
      <c r="J6" t="str">
        <f t="shared" ca="1" si="6"/>
        <v xml:space="preserve">1962, </v>
      </c>
      <c r="K6" t="str">
        <f t="shared" si="7"/>
        <v>'P-01');</v>
      </c>
      <c r="M6" t="str">
        <f t="shared" ca="1" si="8"/>
        <v>INSERT [dbo].[Items] ([CategoriaID], [Nombre], [Descripcion], [PrecioUnitario], [ProveedorID]) VALUES ('C-01', 'Complementos para archivadores', 'Complementos para archivadores', 1962, 'P-01');</v>
      </c>
      <c r="AG6">
        <f t="shared" si="9"/>
        <v>31</v>
      </c>
    </row>
    <row r="7" spans="1:33" x14ac:dyDescent="0.25">
      <c r="A7" t="s">
        <v>7</v>
      </c>
      <c r="B7" t="s">
        <v>235</v>
      </c>
      <c r="C7" t="str">
        <f t="shared" si="1"/>
        <v xml:space="preserve"> Separadores de pestañas</v>
      </c>
      <c r="D7">
        <f t="shared" ca="1" si="2"/>
        <v>1302</v>
      </c>
      <c r="E7" t="s">
        <v>6</v>
      </c>
      <c r="G7" t="str">
        <f t="shared" si="3"/>
        <v xml:space="preserve">('C-01', </v>
      </c>
      <c r="H7" t="str">
        <f t="shared" si="4"/>
        <v xml:space="preserve">'Separadores de pestañas', </v>
      </c>
      <c r="I7" t="str">
        <f t="shared" si="5"/>
        <v xml:space="preserve">'Separadores de pestañas', </v>
      </c>
      <c r="J7" t="str">
        <f t="shared" ca="1" si="6"/>
        <v xml:space="preserve">1302, </v>
      </c>
      <c r="K7" t="str">
        <f t="shared" si="7"/>
        <v>'P-01');</v>
      </c>
      <c r="M7" t="str">
        <f t="shared" ca="1" si="8"/>
        <v>INSERT [dbo].[Items] ([CategoriaID], [Nombre], [Descripcion], [PrecioUnitario], [ProveedorID]) VALUES ('C-01', 'Separadores de pestañas', 'Separadores de pestañas', 1302, 'P-01');</v>
      </c>
      <c r="AG7">
        <f t="shared" si="9"/>
        <v>24</v>
      </c>
    </row>
    <row r="8" spans="1:33" x14ac:dyDescent="0.25">
      <c r="A8" t="s">
        <v>7</v>
      </c>
      <c r="B8" t="s">
        <v>8</v>
      </c>
      <c r="C8" t="str">
        <f t="shared" si="1"/>
        <v>Carpetas de cartón marrón de dos anillas</v>
      </c>
      <c r="D8">
        <f t="shared" ca="1" si="2"/>
        <v>1406</v>
      </c>
      <c r="E8" t="s">
        <v>6</v>
      </c>
      <c r="G8" t="str">
        <f t="shared" si="3"/>
        <v xml:space="preserve">('C-01', </v>
      </c>
      <c r="H8" t="str">
        <f t="shared" si="4"/>
        <v xml:space="preserve">'Carpetas de cartón marrón de dos anillas', </v>
      </c>
      <c r="I8" t="str">
        <f t="shared" si="5"/>
        <v xml:space="preserve">'Carpetas de cartón marrón de dos anillas', </v>
      </c>
      <c r="J8" t="str">
        <f t="shared" ca="1" si="6"/>
        <v xml:space="preserve">1406, </v>
      </c>
      <c r="K8" t="str">
        <f t="shared" si="7"/>
        <v>'P-01');</v>
      </c>
      <c r="M8" t="str">
        <f t="shared" ca="1" si="8"/>
        <v>INSERT [dbo].[Items] ([CategoriaID], [Nombre], [Descripcion], [PrecioUnitario], [ProveedorID]) VALUES ('C-01', 'Carpetas de cartón marrón de dos anillas', 'Carpetas de cartón marrón de dos anillas', 1406, 'P-01');</v>
      </c>
      <c r="AG8">
        <f t="shared" si="9"/>
        <v>40</v>
      </c>
    </row>
    <row r="9" spans="1:33" x14ac:dyDescent="0.25">
      <c r="A9" t="s">
        <v>7</v>
      </c>
      <c r="B9" t="s">
        <v>9</v>
      </c>
      <c r="C9" t="str">
        <f t="shared" si="1"/>
        <v>Carpetas de cartón marrón cuero de cuatro anillas</v>
      </c>
      <c r="D9">
        <f t="shared" ca="1" si="2"/>
        <v>1077</v>
      </c>
      <c r="E9" t="s">
        <v>6</v>
      </c>
      <c r="G9" t="str">
        <f t="shared" si="3"/>
        <v xml:space="preserve">('C-01', </v>
      </c>
      <c r="H9" t="str">
        <f t="shared" si="4"/>
        <v xml:space="preserve">'Carpetas de cartón marrón cuero de cuatro anillas', </v>
      </c>
      <c r="I9" t="str">
        <f t="shared" si="5"/>
        <v xml:space="preserve">'Carpetas de cartón marrón cuero de cuatro anillas', </v>
      </c>
      <c r="J9" t="str">
        <f t="shared" ca="1" si="6"/>
        <v xml:space="preserve">1077, </v>
      </c>
      <c r="K9" t="str">
        <f t="shared" si="7"/>
        <v>'P-01');</v>
      </c>
      <c r="M9" t="str">
        <f t="shared" ca="1" si="8"/>
        <v>INSERT [dbo].[Items] ([CategoriaID], [Nombre], [Descripcion], [PrecioUnitario], [ProveedorID]) VALUES ('C-01', 'Carpetas de cartón marrón cuero de cuatro anillas', 'Carpetas de cartón marrón cuero de cuatro anillas', 1077, 'P-01');</v>
      </c>
      <c r="AG9">
        <f t="shared" si="9"/>
        <v>49</v>
      </c>
    </row>
    <row r="10" spans="1:33" x14ac:dyDescent="0.25">
      <c r="A10" t="s">
        <v>7</v>
      </c>
      <c r="B10" t="s">
        <v>10</v>
      </c>
      <c r="C10" t="str">
        <f t="shared" si="1"/>
        <v>Carpetas de colores Exacompta con 2 anillas</v>
      </c>
      <c r="D10">
        <f t="shared" ca="1" si="2"/>
        <v>1982</v>
      </c>
      <c r="E10" t="s">
        <v>6</v>
      </c>
      <c r="G10" t="str">
        <f t="shared" si="3"/>
        <v xml:space="preserve">('C-01', </v>
      </c>
      <c r="H10" t="str">
        <f t="shared" si="4"/>
        <v xml:space="preserve">'Carpetas de colores Exacompta con 2 anillas', </v>
      </c>
      <c r="I10" t="str">
        <f t="shared" si="5"/>
        <v xml:space="preserve">'Carpetas de colores Exacompta con 2 anillas', </v>
      </c>
      <c r="J10" t="str">
        <f t="shared" ca="1" si="6"/>
        <v xml:space="preserve">1982, </v>
      </c>
      <c r="K10" t="str">
        <f t="shared" si="7"/>
        <v>'P-01');</v>
      </c>
      <c r="M10" t="str">
        <f t="shared" ca="1" si="8"/>
        <v>INSERT [dbo].[Items] ([CategoriaID], [Nombre], [Descripcion], [PrecioUnitario], [ProveedorID]) VALUES ('C-01', 'Carpetas de colores Exacompta con 2 anillas', 'Carpetas de colores Exacompta con 2 anillas', 1982, 'P-01');</v>
      </c>
      <c r="AG10">
        <f t="shared" si="9"/>
        <v>43</v>
      </c>
    </row>
    <row r="11" spans="1:33" x14ac:dyDescent="0.25">
      <c r="A11" t="s">
        <v>7</v>
      </c>
      <c r="B11" t="s">
        <v>11</v>
      </c>
      <c r="C11" t="str">
        <f t="shared" si="1"/>
        <v>Carpetas Exacompta polipropileno 4 anillas</v>
      </c>
      <c r="D11">
        <f t="shared" ca="1" si="2"/>
        <v>1865</v>
      </c>
      <c r="E11" t="s">
        <v>6</v>
      </c>
      <c r="G11" t="str">
        <f t="shared" si="3"/>
        <v xml:space="preserve">('C-01', </v>
      </c>
      <c r="H11" t="str">
        <f t="shared" si="4"/>
        <v xml:space="preserve">'Carpetas Exacompta polipropileno 4 anillas', </v>
      </c>
      <c r="I11" t="str">
        <f t="shared" si="5"/>
        <v xml:space="preserve">'Carpetas Exacompta polipropileno 4 anillas', </v>
      </c>
      <c r="J11" t="str">
        <f t="shared" ca="1" si="6"/>
        <v xml:space="preserve">1865, </v>
      </c>
      <c r="K11" t="str">
        <f t="shared" si="7"/>
        <v>'P-01');</v>
      </c>
      <c r="M11" t="str">
        <f t="shared" ca="1" si="8"/>
        <v>INSERT [dbo].[Items] ([CategoriaID], [Nombre], [Descripcion], [PrecioUnitario], [ProveedorID]) VALUES ('C-01', 'Carpetas Exacompta polipropileno 4 anillas', 'Carpetas Exacompta polipropileno 4 anillas', 1865, 'P-01');</v>
      </c>
      <c r="AG11">
        <f t="shared" si="9"/>
        <v>42</v>
      </c>
    </row>
    <row r="12" spans="1:33" x14ac:dyDescent="0.25">
      <c r="A12" t="s">
        <v>7</v>
      </c>
      <c r="B12" t="s">
        <v>12</v>
      </c>
      <c r="C12" t="str">
        <f t="shared" si="1"/>
        <v>Carpeta de 4 anillas redondas de 25 mm en tamaño cuarto de colores surtidos</v>
      </c>
      <c r="D12">
        <f t="shared" ca="1" si="2"/>
        <v>1521</v>
      </c>
      <c r="E12" t="s">
        <v>6</v>
      </c>
      <c r="G12" t="str">
        <f t="shared" si="3"/>
        <v xml:space="preserve">('C-01', </v>
      </c>
      <c r="H12" t="str">
        <f t="shared" si="4"/>
        <v xml:space="preserve">'Carpeta de 4 anillas redondas de 25 mm en tamaño cuarto de colores surtidos', </v>
      </c>
      <c r="I12" t="str">
        <f t="shared" si="5"/>
        <v xml:space="preserve">'Carpeta de 4 anillas redondas de 25 mm en tamaño cuarto de colores surtidos', </v>
      </c>
      <c r="J12" t="str">
        <f t="shared" ca="1" si="6"/>
        <v xml:space="preserve">1521, </v>
      </c>
      <c r="K12" t="str">
        <f t="shared" si="7"/>
        <v>'P-01');</v>
      </c>
      <c r="M12" t="str">
        <f t="shared" ca="1" si="8"/>
        <v>INSERT [dbo].[Items] ([CategoriaID], [Nombre], [Descripcion], [PrecioUnitario], [ProveedorID]) VALUES ('C-01', 'Carpeta de 4 anillas redondas de 25 mm en tamaño cuarto de colores surtidos', 'Carpeta de 4 anillas redondas de 25 mm en tamaño cuarto de colores surtidos', 1521, 'P-01');</v>
      </c>
      <c r="AG12">
        <f t="shared" si="9"/>
        <v>75</v>
      </c>
    </row>
    <row r="13" spans="1:33" x14ac:dyDescent="0.25">
      <c r="A13" t="s">
        <v>7</v>
      </c>
      <c r="B13" t="s">
        <v>13</v>
      </c>
      <c r="C13" t="str">
        <f t="shared" si="1"/>
        <v>Carpetas de dos anillas formato Din A4</v>
      </c>
      <c r="D13">
        <f t="shared" ca="1" si="2"/>
        <v>1427</v>
      </c>
      <c r="E13" t="s">
        <v>6</v>
      </c>
      <c r="G13" t="str">
        <f t="shared" si="3"/>
        <v xml:space="preserve">('C-01', </v>
      </c>
      <c r="H13" t="str">
        <f t="shared" si="4"/>
        <v xml:space="preserve">'Carpetas de dos anillas formato Din A4', </v>
      </c>
      <c r="I13" t="str">
        <f t="shared" si="5"/>
        <v xml:space="preserve">'Carpetas de dos anillas formato Din A4', </v>
      </c>
      <c r="J13" t="str">
        <f t="shared" ca="1" si="6"/>
        <v xml:space="preserve">1427, </v>
      </c>
      <c r="K13" t="str">
        <f t="shared" si="7"/>
        <v>'P-01');</v>
      </c>
      <c r="M13" t="str">
        <f t="shared" ca="1" si="8"/>
        <v>INSERT [dbo].[Items] ([CategoriaID], [Nombre], [Descripcion], [PrecioUnitario], [ProveedorID]) VALUES ('C-01', 'Carpetas de dos anillas formato Din A4', 'Carpetas de dos anillas formato Din A4', 1427, 'P-01');</v>
      </c>
      <c r="AG13">
        <f t="shared" si="9"/>
        <v>38</v>
      </c>
    </row>
    <row r="14" spans="1:33" x14ac:dyDescent="0.25">
      <c r="A14" t="s">
        <v>7</v>
      </c>
      <c r="B14" t="s">
        <v>14</v>
      </c>
      <c r="C14" t="str">
        <f t="shared" si="1"/>
        <v>Carpetas folio 2 anillas con lomo liso</v>
      </c>
      <c r="D14">
        <f t="shared" ca="1" si="2"/>
        <v>1831</v>
      </c>
      <c r="E14" t="s">
        <v>6</v>
      </c>
      <c r="G14" t="str">
        <f t="shared" si="3"/>
        <v xml:space="preserve">('C-01', </v>
      </c>
      <c r="H14" t="str">
        <f t="shared" si="4"/>
        <v xml:space="preserve">'Carpetas folio 2 anillas con lomo liso', </v>
      </c>
      <c r="I14" t="str">
        <f t="shared" si="5"/>
        <v xml:space="preserve">'Carpetas folio 2 anillas con lomo liso', </v>
      </c>
      <c r="J14" t="str">
        <f t="shared" ca="1" si="6"/>
        <v xml:space="preserve">1831, </v>
      </c>
      <c r="K14" t="str">
        <f t="shared" si="7"/>
        <v>'P-01');</v>
      </c>
      <c r="M14" t="str">
        <f t="shared" ca="1" si="8"/>
        <v>INSERT [dbo].[Items] ([CategoriaID], [Nombre], [Descripcion], [PrecioUnitario], [ProveedorID]) VALUES ('C-01', 'Carpetas folio 2 anillas con lomo liso', 'Carpetas folio 2 anillas con lomo liso', 1831, 'P-01');</v>
      </c>
      <c r="AG14">
        <f t="shared" si="9"/>
        <v>38</v>
      </c>
    </row>
    <row r="15" spans="1:33" x14ac:dyDescent="0.25">
      <c r="A15" t="s">
        <v>7</v>
      </c>
      <c r="B15" t="s">
        <v>14</v>
      </c>
      <c r="C15" t="str">
        <f t="shared" si="1"/>
        <v>Carpetas folio 2 anillas con lomo liso</v>
      </c>
      <c r="D15">
        <f t="shared" ca="1" si="2"/>
        <v>1408</v>
      </c>
      <c r="E15" t="s">
        <v>6</v>
      </c>
      <c r="G15" t="str">
        <f t="shared" si="3"/>
        <v xml:space="preserve">('C-01', </v>
      </c>
      <c r="H15" t="str">
        <f t="shared" si="4"/>
        <v xml:space="preserve">'Carpetas folio 2 anillas con lomo liso', </v>
      </c>
      <c r="I15" t="str">
        <f t="shared" si="5"/>
        <v xml:space="preserve">'Carpetas folio 2 anillas con lomo liso', </v>
      </c>
      <c r="J15" t="str">
        <f t="shared" ca="1" si="6"/>
        <v xml:space="preserve">1408, </v>
      </c>
      <c r="K15" t="str">
        <f t="shared" si="7"/>
        <v>'P-01');</v>
      </c>
      <c r="M15" t="str">
        <f t="shared" ca="1" si="8"/>
        <v>INSERT [dbo].[Items] ([CategoriaID], [Nombre], [Descripcion], [PrecioUnitario], [ProveedorID]) VALUES ('C-01', 'Carpetas folio 2 anillas con lomo liso', 'Carpetas folio 2 anillas con lomo liso', 1408, 'P-01');</v>
      </c>
      <c r="AG15">
        <f t="shared" si="9"/>
        <v>38</v>
      </c>
    </row>
    <row r="16" spans="1:33" x14ac:dyDescent="0.25">
      <c r="A16" t="s">
        <v>7</v>
      </c>
      <c r="B16" t="s">
        <v>15</v>
      </c>
      <c r="C16" t="str">
        <f t="shared" si="1"/>
        <v>Carpetas con 2 anillas pequeñas de 15 mm</v>
      </c>
      <c r="D16">
        <f t="shared" ca="1" si="2"/>
        <v>1580</v>
      </c>
      <c r="E16" t="s">
        <v>6</v>
      </c>
      <c r="G16" t="str">
        <f t="shared" si="3"/>
        <v xml:space="preserve">('C-01', </v>
      </c>
      <c r="H16" t="str">
        <f t="shared" si="4"/>
        <v xml:space="preserve">'Carpetas con 2 anillas pequeñas de 15 mm', </v>
      </c>
      <c r="I16" t="str">
        <f t="shared" si="5"/>
        <v xml:space="preserve">'Carpetas con 2 anillas pequeñas de 15 mm', </v>
      </c>
      <c r="J16" t="str">
        <f t="shared" ca="1" si="6"/>
        <v xml:space="preserve">1580, </v>
      </c>
      <c r="K16" t="str">
        <f t="shared" si="7"/>
        <v>'P-01');</v>
      </c>
      <c r="M16" t="str">
        <f t="shared" ca="1" si="8"/>
        <v>INSERT [dbo].[Items] ([CategoriaID], [Nombre], [Descripcion], [PrecioUnitario], [ProveedorID]) VALUES ('C-01', 'Carpetas con 2 anillas pequeñas de 15 mm', 'Carpetas con 2 anillas pequeñas de 15 mm', 1580, 'P-01');</v>
      </c>
      <c r="AG16">
        <f t="shared" si="9"/>
        <v>40</v>
      </c>
    </row>
    <row r="17" spans="1:33" x14ac:dyDescent="0.25">
      <c r="A17" t="s">
        <v>7</v>
      </c>
      <c r="B17" t="s">
        <v>16</v>
      </c>
      <c r="C17" t="str">
        <f t="shared" si="1"/>
        <v>Carpetas de dos anillas folio con ollao y compresor</v>
      </c>
      <c r="D17">
        <f t="shared" ca="1" si="2"/>
        <v>1614</v>
      </c>
      <c r="E17" t="s">
        <v>6</v>
      </c>
      <c r="G17" t="str">
        <f t="shared" si="3"/>
        <v xml:space="preserve">('C-01', </v>
      </c>
      <c r="H17" t="str">
        <f t="shared" si="4"/>
        <v xml:space="preserve">'Carpetas de dos anillas folio con ollao y compresor', </v>
      </c>
      <c r="I17" t="str">
        <f t="shared" si="5"/>
        <v xml:space="preserve">'Carpetas de dos anillas folio con ollao y compresor', </v>
      </c>
      <c r="J17" t="str">
        <f t="shared" ca="1" si="6"/>
        <v xml:space="preserve">1614, </v>
      </c>
      <c r="K17" t="str">
        <f t="shared" si="7"/>
        <v>'P-01');</v>
      </c>
      <c r="M17" t="str">
        <f t="shared" ca="1" si="8"/>
        <v>INSERT [dbo].[Items] ([CategoriaID], [Nombre], [Descripcion], [PrecioUnitario], [ProveedorID]) VALUES ('C-01', 'Carpetas de dos anillas folio con ollao y compresor', 'Carpetas de dos anillas folio con ollao y compresor', 1614, 'P-01');</v>
      </c>
      <c r="AG17">
        <f t="shared" si="9"/>
        <v>51</v>
      </c>
    </row>
    <row r="18" spans="1:33" x14ac:dyDescent="0.25">
      <c r="A18" t="s">
        <v>7</v>
      </c>
      <c r="B18" t="s">
        <v>17</v>
      </c>
      <c r="C18" t="str">
        <f t="shared" si="1"/>
        <v>Carpetas de cuatro anillas formato Folio</v>
      </c>
      <c r="D18">
        <f t="shared" ca="1" si="2"/>
        <v>1639</v>
      </c>
      <c r="E18" t="s">
        <v>6</v>
      </c>
      <c r="G18" t="str">
        <f t="shared" si="3"/>
        <v xml:space="preserve">('C-01', </v>
      </c>
      <c r="H18" t="str">
        <f t="shared" si="4"/>
        <v xml:space="preserve">'Carpetas de cuatro anillas formato Folio', </v>
      </c>
      <c r="I18" t="str">
        <f t="shared" si="5"/>
        <v xml:space="preserve">'Carpetas de cuatro anillas formato Folio', </v>
      </c>
      <c r="J18" t="str">
        <f t="shared" ca="1" si="6"/>
        <v xml:space="preserve">1639, </v>
      </c>
      <c r="K18" t="str">
        <f t="shared" si="7"/>
        <v>'P-01');</v>
      </c>
      <c r="M18" t="str">
        <f t="shared" ca="1" si="8"/>
        <v>INSERT [dbo].[Items] ([CategoriaID], [Nombre], [Descripcion], [PrecioUnitario], [ProveedorID]) VALUES ('C-01', 'Carpetas de cuatro anillas formato Folio', 'Carpetas de cuatro anillas formato Folio', 1639, 'P-01');</v>
      </c>
      <c r="AG18">
        <f t="shared" si="9"/>
        <v>40</v>
      </c>
    </row>
    <row r="19" spans="1:33" x14ac:dyDescent="0.25">
      <c r="A19" t="s">
        <v>7</v>
      </c>
      <c r="B19" t="s">
        <v>18</v>
      </c>
      <c r="C19" t="str">
        <f t="shared" si="1"/>
        <v>Carpeta de dos anillas mixtas de 25 mm Din A4 transparente</v>
      </c>
      <c r="D19">
        <f t="shared" ca="1" si="2"/>
        <v>1580</v>
      </c>
      <c r="E19" t="s">
        <v>6</v>
      </c>
      <c r="G19" t="str">
        <f t="shared" si="3"/>
        <v xml:space="preserve">('C-01', </v>
      </c>
      <c r="H19" t="str">
        <f t="shared" si="4"/>
        <v xml:space="preserve">'Carpeta de dos anillas mixtas de 25 mm Din A4 transparente', </v>
      </c>
      <c r="I19" t="str">
        <f t="shared" si="5"/>
        <v xml:space="preserve">'Carpeta de dos anillas mixtas de 25 mm Din A4 transparente', </v>
      </c>
      <c r="J19" t="str">
        <f t="shared" ca="1" si="6"/>
        <v xml:space="preserve">1580, </v>
      </c>
      <c r="K19" t="str">
        <f t="shared" si="7"/>
        <v>'P-01');</v>
      </c>
      <c r="M19" t="str">
        <f t="shared" ca="1" si="8"/>
        <v>INSERT [dbo].[Items] ([CategoriaID], [Nombre], [Descripcion], [PrecioUnitario], [ProveedorID]) VALUES ('C-01', 'Carpeta de dos anillas mixtas de 25 mm Din A4 transparente', 'Carpeta de dos anillas mixtas de 25 mm Din A4 transparente', 1580, 'P-01');</v>
      </c>
      <c r="AG19">
        <f t="shared" si="9"/>
        <v>58</v>
      </c>
    </row>
    <row r="20" spans="1:33" x14ac:dyDescent="0.25">
      <c r="A20" t="s">
        <v>7</v>
      </c>
      <c r="B20" t="s">
        <v>19</v>
      </c>
      <c r="C20" t="str">
        <f t="shared" si="1"/>
        <v>Carpetas con tarjetero de 4 anillas</v>
      </c>
      <c r="D20">
        <f t="shared" ca="1" si="2"/>
        <v>1396</v>
      </c>
      <c r="E20" t="s">
        <v>6</v>
      </c>
      <c r="G20" t="str">
        <f t="shared" si="3"/>
        <v xml:space="preserve">('C-01', </v>
      </c>
      <c r="H20" t="str">
        <f t="shared" si="4"/>
        <v xml:space="preserve">'Carpetas con tarjetero de 4 anillas', </v>
      </c>
      <c r="I20" t="str">
        <f t="shared" si="5"/>
        <v xml:space="preserve">'Carpetas con tarjetero de 4 anillas', </v>
      </c>
      <c r="J20" t="str">
        <f t="shared" ca="1" si="6"/>
        <v xml:space="preserve">1396, </v>
      </c>
      <c r="K20" t="str">
        <f t="shared" si="7"/>
        <v>'P-01');</v>
      </c>
      <c r="M20" t="str">
        <f t="shared" ca="1" si="8"/>
        <v>INSERT [dbo].[Items] ([CategoriaID], [Nombre], [Descripcion], [PrecioUnitario], [ProveedorID]) VALUES ('C-01', 'Carpetas con tarjetero de 4 anillas', 'Carpetas con tarjetero de 4 anillas', 1396, 'P-01');</v>
      </c>
      <c r="AG20">
        <f t="shared" si="9"/>
        <v>35</v>
      </c>
    </row>
    <row r="21" spans="1:33" x14ac:dyDescent="0.25">
      <c r="A21" t="s">
        <v>7</v>
      </c>
      <c r="B21" t="s">
        <v>20</v>
      </c>
      <c r="C21" t="str">
        <f t="shared" si="1"/>
        <v>Carpetas A4 PVC, cuatro anillas mixtas</v>
      </c>
      <c r="D21">
        <f t="shared" ca="1" si="2"/>
        <v>1716</v>
      </c>
      <c r="E21" t="s">
        <v>6</v>
      </c>
      <c r="G21" t="str">
        <f t="shared" si="3"/>
        <v xml:space="preserve">('C-01', </v>
      </c>
      <c r="H21" t="str">
        <f t="shared" si="4"/>
        <v xml:space="preserve">'Carpetas A4 PVC, cuatro anillas mixtas', </v>
      </c>
      <c r="I21" t="str">
        <f t="shared" si="5"/>
        <v xml:space="preserve">'Carpetas A4 PVC, cuatro anillas mixtas', </v>
      </c>
      <c r="J21" t="str">
        <f t="shared" ca="1" si="6"/>
        <v xml:space="preserve">1716, </v>
      </c>
      <c r="K21" t="str">
        <f t="shared" si="7"/>
        <v>'P-01');</v>
      </c>
      <c r="M21" t="str">
        <f t="shared" ca="1" si="8"/>
        <v>INSERT [dbo].[Items] ([CategoriaID], [Nombre], [Descripcion], [PrecioUnitario], [ProveedorID]) VALUES ('C-01', 'Carpetas A4 PVC, cuatro anillas mixtas', 'Carpetas A4 PVC, cuatro anillas mixtas', 1716, 'P-01');</v>
      </c>
      <c r="AG21">
        <f t="shared" si="9"/>
        <v>38</v>
      </c>
    </row>
    <row r="22" spans="1:33" x14ac:dyDescent="0.25">
      <c r="A22" t="s">
        <v>7</v>
      </c>
      <c r="B22" t="s">
        <v>21</v>
      </c>
      <c r="C22" t="str">
        <f t="shared" si="1"/>
        <v>Carpeta roja A4 de dos anillas de 25 mm con bolsa, tarjetero y ribete negro</v>
      </c>
      <c r="D22">
        <f t="shared" ca="1" si="2"/>
        <v>1722</v>
      </c>
      <c r="E22" t="s">
        <v>6</v>
      </c>
      <c r="G22" t="str">
        <f t="shared" si="3"/>
        <v xml:space="preserve">('C-01', </v>
      </c>
      <c r="H22" t="str">
        <f t="shared" si="4"/>
        <v xml:space="preserve">'Carpeta roja A4 de dos anillas de 25 mm con bolsa, tarjetero y ribete negro', </v>
      </c>
      <c r="I22" t="str">
        <f t="shared" si="5"/>
        <v xml:space="preserve">'Carpeta roja A4 de dos anillas de 25 mm con bolsa, tarjetero y ribete negro', </v>
      </c>
      <c r="J22" t="str">
        <f t="shared" ca="1" si="6"/>
        <v xml:space="preserve">1722, </v>
      </c>
      <c r="K22" t="str">
        <f t="shared" si="7"/>
        <v>'P-01');</v>
      </c>
      <c r="M22" t="str">
        <f t="shared" ca="1" si="8"/>
        <v>INSERT [dbo].[Items] ([CategoriaID], [Nombre], [Descripcion], [PrecioUnitario], [ProveedorID]) VALUES ('C-01', 'Carpeta roja A4 de dos anillas de 25 mm con bolsa, tarjetero y ribete negro', 'Carpeta roja A4 de dos anillas de 25 mm con bolsa, tarjetero y ribete negro', 1722, 'P-01');</v>
      </c>
      <c r="AG22">
        <f t="shared" si="9"/>
        <v>75</v>
      </c>
    </row>
    <row r="23" spans="1:33" x14ac:dyDescent="0.25">
      <c r="A23" t="s">
        <v>7</v>
      </c>
      <c r="B23" t="s">
        <v>22</v>
      </c>
      <c r="C23" t="str">
        <f t="shared" si="1"/>
        <v>Carpetas A5, dos o cuatro anillas</v>
      </c>
      <c r="D23">
        <f t="shared" ca="1" si="2"/>
        <v>1995</v>
      </c>
      <c r="E23" t="s">
        <v>6</v>
      </c>
      <c r="G23" t="str">
        <f t="shared" si="3"/>
        <v xml:space="preserve">('C-01', </v>
      </c>
      <c r="H23" t="str">
        <f t="shared" si="4"/>
        <v xml:space="preserve">'Carpetas A5, dos o cuatro anillas', </v>
      </c>
      <c r="I23" t="str">
        <f t="shared" si="5"/>
        <v xml:space="preserve">'Carpetas A5, dos o cuatro anillas', </v>
      </c>
      <c r="J23" t="str">
        <f t="shared" ca="1" si="6"/>
        <v xml:space="preserve">1995, </v>
      </c>
      <c r="K23" t="str">
        <f t="shared" si="7"/>
        <v>'P-01');</v>
      </c>
      <c r="M23" t="str">
        <f t="shared" ca="1" si="8"/>
        <v>INSERT [dbo].[Items] ([CategoriaID], [Nombre], [Descripcion], [PrecioUnitario], [ProveedorID]) VALUES ('C-01', 'Carpetas A5, dos o cuatro anillas', 'Carpetas A5, dos o cuatro anillas', 1995, 'P-01');</v>
      </c>
      <c r="AG23">
        <f t="shared" si="9"/>
        <v>33</v>
      </c>
    </row>
    <row r="24" spans="1:33" x14ac:dyDescent="0.25">
      <c r="A24" t="s">
        <v>7</v>
      </c>
      <c r="B24" t="s">
        <v>23</v>
      </c>
      <c r="C24" t="str">
        <f t="shared" si="1"/>
        <v>Carpetas Folio, cuatro anillas redondas</v>
      </c>
      <c r="D24">
        <f t="shared" ca="1" si="2"/>
        <v>1575</v>
      </c>
      <c r="E24" t="s">
        <v>6</v>
      </c>
      <c r="G24" t="str">
        <f t="shared" si="3"/>
        <v xml:space="preserve">('C-01', </v>
      </c>
      <c r="H24" t="str">
        <f t="shared" si="4"/>
        <v xml:space="preserve">'Carpetas Folio, cuatro anillas redondas', </v>
      </c>
      <c r="I24" t="str">
        <f t="shared" si="5"/>
        <v xml:space="preserve">'Carpetas Folio, cuatro anillas redondas', </v>
      </c>
      <c r="J24" t="str">
        <f t="shared" ca="1" si="6"/>
        <v xml:space="preserve">1575, </v>
      </c>
      <c r="K24" t="str">
        <f t="shared" si="7"/>
        <v>'P-01');</v>
      </c>
      <c r="M24" t="str">
        <f t="shared" ca="1" si="8"/>
        <v>INSERT [dbo].[Items] ([CategoriaID], [Nombre], [Descripcion], [PrecioUnitario], [ProveedorID]) VALUES ('C-01', 'Carpetas Folio, cuatro anillas redondas', 'Carpetas Folio, cuatro anillas redondas', 1575, 'P-01');</v>
      </c>
      <c r="AG24">
        <f t="shared" si="9"/>
        <v>39</v>
      </c>
    </row>
    <row r="25" spans="1:33" x14ac:dyDescent="0.25">
      <c r="A25" t="s">
        <v>7</v>
      </c>
      <c r="B25" t="s">
        <v>24</v>
      </c>
      <c r="C25" t="str">
        <f t="shared" si="1"/>
        <v>Carpeta para papel continuo Elba de 10 pulgadas (250 mm)</v>
      </c>
      <c r="D25">
        <f t="shared" ca="1" si="2"/>
        <v>1447</v>
      </c>
      <c r="E25" t="s">
        <v>6</v>
      </c>
      <c r="G25" t="str">
        <f t="shared" si="3"/>
        <v xml:space="preserve">('C-01', </v>
      </c>
      <c r="H25" t="str">
        <f t="shared" si="4"/>
        <v xml:space="preserve">'Carpeta para papel continuo Elba de 10 pulgadas (250 mm)', </v>
      </c>
      <c r="I25" t="str">
        <f t="shared" si="5"/>
        <v xml:space="preserve">'Carpeta para papel continuo Elba de 10 pulgadas (250 mm)', </v>
      </c>
      <c r="J25" t="str">
        <f t="shared" ca="1" si="6"/>
        <v xml:space="preserve">1447, </v>
      </c>
      <c r="K25" t="str">
        <f t="shared" si="7"/>
        <v>'P-01');</v>
      </c>
      <c r="M25" t="str">
        <f t="shared" ca="1" si="8"/>
        <v>INSERT [dbo].[Items] ([CategoriaID], [Nombre], [Descripcion], [PrecioUnitario], [ProveedorID]) VALUES ('C-01', 'Carpeta para papel continuo Elba de 10 pulgadas (250 mm)', 'Carpeta para papel continuo Elba de 10 pulgadas (250 mm)', 1447, 'P-01');</v>
      </c>
      <c r="AG25">
        <f t="shared" si="9"/>
        <v>56</v>
      </c>
    </row>
    <row r="26" spans="1:33" x14ac:dyDescent="0.25">
      <c r="A26" t="s">
        <v>7</v>
      </c>
      <c r="B26" t="s">
        <v>25</v>
      </c>
      <c r="C26" t="str">
        <f t="shared" si="1"/>
        <v>Carpetas con fundas de plástico fijas o móviles</v>
      </c>
      <c r="D26">
        <f t="shared" ca="1" si="2"/>
        <v>1746</v>
      </c>
      <c r="E26" t="s">
        <v>6</v>
      </c>
      <c r="G26" t="str">
        <f t="shared" si="3"/>
        <v xml:space="preserve">('C-01', </v>
      </c>
      <c r="H26" t="str">
        <f t="shared" si="4"/>
        <v xml:space="preserve">'Carpetas con fundas de plástico fijas o móviles', </v>
      </c>
      <c r="I26" t="str">
        <f t="shared" si="5"/>
        <v xml:space="preserve">'Carpetas con fundas de plástico fijas o móviles', </v>
      </c>
      <c r="J26" t="str">
        <f t="shared" ca="1" si="6"/>
        <v xml:space="preserve">1746, </v>
      </c>
      <c r="K26" t="str">
        <f t="shared" si="7"/>
        <v>'P-01');</v>
      </c>
      <c r="M26" t="str">
        <f t="shared" ca="1" si="8"/>
        <v>INSERT [dbo].[Items] ([CategoriaID], [Nombre], [Descripcion], [PrecioUnitario], [ProveedorID]) VALUES ('C-01', 'Carpetas con fundas de plástico fijas o móviles', 'Carpetas con fundas de plástico fijas o móviles', 1746, 'P-01');</v>
      </c>
      <c r="AG26">
        <f t="shared" si="9"/>
        <v>47</v>
      </c>
    </row>
    <row r="27" spans="1:33" x14ac:dyDescent="0.25">
      <c r="A27" t="s">
        <v>7</v>
      </c>
      <c r="B27" t="s">
        <v>26</v>
      </c>
      <c r="C27" t="str">
        <f t="shared" si="1"/>
        <v>Carpetas de proyectos</v>
      </c>
      <c r="D27">
        <f t="shared" ca="1" si="2"/>
        <v>1086</v>
      </c>
      <c r="E27" t="s">
        <v>6</v>
      </c>
      <c r="G27" t="str">
        <f t="shared" si="3"/>
        <v xml:space="preserve">('C-01', </v>
      </c>
      <c r="H27" t="str">
        <f t="shared" si="4"/>
        <v xml:space="preserve">'Carpetas de proyectos', </v>
      </c>
      <c r="I27" t="str">
        <f t="shared" si="5"/>
        <v xml:space="preserve">'Carpetas de proyectos', </v>
      </c>
      <c r="J27" t="str">
        <f t="shared" ca="1" si="6"/>
        <v xml:space="preserve">1086, </v>
      </c>
      <c r="K27" t="str">
        <f t="shared" si="7"/>
        <v>'P-01');</v>
      </c>
      <c r="M27" t="str">
        <f t="shared" ca="1" si="8"/>
        <v>INSERT [dbo].[Items] ([CategoriaID], [Nombre], [Descripcion], [PrecioUnitario], [ProveedorID]) VALUES ('C-01', 'Carpetas de proyectos', 'Carpetas de proyectos', 1086, 'P-01');</v>
      </c>
      <c r="AG27">
        <f t="shared" si="9"/>
        <v>21</v>
      </c>
    </row>
    <row r="28" spans="1:33" x14ac:dyDescent="0.25">
      <c r="A28" t="s">
        <v>7</v>
      </c>
      <c r="B28" t="s">
        <v>27</v>
      </c>
      <c r="C28" t="str">
        <f t="shared" si="1"/>
        <v>Carpetas colgantes</v>
      </c>
      <c r="D28">
        <f t="shared" ca="1" si="2"/>
        <v>1373</v>
      </c>
      <c r="E28" t="s">
        <v>6</v>
      </c>
      <c r="G28" t="str">
        <f t="shared" si="3"/>
        <v xml:space="preserve">('C-01', </v>
      </c>
      <c r="H28" t="str">
        <f t="shared" si="4"/>
        <v xml:space="preserve">'Carpetas colgantes', </v>
      </c>
      <c r="I28" t="str">
        <f t="shared" si="5"/>
        <v xml:space="preserve">'Carpetas colgantes', </v>
      </c>
      <c r="J28" t="str">
        <f t="shared" ca="1" si="6"/>
        <v xml:space="preserve">1373, </v>
      </c>
      <c r="K28" t="str">
        <f t="shared" si="7"/>
        <v>'P-01');</v>
      </c>
      <c r="M28" t="str">
        <f t="shared" ca="1" si="8"/>
        <v>INSERT [dbo].[Items] ([CategoriaID], [Nombre], [Descripcion], [PrecioUnitario], [ProveedorID]) VALUES ('C-01', 'Carpetas colgantes', 'Carpetas colgantes', 1373, 'P-01');</v>
      </c>
      <c r="AG28">
        <f t="shared" si="9"/>
        <v>18</v>
      </c>
    </row>
    <row r="29" spans="1:33" x14ac:dyDescent="0.25">
      <c r="A29" t="s">
        <v>7</v>
      </c>
      <c r="B29" t="s">
        <v>28</v>
      </c>
      <c r="C29" t="str">
        <f t="shared" si="1"/>
        <v>Sobres de plástico con cierre de cremallera, velcro o broche</v>
      </c>
      <c r="D29">
        <f t="shared" ca="1" si="2"/>
        <v>1171</v>
      </c>
      <c r="E29" t="s">
        <v>6</v>
      </c>
      <c r="G29" t="str">
        <f t="shared" si="3"/>
        <v xml:space="preserve">('C-01', </v>
      </c>
      <c r="H29" t="str">
        <f t="shared" si="4"/>
        <v xml:space="preserve">'Sobres de plástico con cierre de cremallera, velcro o broche', </v>
      </c>
      <c r="I29" t="str">
        <f t="shared" si="5"/>
        <v xml:space="preserve">'Sobres de plástico con cierre de cremallera, velcro o broche', </v>
      </c>
      <c r="J29" t="str">
        <f t="shared" ca="1" si="6"/>
        <v xml:space="preserve">1171, </v>
      </c>
      <c r="K29" t="str">
        <f t="shared" si="7"/>
        <v>'P-01');</v>
      </c>
      <c r="M29" t="str">
        <f t="shared" ca="1" si="8"/>
        <v>INSERT [dbo].[Items] ([CategoriaID], [Nombre], [Descripcion], [PrecioUnitario], [ProveedorID]) VALUES ('C-01', 'Sobres de plástico con cierre de cremallera, velcro o broche', 'Sobres de plástico con cierre de cremallera, velcro o broche', 1171, 'P-01');</v>
      </c>
      <c r="AG29">
        <f t="shared" si="9"/>
        <v>60</v>
      </c>
    </row>
    <row r="30" spans="1:33" x14ac:dyDescent="0.25">
      <c r="A30" t="s">
        <v>7</v>
      </c>
      <c r="B30" t="s">
        <v>29</v>
      </c>
      <c r="C30" t="str">
        <f t="shared" si="1"/>
        <v>Maletines clasificadores portadocumentos</v>
      </c>
      <c r="D30">
        <f t="shared" ca="1" si="2"/>
        <v>1803</v>
      </c>
      <c r="E30" t="s">
        <v>6</v>
      </c>
      <c r="G30" t="str">
        <f t="shared" si="3"/>
        <v xml:space="preserve">('C-01', </v>
      </c>
      <c r="H30" t="str">
        <f t="shared" si="4"/>
        <v xml:space="preserve">'Maletines clasificadores portadocumentos', </v>
      </c>
      <c r="I30" t="str">
        <f t="shared" si="5"/>
        <v xml:space="preserve">'Maletines clasificadores portadocumentos', </v>
      </c>
      <c r="J30" t="str">
        <f t="shared" ca="1" si="6"/>
        <v xml:space="preserve">1803, </v>
      </c>
      <c r="K30" t="str">
        <f t="shared" si="7"/>
        <v>'P-01');</v>
      </c>
      <c r="M30" t="str">
        <f t="shared" ca="1" si="8"/>
        <v>INSERT [dbo].[Items] ([CategoriaID], [Nombre], [Descripcion], [PrecioUnitario], [ProveedorID]) VALUES ('C-01', 'Maletines clasificadores portadocumentos', 'Maletines clasificadores portadocumentos', 1803, 'P-01');</v>
      </c>
      <c r="AG30">
        <f t="shared" si="9"/>
        <v>40</v>
      </c>
    </row>
    <row r="31" spans="1:33" x14ac:dyDescent="0.25">
      <c r="A31" t="s">
        <v>30</v>
      </c>
      <c r="B31" t="s">
        <v>31</v>
      </c>
      <c r="C31" t="s">
        <v>32</v>
      </c>
      <c r="D31">
        <f ca="1">RANDBETWEEN(100,300)</f>
        <v>237</v>
      </c>
      <c r="E31" t="s">
        <v>6</v>
      </c>
      <c r="G31" t="str">
        <f t="shared" si="3"/>
        <v xml:space="preserve">('C-02', </v>
      </c>
      <c r="H31" t="str">
        <f t="shared" si="4"/>
        <v xml:space="preserve">'Milan 445, goma de borrar blanda', </v>
      </c>
      <c r="I31" t="str">
        <f t="shared" si="5"/>
        <v xml:space="preserve">'Tipo miga de pan', </v>
      </c>
      <c r="J31" t="str">
        <f t="shared" ca="1" si="6"/>
        <v xml:space="preserve">237, </v>
      </c>
      <c r="K31" t="str">
        <f t="shared" si="7"/>
        <v>'P-01');</v>
      </c>
      <c r="M31" t="str">
        <f t="shared" ca="1" si="8"/>
        <v>INSERT [dbo].[Items] ([CategoriaID], [Nombre], [Descripcion], [PrecioUnitario], [ProveedorID]) VALUES ('C-02', 'Milan 445, goma de borrar blanda', 'Tipo miga de pan', 237, 'P-01');</v>
      </c>
      <c r="AG31">
        <f t="shared" si="9"/>
        <v>16</v>
      </c>
    </row>
    <row r="32" spans="1:33" x14ac:dyDescent="0.25">
      <c r="A32" t="s">
        <v>30</v>
      </c>
      <c r="B32" t="s">
        <v>33</v>
      </c>
      <c r="C32" t="s">
        <v>34</v>
      </c>
      <c r="D32">
        <f t="shared" ref="D32:D49" ca="1" si="10">RANDBETWEEN(100,300)</f>
        <v>144</v>
      </c>
      <c r="E32" t="s">
        <v>6</v>
      </c>
      <c r="G32" t="str">
        <f t="shared" si="3"/>
        <v xml:space="preserve">('C-02', </v>
      </c>
      <c r="H32" t="str">
        <f t="shared" si="4"/>
        <v xml:space="preserve">'Milan 430, goma de borrar suave, miga de pan', </v>
      </c>
      <c r="I32" t="str">
        <f t="shared" si="5"/>
        <v xml:space="preserve">'Muy blanda. Verde, blanca o rosa', </v>
      </c>
      <c r="J32" t="str">
        <f t="shared" ca="1" si="6"/>
        <v xml:space="preserve">144, </v>
      </c>
      <c r="K32" t="str">
        <f t="shared" si="7"/>
        <v>'P-01');</v>
      </c>
      <c r="M32" t="str">
        <f t="shared" ca="1" si="8"/>
        <v>INSERT [dbo].[Items] ([CategoriaID], [Nombre], [Descripcion], [PrecioUnitario], [ProveedorID]) VALUES ('C-02', 'Milan 430, goma de borrar suave, miga de pan', 'Muy blanda. Verde, blanca o rosa', 144, 'P-01');</v>
      </c>
      <c r="AG32">
        <f t="shared" si="9"/>
        <v>32</v>
      </c>
    </row>
    <row r="33" spans="1:33" x14ac:dyDescent="0.25">
      <c r="A33" t="s">
        <v>30</v>
      </c>
      <c r="B33" t="s">
        <v>35</v>
      </c>
      <c r="C33" t="s">
        <v>36</v>
      </c>
      <c r="D33">
        <f t="shared" ca="1" si="10"/>
        <v>137</v>
      </c>
      <c r="E33" t="s">
        <v>6</v>
      </c>
      <c r="G33" t="str">
        <f t="shared" si="3"/>
        <v xml:space="preserve">('C-02', </v>
      </c>
      <c r="H33" t="str">
        <f t="shared" si="4"/>
        <v xml:space="preserve">'Milan Nata 624, goma de borrar compacta', </v>
      </c>
      <c r="I33" t="str">
        <f t="shared" si="5"/>
        <v xml:space="preserve">'Con celofán protector de color rosa', </v>
      </c>
      <c r="J33" t="str">
        <f t="shared" ca="1" si="6"/>
        <v xml:space="preserve">137, </v>
      </c>
      <c r="K33" t="str">
        <f t="shared" si="7"/>
        <v>'P-01');</v>
      </c>
      <c r="M33" t="str">
        <f t="shared" ca="1" si="8"/>
        <v>INSERT [dbo].[Items] ([CategoriaID], [Nombre], [Descripcion], [PrecioUnitario], [ProveedorID]) VALUES ('C-02', 'Milan Nata 624, goma de borrar compacta', 'Con celofán protector de color rosa', 137, 'P-01');</v>
      </c>
      <c r="AG33">
        <f t="shared" si="9"/>
        <v>35</v>
      </c>
    </row>
    <row r="34" spans="1:33" x14ac:dyDescent="0.25">
      <c r="A34" t="s">
        <v>30</v>
      </c>
      <c r="B34" t="s">
        <v>37</v>
      </c>
      <c r="C34" t="str">
        <f t="shared" ref="C34:C39" si="11">B34</f>
        <v>Milan 420, goma de borrar</v>
      </c>
      <c r="D34">
        <f t="shared" ca="1" si="10"/>
        <v>119</v>
      </c>
      <c r="E34" t="s">
        <v>6</v>
      </c>
      <c r="G34" t="str">
        <f t="shared" si="3"/>
        <v xml:space="preserve">('C-02', </v>
      </c>
      <c r="H34" t="str">
        <f t="shared" si="4"/>
        <v xml:space="preserve">'Milan 420, goma de borrar', </v>
      </c>
      <c r="I34" t="str">
        <f t="shared" si="5"/>
        <v xml:space="preserve">'Milan 420, goma de borrar', </v>
      </c>
      <c r="J34" t="str">
        <f t="shared" ca="1" si="6"/>
        <v xml:space="preserve">119, </v>
      </c>
      <c r="K34" t="str">
        <f t="shared" si="7"/>
        <v>'P-01');</v>
      </c>
      <c r="M34" t="str">
        <f t="shared" ca="1" si="8"/>
        <v>INSERT [dbo].[Items] ([CategoriaID], [Nombre], [Descripcion], [PrecioUnitario], [ProveedorID]) VALUES ('C-02', 'Milan 420, goma de borrar', 'Milan 420, goma de borrar', 119, 'P-01');</v>
      </c>
      <c r="AG34">
        <f t="shared" si="9"/>
        <v>25</v>
      </c>
    </row>
    <row r="35" spans="1:33" x14ac:dyDescent="0.25">
      <c r="A35" t="s">
        <v>30</v>
      </c>
      <c r="B35" t="s">
        <v>38</v>
      </c>
      <c r="C35" t="str">
        <f t="shared" si="11"/>
        <v>Gomas de borrar escolares para lápiz</v>
      </c>
      <c r="D35">
        <f t="shared" ca="1" si="10"/>
        <v>104</v>
      </c>
      <c r="E35" t="s">
        <v>6</v>
      </c>
      <c r="G35" t="str">
        <f t="shared" si="3"/>
        <v xml:space="preserve">('C-02', </v>
      </c>
      <c r="H35" t="str">
        <f t="shared" si="4"/>
        <v xml:space="preserve">'Gomas de borrar escolares para lápiz', </v>
      </c>
      <c r="I35" t="str">
        <f t="shared" si="5"/>
        <v xml:space="preserve">'Gomas de borrar escolares para lápiz', </v>
      </c>
      <c r="J35" t="str">
        <f t="shared" ca="1" si="6"/>
        <v xml:space="preserve">104, </v>
      </c>
      <c r="K35" t="str">
        <f t="shared" si="7"/>
        <v>'P-01');</v>
      </c>
      <c r="M35" t="str">
        <f t="shared" ca="1" si="8"/>
        <v>INSERT [dbo].[Items] ([CategoriaID], [Nombre], [Descripcion], [PrecioUnitario], [ProveedorID]) VALUES ('C-02', 'Gomas de borrar escolares para lápiz', 'Gomas de borrar escolares para lápiz', 104, 'P-01');</v>
      </c>
      <c r="AG35">
        <f t="shared" si="9"/>
        <v>36</v>
      </c>
    </row>
    <row r="36" spans="1:33" x14ac:dyDescent="0.25">
      <c r="A36" t="s">
        <v>30</v>
      </c>
      <c r="B36" t="s">
        <v>39</v>
      </c>
      <c r="C36" t="str">
        <f t="shared" si="11"/>
        <v>Goma para borrar lápiz Liderpapel 40x20x12 mm</v>
      </c>
      <c r="D36">
        <f t="shared" ca="1" si="10"/>
        <v>249</v>
      </c>
      <c r="E36" t="s">
        <v>6</v>
      </c>
      <c r="G36" t="str">
        <f t="shared" si="3"/>
        <v xml:space="preserve">('C-02', </v>
      </c>
      <c r="H36" t="str">
        <f t="shared" si="4"/>
        <v xml:space="preserve">'Goma para borrar lápiz Liderpapel 40x20x12 mm', </v>
      </c>
      <c r="I36" t="str">
        <f t="shared" si="5"/>
        <v xml:space="preserve">'Goma para borrar lápiz Liderpapel 40x20x12 mm', </v>
      </c>
      <c r="J36" t="str">
        <f t="shared" ca="1" si="6"/>
        <v xml:space="preserve">249, </v>
      </c>
      <c r="K36" t="str">
        <f t="shared" si="7"/>
        <v>'P-01');</v>
      </c>
      <c r="M36" t="str">
        <f t="shared" ca="1" si="8"/>
        <v>INSERT [dbo].[Items] ([CategoriaID], [Nombre], [Descripcion], [PrecioUnitario], [ProveedorID]) VALUES ('C-02', 'Goma para borrar lápiz Liderpapel 40x20x12 mm', 'Goma para borrar lápiz Liderpapel 40x20x12 mm', 249, 'P-01');</v>
      </c>
      <c r="AG36">
        <f t="shared" si="9"/>
        <v>45</v>
      </c>
    </row>
    <row r="37" spans="1:33" x14ac:dyDescent="0.25">
      <c r="A37" t="s">
        <v>30</v>
      </c>
      <c r="B37" t="s">
        <v>40</v>
      </c>
      <c r="C37" t="str">
        <f t="shared" si="11"/>
        <v>Faber-Castell, goma de borrar sin PVC</v>
      </c>
      <c r="D37">
        <f t="shared" ca="1" si="10"/>
        <v>147</v>
      </c>
      <c r="E37" t="s">
        <v>6</v>
      </c>
      <c r="G37" t="str">
        <f t="shared" si="3"/>
        <v xml:space="preserve">('C-02', </v>
      </c>
      <c r="H37" t="str">
        <f t="shared" si="4"/>
        <v xml:space="preserve">'Faber-Castell, goma de borrar sin PVC', </v>
      </c>
      <c r="I37" t="str">
        <f t="shared" si="5"/>
        <v xml:space="preserve">'Faber-Castell, goma de borrar sin PVC', </v>
      </c>
      <c r="J37" t="str">
        <f t="shared" ca="1" si="6"/>
        <v xml:space="preserve">147, </v>
      </c>
      <c r="K37" t="str">
        <f t="shared" si="7"/>
        <v>'P-01');</v>
      </c>
      <c r="M37" t="str">
        <f t="shared" ca="1" si="8"/>
        <v>INSERT [dbo].[Items] ([CategoriaID], [Nombre], [Descripcion], [PrecioUnitario], [ProveedorID]) VALUES ('C-02', 'Faber-Castell, goma de borrar sin PVC', 'Faber-Castell, goma de borrar sin PVC', 147, 'P-01');</v>
      </c>
      <c r="AG37">
        <f t="shared" si="9"/>
        <v>37</v>
      </c>
    </row>
    <row r="38" spans="1:33" x14ac:dyDescent="0.25">
      <c r="A38" t="s">
        <v>30</v>
      </c>
      <c r="B38" t="s">
        <v>41</v>
      </c>
      <c r="C38" t="str">
        <f t="shared" si="11"/>
        <v>Milan Nata 612, goma de borrar con bisel</v>
      </c>
      <c r="D38">
        <f t="shared" ca="1" si="10"/>
        <v>174</v>
      </c>
      <c r="E38" t="s">
        <v>6</v>
      </c>
      <c r="G38" t="str">
        <f t="shared" si="3"/>
        <v xml:space="preserve">('C-02', </v>
      </c>
      <c r="H38" t="str">
        <f t="shared" si="4"/>
        <v xml:space="preserve">'Milan Nata 612, goma de borrar con bisel', </v>
      </c>
      <c r="I38" t="str">
        <f t="shared" si="5"/>
        <v xml:space="preserve">'Milan Nata 612, goma de borrar con bisel', </v>
      </c>
      <c r="J38" t="str">
        <f t="shared" ca="1" si="6"/>
        <v xml:space="preserve">174, </v>
      </c>
      <c r="K38" t="str">
        <f t="shared" si="7"/>
        <v>'P-01');</v>
      </c>
      <c r="M38" t="str">
        <f t="shared" ca="1" si="8"/>
        <v>INSERT [dbo].[Items] ([CategoriaID], [Nombre], [Descripcion], [PrecioUnitario], [ProveedorID]) VALUES ('C-02', 'Milan Nata 612, goma de borrar con bisel', 'Milan Nata 612, goma de borrar con bisel', 174, 'P-01');</v>
      </c>
      <c r="AG38">
        <f t="shared" si="9"/>
        <v>40</v>
      </c>
    </row>
    <row r="39" spans="1:33" x14ac:dyDescent="0.25">
      <c r="A39" t="s">
        <v>30</v>
      </c>
      <c r="B39" t="s">
        <v>42</v>
      </c>
      <c r="C39" t="str">
        <f t="shared" si="11"/>
        <v>Staedtler Noris 526 B30, goma de borrar rasoplast</v>
      </c>
      <c r="D39">
        <f t="shared" ca="1" si="10"/>
        <v>214</v>
      </c>
      <c r="E39" t="s">
        <v>6</v>
      </c>
      <c r="G39" t="str">
        <f t="shared" si="3"/>
        <v xml:space="preserve">('C-02', </v>
      </c>
      <c r="H39" t="str">
        <f t="shared" si="4"/>
        <v xml:space="preserve">'Staedtler Noris 526 B30, goma de borrar rasoplast', </v>
      </c>
      <c r="I39" t="str">
        <f t="shared" si="5"/>
        <v xml:space="preserve">'Staedtler Noris 526 B30, goma de borrar rasoplast', </v>
      </c>
      <c r="J39" t="str">
        <f t="shared" ca="1" si="6"/>
        <v xml:space="preserve">214, </v>
      </c>
      <c r="K39" t="str">
        <f t="shared" si="7"/>
        <v>'P-01');</v>
      </c>
      <c r="M39" t="str">
        <f t="shared" ca="1" si="8"/>
        <v>INSERT [dbo].[Items] ([CategoriaID], [Nombre], [Descripcion], [PrecioUnitario], [ProveedorID]) VALUES ('C-02', 'Staedtler Noris 526 B30, goma de borrar rasoplast', 'Staedtler Noris 526 B30, goma de borrar rasoplast', 214, 'P-01');</v>
      </c>
      <c r="AG39">
        <f t="shared" si="9"/>
        <v>49</v>
      </c>
    </row>
    <row r="40" spans="1:33" x14ac:dyDescent="0.25">
      <c r="A40" t="s">
        <v>30</v>
      </c>
      <c r="B40" t="s">
        <v>43</v>
      </c>
      <c r="C40" t="s">
        <v>44</v>
      </c>
      <c r="D40">
        <f t="shared" ca="1" si="10"/>
        <v>282</v>
      </c>
      <c r="E40" t="s">
        <v>6</v>
      </c>
      <c r="G40" t="str">
        <f t="shared" si="3"/>
        <v xml:space="preserve">('C-02', </v>
      </c>
      <c r="H40" t="str">
        <f t="shared" si="4"/>
        <v xml:space="preserve">'Staedtler Rasoplast, borrador compacto para dibujo', </v>
      </c>
      <c r="I40" t="str">
        <f t="shared" si="5"/>
        <v xml:space="preserve">'La versión dura de Mars Plastic', </v>
      </c>
      <c r="J40" t="str">
        <f t="shared" ca="1" si="6"/>
        <v xml:space="preserve">282, </v>
      </c>
      <c r="K40" t="str">
        <f t="shared" si="7"/>
        <v>'P-01');</v>
      </c>
      <c r="M40" t="str">
        <f t="shared" ca="1" si="8"/>
        <v>INSERT [dbo].[Items] ([CategoriaID], [Nombre], [Descripcion], [PrecioUnitario], [ProveedorID]) VALUES ('C-02', 'Staedtler Rasoplast, borrador compacto para dibujo', 'La versión dura de Mars Plastic', 282, 'P-01');</v>
      </c>
      <c r="AG40">
        <f t="shared" si="9"/>
        <v>31</v>
      </c>
    </row>
    <row r="41" spans="1:33" x14ac:dyDescent="0.25">
      <c r="A41" t="s">
        <v>30</v>
      </c>
      <c r="B41" t="s">
        <v>45</v>
      </c>
      <c r="C41" t="s">
        <v>46</v>
      </c>
      <c r="D41">
        <f t="shared" ca="1" si="10"/>
        <v>150</v>
      </c>
      <c r="E41" t="s">
        <v>6</v>
      </c>
      <c r="G41" t="str">
        <f t="shared" si="3"/>
        <v xml:space="preserve">('C-02', </v>
      </c>
      <c r="H41" t="str">
        <f t="shared" si="4"/>
        <v xml:space="preserve">'Staedtler Mars Plastic 526 50, goma de borrar técnica', </v>
      </c>
      <c r="I41" t="str">
        <f t="shared" si="5"/>
        <v xml:space="preserve">'Para uso escolar y dibujo técnico', </v>
      </c>
      <c r="J41" t="str">
        <f t="shared" ca="1" si="6"/>
        <v xml:space="preserve">150, </v>
      </c>
      <c r="K41" t="str">
        <f t="shared" si="7"/>
        <v>'P-01');</v>
      </c>
      <c r="M41" t="str">
        <f t="shared" ca="1" si="8"/>
        <v>INSERT [dbo].[Items] ([CategoriaID], [Nombre], [Descripcion], [PrecioUnitario], [ProveedorID]) VALUES ('C-02', 'Staedtler Mars Plastic 526 50, goma de borrar técnica', 'Para uso escolar y dibujo técnico', 150, 'P-01');</v>
      </c>
      <c r="AG41">
        <f t="shared" si="9"/>
        <v>33</v>
      </c>
    </row>
    <row r="42" spans="1:33" x14ac:dyDescent="0.25">
      <c r="A42" t="s">
        <v>30</v>
      </c>
      <c r="B42" t="s">
        <v>47</v>
      </c>
      <c r="C42" t="s">
        <v>48</v>
      </c>
      <c r="D42">
        <f t="shared" ca="1" si="10"/>
        <v>137</v>
      </c>
      <c r="E42" t="s">
        <v>6</v>
      </c>
      <c r="G42" t="str">
        <f t="shared" si="3"/>
        <v xml:space="preserve">('C-02', </v>
      </c>
      <c r="H42" t="str">
        <f t="shared" si="4"/>
        <v xml:space="preserve">'Faber-Castell Perfection 7058, lápiz borrador', </v>
      </c>
      <c r="I42" t="str">
        <f t="shared" si="5"/>
        <v xml:space="preserve">'Para borrar tinta china. Con pincel integrado', </v>
      </c>
      <c r="J42" t="str">
        <f t="shared" ca="1" si="6"/>
        <v xml:space="preserve">137, </v>
      </c>
      <c r="K42" t="str">
        <f t="shared" si="7"/>
        <v>'P-01');</v>
      </c>
      <c r="M42" t="str">
        <f t="shared" ca="1" si="8"/>
        <v>INSERT [dbo].[Items] ([CategoriaID], [Nombre], [Descripcion], [PrecioUnitario], [ProveedorID]) VALUES ('C-02', 'Faber-Castell Perfection 7058, lápiz borrador', 'Para borrar tinta china. Con pincel integrado', 137, 'P-01');</v>
      </c>
      <c r="AG42">
        <f t="shared" si="9"/>
        <v>45</v>
      </c>
    </row>
    <row r="43" spans="1:33" x14ac:dyDescent="0.25">
      <c r="A43" t="s">
        <v>30</v>
      </c>
      <c r="B43" s="1" t="s">
        <v>49</v>
      </c>
      <c r="C43" t="str">
        <f t="shared" ref="C43:C49" si="12">B43</f>
        <v>Goma Maped Duo para grafito y bolígrafo borrable</v>
      </c>
      <c r="D43">
        <f t="shared" ca="1" si="10"/>
        <v>272</v>
      </c>
      <c r="E43" t="s">
        <v>6</v>
      </c>
      <c r="G43" t="str">
        <f t="shared" si="3"/>
        <v xml:space="preserve">('C-02', </v>
      </c>
      <c r="H43" t="str">
        <f t="shared" si="4"/>
        <v xml:space="preserve">'Goma Maped Duo para grafito y bolígrafo borrable', </v>
      </c>
      <c r="I43" t="str">
        <f t="shared" si="5"/>
        <v xml:space="preserve">'Goma Maped Duo para grafito y bolígrafo borrable', </v>
      </c>
      <c r="J43" t="str">
        <f t="shared" ca="1" si="6"/>
        <v xml:space="preserve">272, </v>
      </c>
      <c r="K43" t="str">
        <f t="shared" si="7"/>
        <v>'P-01');</v>
      </c>
      <c r="M43" t="str">
        <f t="shared" ca="1" si="8"/>
        <v>INSERT [dbo].[Items] ([CategoriaID], [Nombre], [Descripcion], [PrecioUnitario], [ProveedorID]) VALUES ('C-02', 'Goma Maped Duo para grafito y bolígrafo borrable', 'Goma Maped Duo para grafito y bolígrafo borrable', 272, 'P-01');</v>
      </c>
      <c r="AG43">
        <f t="shared" si="9"/>
        <v>48</v>
      </c>
    </row>
    <row r="44" spans="1:33" x14ac:dyDescent="0.25">
      <c r="A44" t="s">
        <v>30</v>
      </c>
      <c r="B44" t="s">
        <v>50</v>
      </c>
      <c r="C44" t="str">
        <f t="shared" si="12"/>
        <v>Milan 403, goma de borrar gigante</v>
      </c>
      <c r="D44">
        <f t="shared" ca="1" si="10"/>
        <v>272</v>
      </c>
      <c r="E44" t="s">
        <v>6</v>
      </c>
      <c r="G44" t="str">
        <f t="shared" si="3"/>
        <v xml:space="preserve">('C-02', </v>
      </c>
      <c r="H44" t="str">
        <f t="shared" si="4"/>
        <v xml:space="preserve">'Milan 403, goma de borrar gigante', </v>
      </c>
      <c r="I44" t="str">
        <f t="shared" si="5"/>
        <v xml:space="preserve">'Milan 403, goma de borrar gigante', </v>
      </c>
      <c r="J44" t="str">
        <f t="shared" ca="1" si="6"/>
        <v xml:space="preserve">272, </v>
      </c>
      <c r="K44" t="str">
        <f t="shared" si="7"/>
        <v>'P-01');</v>
      </c>
      <c r="M44" t="str">
        <f t="shared" ca="1" si="8"/>
        <v>INSERT [dbo].[Items] ([CategoriaID], [Nombre], [Descripcion], [PrecioUnitario], [ProveedorID]) VALUES ('C-02', 'Milan 403, goma de borrar gigante', 'Milan 403, goma de borrar gigante', 272, 'P-01');</v>
      </c>
      <c r="AG44">
        <f t="shared" si="9"/>
        <v>33</v>
      </c>
    </row>
    <row r="45" spans="1:33" x14ac:dyDescent="0.25">
      <c r="A45" t="s">
        <v>30</v>
      </c>
      <c r="B45" t="s">
        <v>51</v>
      </c>
      <c r="C45" t="s">
        <v>52</v>
      </c>
      <c r="D45">
        <f t="shared" ca="1" si="10"/>
        <v>135</v>
      </c>
      <c r="E45" t="s">
        <v>6</v>
      </c>
      <c r="G45" t="str">
        <f t="shared" si="3"/>
        <v xml:space="preserve">('C-02', </v>
      </c>
      <c r="H45" t="str">
        <f t="shared" si="4"/>
        <v xml:space="preserve">'Portagomas Staedtler Mars plastic', </v>
      </c>
      <c r="I45" t="str">
        <f t="shared" si="5"/>
        <v xml:space="preserve">'Portagomas retráctil para dibujo técnico', </v>
      </c>
      <c r="J45" t="str">
        <f t="shared" ca="1" si="6"/>
        <v xml:space="preserve">135, </v>
      </c>
      <c r="K45" t="str">
        <f t="shared" si="7"/>
        <v>'P-01');</v>
      </c>
      <c r="M45" t="str">
        <f t="shared" ca="1" si="8"/>
        <v>INSERT [dbo].[Items] ([CategoriaID], [Nombre], [Descripcion], [PrecioUnitario], [ProveedorID]) VALUES ('C-02', 'Portagomas Staedtler Mars plastic', 'Portagomas retráctil para dibujo técnico', 135, 'P-01');</v>
      </c>
      <c r="AG45">
        <f t="shared" si="9"/>
        <v>40</v>
      </c>
    </row>
    <row r="46" spans="1:33" x14ac:dyDescent="0.25">
      <c r="A46" t="s">
        <v>30</v>
      </c>
      <c r="B46" t="s">
        <v>53</v>
      </c>
      <c r="C46" t="str">
        <f t="shared" si="12"/>
        <v>Portagomas Tombow para goma rectangular 2.5 × 5 mm</v>
      </c>
      <c r="D46">
        <f t="shared" ca="1" si="10"/>
        <v>253</v>
      </c>
      <c r="E46" t="s">
        <v>6</v>
      </c>
      <c r="G46" t="str">
        <f t="shared" si="3"/>
        <v xml:space="preserve">('C-02', </v>
      </c>
      <c r="H46" t="str">
        <f t="shared" si="4"/>
        <v xml:space="preserve">'Portagomas Tombow para goma rectangular 2.5 × 5 mm', </v>
      </c>
      <c r="I46" t="str">
        <f t="shared" si="5"/>
        <v xml:space="preserve">'Portagomas Tombow para goma rectangular 2.5 × 5 mm', </v>
      </c>
      <c r="J46" t="str">
        <f t="shared" ca="1" si="6"/>
        <v xml:space="preserve">253, </v>
      </c>
      <c r="K46" t="str">
        <f t="shared" si="7"/>
        <v>'P-01');</v>
      </c>
      <c r="M46" t="str">
        <f t="shared" ca="1" si="8"/>
        <v>INSERT [dbo].[Items] ([CategoriaID], [Nombre], [Descripcion], [PrecioUnitario], [ProveedorID]) VALUES ('C-02', 'Portagomas Tombow para goma rectangular 2.5 × 5 mm', 'Portagomas Tombow para goma rectangular 2.5 × 5 mm', 253, 'P-01');</v>
      </c>
      <c r="AG46">
        <f t="shared" si="9"/>
        <v>50</v>
      </c>
    </row>
    <row r="47" spans="1:33" x14ac:dyDescent="0.25">
      <c r="A47" t="s">
        <v>30</v>
      </c>
      <c r="B47" t="s">
        <v>54</v>
      </c>
      <c r="C47" t="str">
        <f t="shared" si="12"/>
        <v>Portagomas Tombow para goma cilíndrica de 2.3 mm</v>
      </c>
      <c r="D47">
        <f t="shared" ca="1" si="10"/>
        <v>193</v>
      </c>
      <c r="E47" t="s">
        <v>6</v>
      </c>
      <c r="G47" t="str">
        <f t="shared" si="3"/>
        <v xml:space="preserve">('C-02', </v>
      </c>
      <c r="H47" t="str">
        <f t="shared" si="4"/>
        <v xml:space="preserve">'Portagomas Tombow para goma cilíndrica de 2.3 mm', </v>
      </c>
      <c r="I47" t="str">
        <f t="shared" si="5"/>
        <v xml:space="preserve">'Portagomas Tombow para goma cilíndrica de 2.3 mm', </v>
      </c>
      <c r="J47" t="str">
        <f t="shared" ca="1" si="6"/>
        <v xml:space="preserve">193, </v>
      </c>
      <c r="K47" t="str">
        <f t="shared" si="7"/>
        <v>'P-01');</v>
      </c>
      <c r="M47" t="str">
        <f t="shared" ca="1" si="8"/>
        <v>INSERT [dbo].[Items] ([CategoriaID], [Nombre], [Descripcion], [PrecioUnitario], [ProveedorID]) VALUES ('C-02', 'Portagomas Tombow para goma cilíndrica de 2.3 mm', 'Portagomas Tombow para goma cilíndrica de 2.3 mm', 193, 'P-01');</v>
      </c>
      <c r="AG47">
        <f t="shared" si="9"/>
        <v>48</v>
      </c>
    </row>
    <row r="48" spans="1:33" x14ac:dyDescent="0.25">
      <c r="A48" t="s">
        <v>30</v>
      </c>
      <c r="B48" t="s">
        <v>55</v>
      </c>
      <c r="C48" t="s">
        <v>56</v>
      </c>
      <c r="D48">
        <f t="shared" ca="1" si="10"/>
        <v>105</v>
      </c>
      <c r="E48" t="s">
        <v>6</v>
      </c>
      <c r="G48" t="str">
        <f t="shared" si="3"/>
        <v xml:space="preserve">('C-02', </v>
      </c>
      <c r="H48" t="str">
        <f t="shared" si="4"/>
        <v xml:space="preserve">'Recambio portagomas Staedtler Mars', </v>
      </c>
      <c r="I48" t="str">
        <f t="shared" si="5"/>
        <v xml:space="preserve">'Bolsa de 10 gomas de repuesto', </v>
      </c>
      <c r="J48" t="str">
        <f t="shared" ca="1" si="6"/>
        <v xml:space="preserve">105, </v>
      </c>
      <c r="K48" t="str">
        <f t="shared" si="7"/>
        <v>'P-01');</v>
      </c>
      <c r="M48" t="str">
        <f t="shared" ca="1" si="8"/>
        <v>INSERT [dbo].[Items] ([CategoriaID], [Nombre], [Descripcion], [PrecioUnitario], [ProveedorID]) VALUES ('C-02', 'Recambio portagomas Staedtler Mars', 'Bolsa de 10 gomas de repuesto', 105, 'P-01');</v>
      </c>
      <c r="AG48">
        <f t="shared" si="9"/>
        <v>29</v>
      </c>
    </row>
    <row r="49" spans="1:33" x14ac:dyDescent="0.25">
      <c r="A49" t="s">
        <v>30</v>
      </c>
      <c r="B49" t="s">
        <v>57</v>
      </c>
      <c r="C49" t="str">
        <f t="shared" si="12"/>
        <v>Maped, caja 18 gomas de borrar para carboncillo</v>
      </c>
      <c r="D49">
        <f t="shared" ca="1" si="10"/>
        <v>240</v>
      </c>
      <c r="E49" t="s">
        <v>6</v>
      </c>
      <c r="G49" t="str">
        <f t="shared" si="3"/>
        <v xml:space="preserve">('C-02', </v>
      </c>
      <c r="H49" t="str">
        <f t="shared" si="4"/>
        <v xml:space="preserve">'Maped, caja 18 gomas de borrar para carboncillo', </v>
      </c>
      <c r="I49" t="str">
        <f t="shared" si="5"/>
        <v xml:space="preserve">'Maped, caja 18 gomas de borrar para carboncillo', </v>
      </c>
      <c r="J49" t="str">
        <f t="shared" ca="1" si="6"/>
        <v xml:space="preserve">240, </v>
      </c>
      <c r="K49" t="str">
        <f t="shared" si="7"/>
        <v>'P-01');</v>
      </c>
      <c r="M49" t="str">
        <f t="shared" ca="1" si="8"/>
        <v>INSERT [dbo].[Items] ([CategoriaID], [Nombre], [Descripcion], [PrecioUnitario], [ProveedorID]) VALUES ('C-02', 'Maped, caja 18 gomas de borrar para carboncillo', 'Maped, caja 18 gomas de borrar para carboncillo', 240, 'P-01');</v>
      </c>
      <c r="AG49">
        <f t="shared" si="9"/>
        <v>47</v>
      </c>
    </row>
    <row r="50" spans="1:33" x14ac:dyDescent="0.25">
      <c r="A50" t="s">
        <v>58</v>
      </c>
      <c r="B50" t="s">
        <v>236</v>
      </c>
      <c r="C50" t="str">
        <f>B50</f>
        <v xml:space="preserve"> Correctores</v>
      </c>
      <c r="D50">
        <f ca="1">RANDBETWEEN(500,1000)</f>
        <v>996</v>
      </c>
      <c r="E50" t="s">
        <v>6</v>
      </c>
      <c r="G50" t="str">
        <f t="shared" si="3"/>
        <v xml:space="preserve">('C-03', </v>
      </c>
      <c r="H50" t="str">
        <f t="shared" si="4"/>
        <v xml:space="preserve">'Correctores', </v>
      </c>
      <c r="I50" t="str">
        <f t="shared" si="5"/>
        <v xml:space="preserve">'Correctores', </v>
      </c>
      <c r="J50" t="str">
        <f t="shared" ca="1" si="6"/>
        <v xml:space="preserve">996, </v>
      </c>
      <c r="K50" t="str">
        <f t="shared" si="7"/>
        <v>'P-01');</v>
      </c>
      <c r="M50" t="str">
        <f t="shared" ca="1" si="8"/>
        <v>INSERT [dbo].[Items] ([CategoriaID], [Nombre], [Descripcion], [PrecioUnitario], [ProveedorID]) VALUES ('C-03', 'Correctores', 'Correctores', 996, 'P-01');</v>
      </c>
      <c r="AG50">
        <f t="shared" si="9"/>
        <v>12</v>
      </c>
    </row>
    <row r="51" spans="1:33" x14ac:dyDescent="0.25">
      <c r="A51" t="s">
        <v>58</v>
      </c>
      <c r="B51" t="s">
        <v>237</v>
      </c>
      <c r="C51" t="str">
        <f>B51</f>
        <v xml:space="preserve"> Gomas de borrar</v>
      </c>
      <c r="D51">
        <f ca="1">RANDBETWEEN(500,1000)</f>
        <v>739</v>
      </c>
      <c r="E51" t="s">
        <v>6</v>
      </c>
      <c r="G51" t="str">
        <f t="shared" si="3"/>
        <v xml:space="preserve">('C-03', </v>
      </c>
      <c r="H51" t="str">
        <f t="shared" si="4"/>
        <v xml:space="preserve">'Gomas de borrar', </v>
      </c>
      <c r="I51" t="str">
        <f t="shared" si="5"/>
        <v xml:space="preserve">'Gomas de borrar', </v>
      </c>
      <c r="J51" t="str">
        <f t="shared" ca="1" si="6"/>
        <v xml:space="preserve">739, </v>
      </c>
      <c r="K51" t="str">
        <f t="shared" si="7"/>
        <v>'P-01');</v>
      </c>
      <c r="M51" t="str">
        <f t="shared" ca="1" si="8"/>
        <v>INSERT [dbo].[Items] ([CategoriaID], [Nombre], [Descripcion], [PrecioUnitario], [ProveedorID]) VALUES ('C-03', 'Gomas de borrar', 'Gomas de borrar', 739, 'P-01');</v>
      </c>
      <c r="AG51">
        <f t="shared" si="9"/>
        <v>16</v>
      </c>
    </row>
    <row r="52" spans="1:33" x14ac:dyDescent="0.25">
      <c r="A52" t="s">
        <v>59</v>
      </c>
      <c r="B52" t="s">
        <v>60</v>
      </c>
      <c r="C52" t="str">
        <f t="shared" ref="C52:C56" si="13">B52</f>
        <v>Tijeras de oficina</v>
      </c>
      <c r="D52">
        <f ca="1">RANDBETWEEN(3000,10000)</f>
        <v>4636</v>
      </c>
      <c r="E52" t="s">
        <v>6</v>
      </c>
      <c r="G52" t="str">
        <f t="shared" si="3"/>
        <v xml:space="preserve">('C-04', </v>
      </c>
      <c r="H52" t="str">
        <f t="shared" si="4"/>
        <v xml:space="preserve">'Tijeras de oficina', </v>
      </c>
      <c r="I52" t="str">
        <f t="shared" si="5"/>
        <v xml:space="preserve">'Tijeras de oficina', </v>
      </c>
      <c r="J52" t="str">
        <f t="shared" ca="1" si="6"/>
        <v xml:space="preserve">4636, </v>
      </c>
      <c r="K52" t="str">
        <f t="shared" si="7"/>
        <v>'P-01');</v>
      </c>
      <c r="M52" t="str">
        <f t="shared" ca="1" si="8"/>
        <v>INSERT [dbo].[Items] ([CategoriaID], [Nombre], [Descripcion], [PrecioUnitario], [ProveedorID]) VALUES ('C-04', 'Tijeras de oficina', 'Tijeras de oficina', 4636, 'P-01');</v>
      </c>
      <c r="AG52">
        <f t="shared" si="9"/>
        <v>18</v>
      </c>
    </row>
    <row r="53" spans="1:33" x14ac:dyDescent="0.25">
      <c r="A53" t="s">
        <v>59</v>
      </c>
      <c r="B53" t="s">
        <v>61</v>
      </c>
      <c r="C53" t="str">
        <f t="shared" si="13"/>
        <v>Cúter y bisturí de precisión</v>
      </c>
      <c r="D53">
        <f t="shared" ref="D53:D55" ca="1" si="14">RANDBETWEEN(3000,10000)</f>
        <v>8237</v>
      </c>
      <c r="E53" t="s">
        <v>6</v>
      </c>
      <c r="G53" t="str">
        <f t="shared" si="3"/>
        <v xml:space="preserve">('C-04', </v>
      </c>
      <c r="H53" t="str">
        <f t="shared" si="4"/>
        <v xml:space="preserve">'Cúter y bisturí de precisión', </v>
      </c>
      <c r="I53" t="str">
        <f t="shared" si="5"/>
        <v xml:space="preserve">'Cúter y bisturí de precisión', </v>
      </c>
      <c r="J53" t="str">
        <f t="shared" ca="1" si="6"/>
        <v xml:space="preserve">8237, </v>
      </c>
      <c r="K53" t="str">
        <f t="shared" si="7"/>
        <v>'P-01');</v>
      </c>
      <c r="M53" t="str">
        <f t="shared" ca="1" si="8"/>
        <v>INSERT [dbo].[Items] ([CategoriaID], [Nombre], [Descripcion], [PrecioUnitario], [ProveedorID]) VALUES ('C-04', 'Cúter y bisturí de precisión', 'Cúter y bisturí de precisión', 8237, 'P-01');</v>
      </c>
      <c r="AG53">
        <f t="shared" si="9"/>
        <v>28</v>
      </c>
    </row>
    <row r="54" spans="1:33" x14ac:dyDescent="0.25">
      <c r="A54" t="s">
        <v>59</v>
      </c>
      <c r="B54" t="s">
        <v>62</v>
      </c>
      <c r="C54" t="str">
        <f t="shared" si="13"/>
        <v>Guillotinas para cortar fotos, papel y cartulina</v>
      </c>
      <c r="D54">
        <f t="shared" ca="1" si="14"/>
        <v>4536</v>
      </c>
      <c r="E54" t="s">
        <v>6</v>
      </c>
      <c r="G54" t="str">
        <f t="shared" si="3"/>
        <v xml:space="preserve">('C-04', </v>
      </c>
      <c r="H54" t="str">
        <f t="shared" si="4"/>
        <v xml:space="preserve">'Guillotinas para cortar fotos, papel y cartulina', </v>
      </c>
      <c r="I54" t="str">
        <f t="shared" si="5"/>
        <v xml:space="preserve">'Guillotinas para cortar fotos, papel y cartulina', </v>
      </c>
      <c r="J54" t="str">
        <f t="shared" ca="1" si="6"/>
        <v xml:space="preserve">4536, </v>
      </c>
      <c r="K54" t="str">
        <f t="shared" si="7"/>
        <v>'P-01');</v>
      </c>
      <c r="M54" t="str">
        <f t="shared" ca="1" si="8"/>
        <v>INSERT [dbo].[Items] ([CategoriaID], [Nombre], [Descripcion], [PrecioUnitario], [ProveedorID]) VALUES ('C-04', 'Guillotinas para cortar fotos, papel y cartulina', 'Guillotinas para cortar fotos, papel y cartulina', 4536, 'P-01');</v>
      </c>
      <c r="AG54">
        <f t="shared" si="9"/>
        <v>48</v>
      </c>
    </row>
    <row r="55" spans="1:33" x14ac:dyDescent="0.25">
      <c r="A55" t="s">
        <v>59</v>
      </c>
      <c r="B55" t="s">
        <v>63</v>
      </c>
      <c r="C55" t="str">
        <f t="shared" si="13"/>
        <v>Cizallas de papel</v>
      </c>
      <c r="D55">
        <f t="shared" ca="1" si="14"/>
        <v>9454</v>
      </c>
      <c r="E55" t="s">
        <v>6</v>
      </c>
      <c r="G55" t="str">
        <f t="shared" si="3"/>
        <v xml:space="preserve">('C-04', </v>
      </c>
      <c r="H55" t="str">
        <f t="shared" si="4"/>
        <v xml:space="preserve">'Cizallas de papel', </v>
      </c>
      <c r="I55" t="str">
        <f t="shared" si="5"/>
        <v xml:space="preserve">'Cizallas de papel', </v>
      </c>
      <c r="J55" t="str">
        <f t="shared" ca="1" si="6"/>
        <v xml:space="preserve">9454, </v>
      </c>
      <c r="K55" t="str">
        <f t="shared" si="7"/>
        <v>'P-01');</v>
      </c>
      <c r="M55" t="str">
        <f t="shared" ca="1" si="8"/>
        <v>INSERT [dbo].[Items] ([CategoriaID], [Nombre], [Descripcion], [PrecioUnitario], [ProveedorID]) VALUES ('C-04', 'Cizallas de papel', 'Cizallas de papel', 9454, 'P-01');</v>
      </c>
      <c r="AG55">
        <f t="shared" si="9"/>
        <v>17</v>
      </c>
    </row>
    <row r="56" spans="1:33" x14ac:dyDescent="0.25">
      <c r="A56" t="s">
        <v>64</v>
      </c>
      <c r="B56" t="s">
        <v>65</v>
      </c>
      <c r="C56" t="str">
        <f t="shared" si="13"/>
        <v>Corte en tiras 6 mm. Seguridad P1</v>
      </c>
      <c r="D56">
        <f ca="1">RANDBETWEEN(15000,50000)</f>
        <v>48577</v>
      </c>
      <c r="E56" t="s">
        <v>6</v>
      </c>
      <c r="G56" t="str">
        <f t="shared" si="3"/>
        <v xml:space="preserve">('C-05', </v>
      </c>
      <c r="H56" t="str">
        <f t="shared" si="4"/>
        <v xml:space="preserve">'Corte en tiras 6 mm. Seguridad P1', </v>
      </c>
      <c r="I56" t="str">
        <f t="shared" si="5"/>
        <v xml:space="preserve">'Corte en tiras 6 mm. Seguridad P1', </v>
      </c>
      <c r="J56" t="str">
        <f t="shared" ca="1" si="6"/>
        <v xml:space="preserve">48577, </v>
      </c>
      <c r="K56" t="str">
        <f t="shared" si="7"/>
        <v>'P-01');</v>
      </c>
      <c r="M56" t="str">
        <f t="shared" ca="1" si="8"/>
        <v>INSERT [dbo].[Items] ([CategoriaID], [Nombre], [Descripcion], [PrecioUnitario], [ProveedorID]) VALUES ('C-05', 'Corte en tiras 6 mm. Seguridad P1', 'Corte en tiras 6 mm. Seguridad P1', 48577, 'P-01');</v>
      </c>
      <c r="AG56">
        <f t="shared" si="9"/>
        <v>33</v>
      </c>
    </row>
    <row r="57" spans="1:33" x14ac:dyDescent="0.25">
      <c r="A57" t="s">
        <v>64</v>
      </c>
      <c r="B57" t="s">
        <v>66</v>
      </c>
      <c r="C57" t="s">
        <v>67</v>
      </c>
      <c r="D57">
        <f t="shared" ref="D57:D83" ca="1" si="15">RANDBETWEEN(15000,50000)</f>
        <v>38146</v>
      </c>
      <c r="E57" t="s">
        <v>6</v>
      </c>
      <c r="G57" t="str">
        <f t="shared" si="3"/>
        <v xml:space="preserve">('C-05', </v>
      </c>
      <c r="H57" t="str">
        <f t="shared" si="4"/>
        <v xml:space="preserve">'Rexel Alpha, destructora 5 h., 10 l', </v>
      </c>
      <c r="I57" t="str">
        <f t="shared" si="5"/>
        <v xml:space="preserve">'Para uso personal. 5 hojas. 10 litros', </v>
      </c>
      <c r="J57" t="str">
        <f t="shared" ca="1" si="6"/>
        <v xml:space="preserve">38146, </v>
      </c>
      <c r="K57" t="str">
        <f t="shared" si="7"/>
        <v>'P-01');</v>
      </c>
      <c r="M57" t="str">
        <f t="shared" ca="1" si="8"/>
        <v>INSERT [dbo].[Items] ([CategoriaID], [Nombre], [Descripcion], [PrecioUnitario], [ProveedorID]) VALUES ('C-05', 'Rexel Alpha, destructora 5 h., 10 l', 'Para uso personal. 5 hojas. 10 litros', 38146, 'P-01');</v>
      </c>
      <c r="AG57">
        <f t="shared" si="9"/>
        <v>37</v>
      </c>
    </row>
    <row r="58" spans="1:33" x14ac:dyDescent="0.25">
      <c r="A58" t="s">
        <v>64</v>
      </c>
      <c r="B58" t="s">
        <v>68</v>
      </c>
      <c r="C58" t="s">
        <v>69</v>
      </c>
      <c r="D58">
        <f t="shared" ca="1" si="15"/>
        <v>46998</v>
      </c>
      <c r="E58" t="s">
        <v>6</v>
      </c>
      <c r="G58" t="str">
        <f t="shared" si="3"/>
        <v xml:space="preserve">('C-05', </v>
      </c>
      <c r="H58" t="str">
        <f t="shared" si="4"/>
        <v xml:space="preserve">'Q6CC2, destructora corte en partículas', </v>
      </c>
      <c r="I58" t="str">
        <f t="shared" si="5"/>
        <v xml:space="preserve">'Destructora personal 6 hojas / 11 litros', </v>
      </c>
      <c r="J58" t="str">
        <f t="shared" ca="1" si="6"/>
        <v xml:space="preserve">46998, </v>
      </c>
      <c r="K58" t="str">
        <f t="shared" si="7"/>
        <v>'P-01');</v>
      </c>
      <c r="M58" t="str">
        <f t="shared" ca="1" si="8"/>
        <v>INSERT [dbo].[Items] ([CategoriaID], [Nombre], [Descripcion], [PrecioUnitario], [ProveedorID]) VALUES ('C-05', 'Q6CC2, destructora corte en partículas', 'Destructora personal 6 hojas / 11 litros', 46998, 'P-01');</v>
      </c>
      <c r="AG58">
        <f t="shared" si="9"/>
        <v>40</v>
      </c>
    </row>
    <row r="59" spans="1:33" x14ac:dyDescent="0.25">
      <c r="A59" t="s">
        <v>64</v>
      </c>
      <c r="B59" t="s">
        <v>70</v>
      </c>
      <c r="C59" t="s">
        <v>71</v>
      </c>
      <c r="D59">
        <f t="shared" ca="1" si="15"/>
        <v>33487</v>
      </c>
      <c r="E59" t="s">
        <v>6</v>
      </c>
      <c r="G59" t="str">
        <f t="shared" si="3"/>
        <v xml:space="preserve">('C-05', </v>
      </c>
      <c r="H59" t="str">
        <f t="shared" si="4"/>
        <v xml:space="preserve">'Fellowes 36C, destructora de papel', </v>
      </c>
      <c r="I59" t="str">
        <f t="shared" si="5"/>
        <v xml:space="preserve">'Ciclo de trabajo de 2 minutos', </v>
      </c>
      <c r="J59" t="str">
        <f t="shared" ca="1" si="6"/>
        <v xml:space="preserve">33487, </v>
      </c>
      <c r="K59" t="str">
        <f t="shared" si="7"/>
        <v>'P-01');</v>
      </c>
      <c r="M59" t="str">
        <f t="shared" ca="1" si="8"/>
        <v>INSERT [dbo].[Items] ([CategoriaID], [Nombre], [Descripcion], [PrecioUnitario], [ProveedorID]) VALUES ('C-05', 'Fellowes 36C, destructora de papel', 'Ciclo de trabajo de 2 minutos', 33487, 'P-01');</v>
      </c>
      <c r="AG59">
        <f t="shared" si="9"/>
        <v>29</v>
      </c>
    </row>
    <row r="60" spans="1:33" x14ac:dyDescent="0.25">
      <c r="A60" t="s">
        <v>64</v>
      </c>
      <c r="B60" t="s">
        <v>72</v>
      </c>
      <c r="C60" t="s">
        <v>73</v>
      </c>
      <c r="D60">
        <f t="shared" ca="1" si="15"/>
        <v>40238</v>
      </c>
      <c r="E60" t="s">
        <v>6</v>
      </c>
      <c r="G60" t="str">
        <f t="shared" si="3"/>
        <v xml:space="preserve">('C-05', </v>
      </c>
      <c r="H60" t="str">
        <f t="shared" si="4"/>
        <v xml:space="preserve">'HSM Shredstar x5, destructora compacta, 18 l', </v>
      </c>
      <c r="I60" t="str">
        <f t="shared" si="5"/>
        <v xml:space="preserve">'Silenciosa, ideal para el hogar y pequeñas oficinas', </v>
      </c>
      <c r="J60" t="str">
        <f t="shared" ca="1" si="6"/>
        <v xml:space="preserve">40238, </v>
      </c>
      <c r="K60" t="str">
        <f t="shared" si="7"/>
        <v>'P-01');</v>
      </c>
      <c r="M60" t="str">
        <f t="shared" ca="1" si="8"/>
        <v>INSERT [dbo].[Items] ([CategoriaID], [Nombre], [Descripcion], [PrecioUnitario], [ProveedorID]) VALUES ('C-05', 'HSM Shredstar x5, destructora compacta, 18 l', 'Silenciosa, ideal para el hogar y pequeñas oficinas', 40238, 'P-01');</v>
      </c>
      <c r="AG60">
        <f t="shared" si="9"/>
        <v>51</v>
      </c>
    </row>
    <row r="61" spans="1:33" x14ac:dyDescent="0.25">
      <c r="A61" t="s">
        <v>64</v>
      </c>
      <c r="B61" t="s">
        <v>74</v>
      </c>
      <c r="C61" t="s">
        <v>75</v>
      </c>
      <c r="D61">
        <f t="shared" ca="1" si="15"/>
        <v>17810</v>
      </c>
      <c r="E61" t="s">
        <v>6</v>
      </c>
      <c r="G61" t="str">
        <f t="shared" si="3"/>
        <v xml:space="preserve">('C-05', </v>
      </c>
      <c r="H61" t="str">
        <f t="shared" si="4"/>
        <v xml:space="preserve">'KF17972, destructora 8 h. y 15 l', </v>
      </c>
      <c r="I61" t="str">
        <f t="shared" si="5"/>
        <v xml:space="preserve">'Destructora económica para uso personal', </v>
      </c>
      <c r="J61" t="str">
        <f t="shared" ca="1" si="6"/>
        <v xml:space="preserve">17810, </v>
      </c>
      <c r="K61" t="str">
        <f t="shared" si="7"/>
        <v>'P-01');</v>
      </c>
      <c r="M61" t="str">
        <f t="shared" ca="1" si="8"/>
        <v>INSERT [dbo].[Items] ([CategoriaID], [Nombre], [Descripcion], [PrecioUnitario], [ProveedorID]) VALUES ('C-05', 'KF17972, destructora 8 h. y 15 l', 'Destructora económica para uso personal', 17810, 'P-01');</v>
      </c>
      <c r="AG61">
        <f t="shared" si="9"/>
        <v>39</v>
      </c>
    </row>
    <row r="62" spans="1:33" x14ac:dyDescent="0.25">
      <c r="A62" t="s">
        <v>64</v>
      </c>
      <c r="B62" t="s">
        <v>76</v>
      </c>
      <c r="C62" t="s">
        <v>77</v>
      </c>
      <c r="D62">
        <f t="shared" ca="1" si="15"/>
        <v>47110</v>
      </c>
      <c r="E62" t="s">
        <v>6</v>
      </c>
      <c r="G62" t="str">
        <f t="shared" si="3"/>
        <v xml:space="preserve">('C-05', </v>
      </c>
      <c r="H62" t="str">
        <f t="shared" si="4"/>
        <v xml:space="preserve">'Rexel Prostyle+5, destructora 5 h. y 7.5 l', </v>
      </c>
      <c r="I62" t="str">
        <f t="shared" si="5"/>
        <v xml:space="preserve">'Tritura hasta 5 folios. Papelera de 7.5 litros', </v>
      </c>
      <c r="J62" t="str">
        <f t="shared" ca="1" si="6"/>
        <v xml:space="preserve">47110, </v>
      </c>
      <c r="K62" t="str">
        <f t="shared" si="7"/>
        <v>'P-01');</v>
      </c>
      <c r="M62" t="str">
        <f t="shared" ca="1" si="8"/>
        <v>INSERT [dbo].[Items] ([CategoriaID], [Nombre], [Descripcion], [PrecioUnitario], [ProveedorID]) VALUES ('C-05', 'Rexel Prostyle+5, destructora 5 h. y 7.5 l', 'Tritura hasta 5 folios. Papelera de 7.5 litros', 47110, 'P-01');</v>
      </c>
      <c r="AG62">
        <f t="shared" si="9"/>
        <v>46</v>
      </c>
    </row>
    <row r="63" spans="1:33" x14ac:dyDescent="0.25">
      <c r="A63" t="s">
        <v>64</v>
      </c>
      <c r="B63" t="s">
        <v>78</v>
      </c>
      <c r="C63" t="s">
        <v>79</v>
      </c>
      <c r="D63">
        <f t="shared" ca="1" si="15"/>
        <v>19853</v>
      </c>
      <c r="E63" t="s">
        <v>6</v>
      </c>
      <c r="G63" t="str">
        <f t="shared" si="3"/>
        <v xml:space="preserve">('C-05', </v>
      </c>
      <c r="H63" t="str">
        <f t="shared" si="4"/>
        <v xml:space="preserve">'KF17974, destructora hasta 10 h.', </v>
      </c>
      <c r="I63" t="str">
        <f t="shared" si="5"/>
        <v xml:space="preserve">'Papelera con ventana de nivel', </v>
      </c>
      <c r="J63" t="str">
        <f t="shared" ca="1" si="6"/>
        <v xml:space="preserve">19853, </v>
      </c>
      <c r="K63" t="str">
        <f t="shared" si="7"/>
        <v>'P-01');</v>
      </c>
      <c r="M63" t="str">
        <f t="shared" ca="1" si="8"/>
        <v>INSERT [dbo].[Items] ([CategoriaID], [Nombre], [Descripcion], [PrecioUnitario], [ProveedorID]) VALUES ('C-05', 'KF17974, destructora hasta 10 h.', 'Papelera con ventana de nivel', 19853, 'P-01');</v>
      </c>
      <c r="AG63">
        <f t="shared" si="9"/>
        <v>29</v>
      </c>
    </row>
    <row r="64" spans="1:33" x14ac:dyDescent="0.25">
      <c r="A64" t="s">
        <v>64</v>
      </c>
      <c r="B64" t="s">
        <v>80</v>
      </c>
      <c r="C64" t="s">
        <v>81</v>
      </c>
      <c r="D64">
        <f t="shared" ca="1" si="15"/>
        <v>36478</v>
      </c>
      <c r="E64" t="s">
        <v>6</v>
      </c>
      <c r="G64" t="str">
        <f t="shared" si="3"/>
        <v xml:space="preserve">('C-05', </v>
      </c>
      <c r="H64" t="str">
        <f t="shared" si="4"/>
        <v xml:space="preserve">'Rexel Duo, destructora grafito 10 h.', </v>
      </c>
      <c r="I64" t="str">
        <f t="shared" si="5"/>
        <v xml:space="preserve">'Trituradora silenciosa perfecta para casa', </v>
      </c>
      <c r="J64" t="str">
        <f t="shared" ca="1" si="6"/>
        <v xml:space="preserve">36478, </v>
      </c>
      <c r="K64" t="str">
        <f t="shared" si="7"/>
        <v>'P-01');</v>
      </c>
      <c r="M64" t="str">
        <f t="shared" ca="1" si="8"/>
        <v>INSERT [dbo].[Items] ([CategoriaID], [Nombre], [Descripcion], [PrecioUnitario], [ProveedorID]) VALUES ('C-05', 'Rexel Duo, destructora grafito 10 h.', 'Trituradora silenciosa perfecta para casa', 36478, 'P-01');</v>
      </c>
      <c r="AG64">
        <f t="shared" si="9"/>
        <v>41</v>
      </c>
    </row>
    <row r="65" spans="1:33" x14ac:dyDescent="0.25">
      <c r="A65" t="s">
        <v>64</v>
      </c>
      <c r="B65" t="s">
        <v>82</v>
      </c>
      <c r="C65" t="s">
        <v>83</v>
      </c>
      <c r="D65">
        <f t="shared" ca="1" si="15"/>
        <v>41897</v>
      </c>
      <c r="E65" t="s">
        <v>6</v>
      </c>
      <c r="G65" t="str">
        <f t="shared" si="3"/>
        <v xml:space="preserve">('C-05', </v>
      </c>
      <c r="H65" t="str">
        <f t="shared" si="4"/>
        <v xml:space="preserve">'HSM Shredstar x10, trituradora de 20 l', </v>
      </c>
      <c r="I65" t="str">
        <f t="shared" si="5"/>
        <v xml:space="preserve">'Destruye hasta 10 hojas. 20 litros de capacidad', </v>
      </c>
      <c r="J65" t="str">
        <f t="shared" ca="1" si="6"/>
        <v xml:space="preserve">41897, </v>
      </c>
      <c r="K65" t="str">
        <f t="shared" si="7"/>
        <v>'P-01');</v>
      </c>
      <c r="M65" t="str">
        <f t="shared" ca="1" si="8"/>
        <v>INSERT [dbo].[Items] ([CategoriaID], [Nombre], [Descripcion], [PrecioUnitario], [ProveedorID]) VALUES ('C-05', 'HSM Shredstar x10, trituradora de 20 l', 'Destruye hasta 10 hojas. 20 litros de capacidad', 41897, 'P-01');</v>
      </c>
      <c r="AG65">
        <f t="shared" si="9"/>
        <v>47</v>
      </c>
    </row>
    <row r="66" spans="1:33" x14ac:dyDescent="0.25">
      <c r="A66" t="s">
        <v>64</v>
      </c>
      <c r="B66" t="s">
        <v>84</v>
      </c>
      <c r="C66" t="s">
        <v>85</v>
      </c>
      <c r="D66">
        <f t="shared" ca="1" si="15"/>
        <v>22942</v>
      </c>
      <c r="E66" t="s">
        <v>6</v>
      </c>
      <c r="G66" t="str">
        <f t="shared" si="3"/>
        <v xml:space="preserve">('C-05', </v>
      </c>
      <c r="H66" t="str">
        <f t="shared" si="4"/>
        <v xml:space="preserve">'HSM Shredstar x8, destructora 8 h.', </v>
      </c>
      <c r="I66" t="str">
        <f t="shared" si="5"/>
        <v xml:space="preserve">'8 hojas, partículas 4.5x30 mm, 18 litros', </v>
      </c>
      <c r="J66" t="str">
        <f t="shared" ca="1" si="6"/>
        <v xml:space="preserve">22942, </v>
      </c>
      <c r="K66" t="str">
        <f t="shared" si="7"/>
        <v>'P-01');</v>
      </c>
      <c r="M66" t="str">
        <f t="shared" ca="1" si="8"/>
        <v>INSERT [dbo].[Items] ([CategoriaID], [Nombre], [Descripcion], [PrecioUnitario], [ProveedorID]) VALUES ('C-05', 'HSM Shredstar x8, destructora 8 h.', '8 hojas, partículas 4.5x30 mm, 18 litros', 22942, 'P-01');</v>
      </c>
      <c r="AG66">
        <f t="shared" si="9"/>
        <v>40</v>
      </c>
    </row>
    <row r="67" spans="1:33" x14ac:dyDescent="0.25">
      <c r="A67" t="s">
        <v>64</v>
      </c>
      <c r="B67" t="s">
        <v>86</v>
      </c>
      <c r="C67" t="s">
        <v>87</v>
      </c>
      <c r="D67">
        <f t="shared" ca="1" si="15"/>
        <v>44362</v>
      </c>
      <c r="E67" t="s">
        <v>6</v>
      </c>
      <c r="G67" t="str">
        <f t="shared" ref="G67:G130" si="16">"('"&amp;TRIM(A67)&amp;"', "</f>
        <v xml:space="preserve">('C-05', </v>
      </c>
      <c r="H67" t="str">
        <f t="shared" ref="H67:H130" si="17">"'"&amp;TRIM(B67)&amp;"', "</f>
        <v xml:space="preserve">'Fellowes 53C, destructora de papel 10 h.', </v>
      </c>
      <c r="I67" t="str">
        <f t="shared" ref="I67:I130" si="18">"'"&amp;TRIM(C67)&amp;"', "</f>
        <v xml:space="preserve">'La trituradora ideal para particulares', </v>
      </c>
      <c r="J67" t="str">
        <f t="shared" ref="J67:J130" ca="1" si="19">D67&amp;", "</f>
        <v xml:space="preserve">44362, </v>
      </c>
      <c r="K67" t="str">
        <f t="shared" ref="K67:K130" si="20">"'"&amp;TRIM(E67)&amp;"');"</f>
        <v>'P-01');</v>
      </c>
      <c r="M67" t="str">
        <f t="shared" ref="M67:M130" ca="1" si="21">"INSERT [dbo].[Items] ([CategoriaID], [Nombre], [Descripcion], [PrecioUnitario], [ProveedorID]) VALUES "&amp;G67&amp;H67&amp;I67&amp;J67&amp;K67</f>
        <v>INSERT [dbo].[Items] ([CategoriaID], [Nombre], [Descripcion], [PrecioUnitario], [ProveedorID]) VALUES ('C-05', 'Fellowes 53C, destructora de papel 10 h.', 'La trituradora ideal para particulares', 44362, 'P-01');</v>
      </c>
      <c r="AG67">
        <f t="shared" ref="AG67:AG130" si="22">LEN(C67)</f>
        <v>38</v>
      </c>
    </row>
    <row r="68" spans="1:33" x14ac:dyDescent="0.25">
      <c r="A68" t="s">
        <v>64</v>
      </c>
      <c r="B68" t="s">
        <v>88</v>
      </c>
      <c r="C68" t="s">
        <v>89</v>
      </c>
      <c r="D68">
        <f t="shared" ca="1" si="15"/>
        <v>40802</v>
      </c>
      <c r="E68" t="s">
        <v>6</v>
      </c>
      <c r="G68" t="str">
        <f t="shared" si="16"/>
        <v xml:space="preserve">('C-05', </v>
      </c>
      <c r="H68" t="str">
        <f t="shared" si="17"/>
        <v xml:space="preserve">'Destructora Q-Connect KF15551, 12 hojas', </v>
      </c>
      <c r="I68" t="str">
        <f t="shared" si="18"/>
        <v xml:space="preserve">'Con ranura independiente para CD', </v>
      </c>
      <c r="J68" t="str">
        <f t="shared" ca="1" si="19"/>
        <v xml:space="preserve">40802, </v>
      </c>
      <c r="K68" t="str">
        <f t="shared" si="20"/>
        <v>'P-01');</v>
      </c>
      <c r="M68" t="str">
        <f t="shared" ca="1" si="21"/>
        <v>INSERT [dbo].[Items] ([CategoriaID], [Nombre], [Descripcion], [PrecioUnitario], [ProveedorID]) VALUES ('C-05', 'Destructora Q-Connect KF15551, 12 hojas', 'Con ranura independiente para CD', 40802, 'P-01');</v>
      </c>
      <c r="AG68">
        <f t="shared" si="22"/>
        <v>32</v>
      </c>
    </row>
    <row r="69" spans="1:33" x14ac:dyDescent="0.25">
      <c r="A69" t="s">
        <v>64</v>
      </c>
      <c r="B69" t="s">
        <v>90</v>
      </c>
      <c r="C69" t="str">
        <f t="shared" ref="C69" si="23">B69</f>
        <v>Trituradora de papel KF15547 hasta 8h</v>
      </c>
      <c r="D69">
        <f t="shared" ca="1" si="15"/>
        <v>17661</v>
      </c>
      <c r="E69" t="s">
        <v>6</v>
      </c>
      <c r="G69" t="str">
        <f t="shared" si="16"/>
        <v xml:space="preserve">('C-05', </v>
      </c>
      <c r="H69" t="str">
        <f t="shared" si="17"/>
        <v xml:space="preserve">'Trituradora de papel KF15547 hasta 8h', </v>
      </c>
      <c r="I69" t="str">
        <f t="shared" si="18"/>
        <v xml:space="preserve">'Trituradora de papel KF15547 hasta 8h', </v>
      </c>
      <c r="J69" t="str">
        <f t="shared" ca="1" si="19"/>
        <v xml:space="preserve">17661, </v>
      </c>
      <c r="K69" t="str">
        <f t="shared" si="20"/>
        <v>'P-01');</v>
      </c>
      <c r="M69" t="str">
        <f t="shared" ca="1" si="21"/>
        <v>INSERT [dbo].[Items] ([CategoriaID], [Nombre], [Descripcion], [PrecioUnitario], [ProveedorID]) VALUES ('C-05', 'Trituradora de papel KF15547 hasta 8h', 'Trituradora de papel KF15547 hasta 8h', 17661, 'P-01');</v>
      </c>
      <c r="AG69">
        <f t="shared" si="22"/>
        <v>37</v>
      </c>
    </row>
    <row r="70" spans="1:33" x14ac:dyDescent="0.25">
      <c r="A70" t="s">
        <v>64</v>
      </c>
      <c r="B70" t="s">
        <v>91</v>
      </c>
      <c r="C70" t="s">
        <v>92</v>
      </c>
      <c r="D70">
        <f t="shared" ca="1" si="15"/>
        <v>38840</v>
      </c>
      <c r="E70" t="s">
        <v>6</v>
      </c>
      <c r="G70" t="str">
        <f t="shared" si="16"/>
        <v xml:space="preserve">('C-05', </v>
      </c>
      <c r="H70" t="str">
        <f t="shared" si="17"/>
        <v xml:space="preserve">'Destructora Rexel Prostyle+ 12', </v>
      </c>
      <c r="I70" t="str">
        <f t="shared" si="18"/>
        <v xml:space="preserve">'Destrucción simultánea de 12 hojas', </v>
      </c>
      <c r="J70" t="str">
        <f t="shared" ca="1" si="19"/>
        <v xml:space="preserve">38840, </v>
      </c>
      <c r="K70" t="str">
        <f t="shared" si="20"/>
        <v>'P-01');</v>
      </c>
      <c r="M70" t="str">
        <f t="shared" ca="1" si="21"/>
        <v>INSERT [dbo].[Items] ([CategoriaID], [Nombre], [Descripcion], [PrecioUnitario], [ProveedorID]) VALUES ('C-05', 'Destructora Rexel Prostyle+ 12', 'Destrucción simultánea de 12 hojas', 38840, 'P-01');</v>
      </c>
      <c r="AG70">
        <f t="shared" si="22"/>
        <v>34</v>
      </c>
    </row>
    <row r="71" spans="1:33" x14ac:dyDescent="0.25">
      <c r="A71" t="s">
        <v>64</v>
      </c>
      <c r="B71" t="s">
        <v>93</v>
      </c>
      <c r="C71" t="s">
        <v>94</v>
      </c>
      <c r="D71">
        <f t="shared" ca="1" si="15"/>
        <v>21557</v>
      </c>
      <c r="E71" t="s">
        <v>6</v>
      </c>
      <c r="G71" t="str">
        <f t="shared" si="16"/>
        <v xml:space="preserve">('C-05', </v>
      </c>
      <c r="H71" t="str">
        <f t="shared" si="17"/>
        <v xml:space="preserve">'Destructora antiatascos de 12 h', </v>
      </c>
      <c r="I71" t="str">
        <f t="shared" si="18"/>
        <v xml:space="preserve">'Papelera de 14 litros, con ruedas', </v>
      </c>
      <c r="J71" t="str">
        <f t="shared" ca="1" si="19"/>
        <v xml:space="preserve">21557, </v>
      </c>
      <c r="K71" t="str">
        <f t="shared" si="20"/>
        <v>'P-01');</v>
      </c>
      <c r="M71" t="str">
        <f t="shared" ca="1" si="21"/>
        <v>INSERT [dbo].[Items] ([CategoriaID], [Nombre], [Descripcion], [PrecioUnitario], [ProveedorID]) VALUES ('C-05', 'Destructora antiatascos de 12 h', 'Papelera de 14 litros, con ruedas', 21557, 'P-01');</v>
      </c>
      <c r="AG71">
        <f t="shared" si="22"/>
        <v>33</v>
      </c>
    </row>
    <row r="72" spans="1:33" x14ac:dyDescent="0.25">
      <c r="A72" t="s">
        <v>64</v>
      </c>
      <c r="B72" t="s">
        <v>95</v>
      </c>
      <c r="C72" t="s">
        <v>96</v>
      </c>
      <c r="D72">
        <f t="shared" ca="1" si="15"/>
        <v>40391</v>
      </c>
      <c r="E72" t="s">
        <v>6</v>
      </c>
      <c r="G72" t="str">
        <f t="shared" si="16"/>
        <v xml:space="preserve">('C-05', </v>
      </c>
      <c r="H72" t="str">
        <f t="shared" si="17"/>
        <v xml:space="preserve">'HSM Shredstar x13, trituradora 13 h.', </v>
      </c>
      <c r="I72" t="str">
        <f t="shared" si="18"/>
        <v xml:space="preserve">'Hasta 13 hojas y 23 litros de papelera. Din P-4', </v>
      </c>
      <c r="J72" t="str">
        <f t="shared" ca="1" si="19"/>
        <v xml:space="preserve">40391, </v>
      </c>
      <c r="K72" t="str">
        <f t="shared" si="20"/>
        <v>'P-01');</v>
      </c>
      <c r="M72" t="str">
        <f t="shared" ca="1" si="21"/>
        <v>INSERT [dbo].[Items] ([CategoriaID], [Nombre], [Descripcion], [PrecioUnitario], [ProveedorID]) VALUES ('C-05', 'HSM Shredstar x13, trituradora 13 h.', 'Hasta 13 hojas y 23 litros de papelera. Din P-4', 40391, 'P-01');</v>
      </c>
      <c r="AG72">
        <f t="shared" si="22"/>
        <v>47</v>
      </c>
    </row>
    <row r="73" spans="1:33" x14ac:dyDescent="0.25">
      <c r="A73" t="s">
        <v>64</v>
      </c>
      <c r="B73" t="s">
        <v>97</v>
      </c>
      <c r="C73" t="s">
        <v>98</v>
      </c>
      <c r="D73">
        <f t="shared" ca="1" si="15"/>
        <v>45501</v>
      </c>
      <c r="E73" t="s">
        <v>6</v>
      </c>
      <c r="G73" t="str">
        <f t="shared" si="16"/>
        <v xml:space="preserve">('C-05', </v>
      </c>
      <c r="H73" t="str">
        <f t="shared" si="17"/>
        <v xml:space="preserve">'HSM Shredstar X15, destructora 15 h.', </v>
      </c>
      <c r="I73" t="str">
        <f t="shared" si="18"/>
        <v xml:space="preserve">'Alto rendimiento. 15 hojas. Partícula 4x37 mm', </v>
      </c>
      <c r="J73" t="str">
        <f t="shared" ca="1" si="19"/>
        <v xml:space="preserve">45501, </v>
      </c>
      <c r="K73" t="str">
        <f t="shared" si="20"/>
        <v>'P-01');</v>
      </c>
      <c r="M73" t="str">
        <f t="shared" ca="1" si="21"/>
        <v>INSERT [dbo].[Items] ([CategoriaID], [Nombre], [Descripcion], [PrecioUnitario], [ProveedorID]) VALUES ('C-05', 'HSM Shredstar X15, destructora 15 h.', 'Alto rendimiento. 15 hojas. Partícula 4x37 mm', 45501, 'P-01');</v>
      </c>
      <c r="AG73">
        <f t="shared" si="22"/>
        <v>45</v>
      </c>
    </row>
    <row r="74" spans="1:33" x14ac:dyDescent="0.25">
      <c r="A74" t="s">
        <v>64</v>
      </c>
      <c r="B74" t="s">
        <v>99</v>
      </c>
      <c r="C74" t="str">
        <f t="shared" ref="C74:C76" si="24">B74</f>
        <v>Fellowes PS-79CI, destructora 14 h.</v>
      </c>
      <c r="D74">
        <f t="shared" ca="1" si="15"/>
        <v>29843</v>
      </c>
      <c r="E74" t="s">
        <v>6</v>
      </c>
      <c r="G74" t="str">
        <f t="shared" si="16"/>
        <v xml:space="preserve">('C-05', </v>
      </c>
      <c r="H74" t="str">
        <f t="shared" si="17"/>
        <v xml:space="preserve">'Fellowes PS-79CI, destructora 14 h.', </v>
      </c>
      <c r="I74" t="str">
        <f t="shared" si="18"/>
        <v xml:space="preserve">'Fellowes PS-79CI, destructora 14 h.', </v>
      </c>
      <c r="J74" t="str">
        <f t="shared" ca="1" si="19"/>
        <v xml:space="preserve">29843, </v>
      </c>
      <c r="K74" t="str">
        <f t="shared" si="20"/>
        <v>'P-01');</v>
      </c>
      <c r="M74" t="str">
        <f t="shared" ca="1" si="21"/>
        <v>INSERT [dbo].[Items] ([CategoriaID], [Nombre], [Descripcion], [PrecioUnitario], [ProveedorID]) VALUES ('C-05', 'Fellowes PS-79CI, destructora 14 h.', 'Fellowes PS-79CI, destructora 14 h.', 29843, 'P-01');</v>
      </c>
      <c r="AG74">
        <f t="shared" si="22"/>
        <v>35</v>
      </c>
    </row>
    <row r="75" spans="1:33" x14ac:dyDescent="0.25">
      <c r="A75" t="s">
        <v>64</v>
      </c>
      <c r="B75" t="s">
        <v>100</v>
      </c>
      <c r="C75" t="s">
        <v>101</v>
      </c>
      <c r="D75">
        <f t="shared" ca="1" si="15"/>
        <v>35788</v>
      </c>
      <c r="E75" t="s">
        <v>6</v>
      </c>
      <c r="G75" t="str">
        <f t="shared" si="16"/>
        <v xml:space="preserve">('C-05', </v>
      </c>
      <c r="H75" t="str">
        <f t="shared" si="17"/>
        <v xml:space="preserve">'Fellowes 92CS, destructora 18 h.', </v>
      </c>
      <c r="I75" t="str">
        <f t="shared" si="18"/>
        <v xml:space="preserve">'18 Hojas. Partículas de 4x38 mm', </v>
      </c>
      <c r="J75" t="str">
        <f t="shared" ca="1" si="19"/>
        <v xml:space="preserve">35788, </v>
      </c>
      <c r="K75" t="str">
        <f t="shared" si="20"/>
        <v>'P-01');</v>
      </c>
      <c r="M75" t="str">
        <f t="shared" ca="1" si="21"/>
        <v>INSERT [dbo].[Items] ([CategoriaID], [Nombre], [Descripcion], [PrecioUnitario], [ProveedorID]) VALUES ('C-05', 'Fellowes 92CS, destructora 18 h.', '18 Hojas. Partículas de 4x38 mm', 35788, 'P-01');</v>
      </c>
      <c r="AG75">
        <f t="shared" si="22"/>
        <v>31</v>
      </c>
    </row>
    <row r="76" spans="1:33" x14ac:dyDescent="0.25">
      <c r="A76" t="s">
        <v>64</v>
      </c>
      <c r="B76" t="s">
        <v>102</v>
      </c>
      <c r="C76" t="str">
        <f t="shared" si="24"/>
        <v>Destructora potente para uso intensivo, hasta 20 h, 26 litros</v>
      </c>
      <c r="D76">
        <f t="shared" ca="1" si="15"/>
        <v>49542</v>
      </c>
      <c r="E76" t="s">
        <v>6</v>
      </c>
      <c r="G76" t="str">
        <f t="shared" si="16"/>
        <v xml:space="preserve">('C-05', </v>
      </c>
      <c r="H76" t="str">
        <f t="shared" si="17"/>
        <v xml:space="preserve">'Destructora potente para uso intensivo, hasta 20 h, 26 litros', </v>
      </c>
      <c r="I76" t="str">
        <f t="shared" si="18"/>
        <v xml:space="preserve">'Destructora potente para uso intensivo, hasta 20 h, 26 litros', </v>
      </c>
      <c r="J76" t="str">
        <f t="shared" ca="1" si="19"/>
        <v xml:space="preserve">49542, </v>
      </c>
      <c r="K76" t="str">
        <f t="shared" si="20"/>
        <v>'P-01');</v>
      </c>
      <c r="M76" t="str">
        <f t="shared" ca="1" si="21"/>
        <v>INSERT [dbo].[Items] ([CategoriaID], [Nombre], [Descripcion], [PrecioUnitario], [ProveedorID]) VALUES ('C-05', 'Destructora potente para uso intensivo, hasta 20 h, 26 litros', 'Destructora potente para uso intensivo, hasta 20 h, 26 litros', 49542, 'P-01');</v>
      </c>
      <c r="AG76">
        <f t="shared" si="22"/>
        <v>61</v>
      </c>
    </row>
    <row r="77" spans="1:33" x14ac:dyDescent="0.25">
      <c r="A77" t="s">
        <v>64</v>
      </c>
      <c r="B77" t="s">
        <v>103</v>
      </c>
      <c r="C77" t="s">
        <v>104</v>
      </c>
      <c r="D77">
        <f t="shared" ca="1" si="15"/>
        <v>38234</v>
      </c>
      <c r="E77" t="s">
        <v>6</v>
      </c>
      <c r="G77" t="str">
        <f t="shared" si="16"/>
        <v xml:space="preserve">('C-05', </v>
      </c>
      <c r="H77" t="str">
        <f t="shared" si="17"/>
        <v xml:space="preserve">'Fellowes 99ci', </v>
      </c>
      <c r="I77" t="str">
        <f t="shared" si="18"/>
        <v xml:space="preserve">'Con tecnología antiatascos 100% efectiva', </v>
      </c>
      <c r="J77" t="str">
        <f t="shared" ca="1" si="19"/>
        <v xml:space="preserve">38234, </v>
      </c>
      <c r="K77" t="str">
        <f t="shared" si="20"/>
        <v>'P-01');</v>
      </c>
      <c r="M77" t="str">
        <f t="shared" ca="1" si="21"/>
        <v>INSERT [dbo].[Items] ([CategoriaID], [Nombre], [Descripcion], [PrecioUnitario], [ProveedorID]) VALUES ('C-05', 'Fellowes 99ci', 'Con tecnología antiatascos 100% efectiva', 38234, 'P-01');</v>
      </c>
      <c r="AG77">
        <f t="shared" si="22"/>
        <v>40</v>
      </c>
    </row>
    <row r="78" spans="1:33" x14ac:dyDescent="0.25">
      <c r="A78" t="s">
        <v>64</v>
      </c>
      <c r="B78" t="s">
        <v>105</v>
      </c>
      <c r="C78" t="s">
        <v>106</v>
      </c>
      <c r="D78">
        <f t="shared" ca="1" si="15"/>
        <v>17187</v>
      </c>
      <c r="E78" t="s">
        <v>6</v>
      </c>
      <c r="G78" t="str">
        <f t="shared" si="16"/>
        <v xml:space="preserve">('C-05', </v>
      </c>
      <c r="H78" t="str">
        <f t="shared" si="17"/>
        <v xml:space="preserve">'Fellowes 1050HS, destructora alta seguridad, 4 h.', </v>
      </c>
      <c r="I78" t="str">
        <f t="shared" si="18"/>
        <v xml:space="preserve">'Destruye un A4 en 15.000 micropartículas', </v>
      </c>
      <c r="J78" t="str">
        <f t="shared" ca="1" si="19"/>
        <v xml:space="preserve">17187, </v>
      </c>
      <c r="K78" t="str">
        <f t="shared" si="20"/>
        <v>'P-01');</v>
      </c>
      <c r="M78" t="str">
        <f t="shared" ca="1" si="21"/>
        <v>INSERT [dbo].[Items] ([CategoriaID], [Nombre], [Descripcion], [PrecioUnitario], [ProveedorID]) VALUES ('C-05', 'Fellowes 1050HS, destructora alta seguridad, 4 h.', 'Destruye un A4 en 15.000 micropartículas', 17187, 'P-01');</v>
      </c>
      <c r="AG78">
        <f t="shared" si="22"/>
        <v>40</v>
      </c>
    </row>
    <row r="79" spans="1:33" x14ac:dyDescent="0.25">
      <c r="A79" t="s">
        <v>64</v>
      </c>
      <c r="B79" t="s">
        <v>107</v>
      </c>
      <c r="C79" t="str">
        <f t="shared" ref="C79:C82" si="25">B79</f>
        <v>Fellowes 3250mc</v>
      </c>
      <c r="D79">
        <f t="shared" ca="1" si="15"/>
        <v>34340</v>
      </c>
      <c r="E79" t="s">
        <v>6</v>
      </c>
      <c r="G79" t="str">
        <f t="shared" si="16"/>
        <v xml:space="preserve">('C-05', </v>
      </c>
      <c r="H79" t="str">
        <f t="shared" si="17"/>
        <v xml:space="preserve">'Fellowes 3250mc', </v>
      </c>
      <c r="I79" t="str">
        <f t="shared" si="18"/>
        <v xml:space="preserve">'Fellowes 3250mc', </v>
      </c>
      <c r="J79" t="str">
        <f t="shared" ca="1" si="19"/>
        <v xml:space="preserve">34340, </v>
      </c>
      <c r="K79" t="str">
        <f t="shared" si="20"/>
        <v>'P-01');</v>
      </c>
      <c r="M79" t="str">
        <f t="shared" ca="1" si="21"/>
        <v>INSERT [dbo].[Items] ([CategoriaID], [Nombre], [Descripcion], [PrecioUnitario], [ProveedorID]) VALUES ('C-05', 'Fellowes 3250mc', 'Fellowes 3250mc', 34340, 'P-01');</v>
      </c>
      <c r="AG79">
        <f t="shared" si="22"/>
        <v>15</v>
      </c>
    </row>
    <row r="80" spans="1:33" x14ac:dyDescent="0.25">
      <c r="A80" t="s">
        <v>64</v>
      </c>
      <c r="B80" t="s">
        <v>108</v>
      </c>
      <c r="C80" t="str">
        <f t="shared" si="25"/>
        <v>Fellowes 425ci</v>
      </c>
      <c r="D80">
        <f t="shared" ca="1" si="15"/>
        <v>45445</v>
      </c>
      <c r="E80" t="s">
        <v>6</v>
      </c>
      <c r="G80" t="str">
        <f t="shared" si="16"/>
        <v xml:space="preserve">('C-05', </v>
      </c>
      <c r="H80" t="str">
        <f t="shared" si="17"/>
        <v xml:space="preserve">'Fellowes 425ci', </v>
      </c>
      <c r="I80" t="str">
        <f t="shared" si="18"/>
        <v xml:space="preserve">'Fellowes 425ci', </v>
      </c>
      <c r="J80" t="str">
        <f t="shared" ca="1" si="19"/>
        <v xml:space="preserve">45445, </v>
      </c>
      <c r="K80" t="str">
        <f t="shared" si="20"/>
        <v>'P-01');</v>
      </c>
      <c r="M80" t="str">
        <f t="shared" ca="1" si="21"/>
        <v>INSERT [dbo].[Items] ([CategoriaID], [Nombre], [Descripcion], [PrecioUnitario], [ProveedorID]) VALUES ('C-05', 'Fellowes 425ci', 'Fellowes 425ci', 45445, 'P-01');</v>
      </c>
      <c r="AG80">
        <f t="shared" si="22"/>
        <v>14</v>
      </c>
    </row>
    <row r="81" spans="1:33" x14ac:dyDescent="0.25">
      <c r="A81" t="s">
        <v>64</v>
      </c>
      <c r="B81" t="s">
        <v>109</v>
      </c>
      <c r="C81" t="s">
        <v>110</v>
      </c>
      <c r="D81">
        <f t="shared" ca="1" si="15"/>
        <v>30448</v>
      </c>
      <c r="E81" t="s">
        <v>6</v>
      </c>
      <c r="G81" t="str">
        <f t="shared" si="16"/>
        <v xml:space="preserve">('C-05', </v>
      </c>
      <c r="H81" t="str">
        <f t="shared" si="17"/>
        <v xml:space="preserve">'Aceite lubricante para destructoras 350 ml', </v>
      </c>
      <c r="I81" t="str">
        <f t="shared" si="18"/>
        <v xml:space="preserve">'Para el mantenimiento de las cuchillas de corte', </v>
      </c>
      <c r="J81" t="str">
        <f t="shared" ca="1" si="19"/>
        <v xml:space="preserve">30448, </v>
      </c>
      <c r="K81" t="str">
        <f t="shared" si="20"/>
        <v>'P-01');</v>
      </c>
      <c r="M81" t="str">
        <f t="shared" ca="1" si="21"/>
        <v>INSERT [dbo].[Items] ([CategoriaID], [Nombre], [Descripcion], [PrecioUnitario], [ProveedorID]) VALUES ('C-05', 'Aceite lubricante para destructoras 350 ml', 'Para el mantenimiento de las cuchillas de corte', 30448, 'P-01');</v>
      </c>
      <c r="AG81">
        <f t="shared" si="22"/>
        <v>47</v>
      </c>
    </row>
    <row r="82" spans="1:33" x14ac:dyDescent="0.25">
      <c r="A82" t="s">
        <v>64</v>
      </c>
      <c r="B82" t="s">
        <v>111</v>
      </c>
      <c r="C82" t="str">
        <f t="shared" si="25"/>
        <v>Hojas lubricantes para destructoras</v>
      </c>
      <c r="D82">
        <f t="shared" ca="1" si="15"/>
        <v>30135</v>
      </c>
      <c r="E82" t="s">
        <v>6</v>
      </c>
      <c r="G82" t="str">
        <f t="shared" si="16"/>
        <v xml:space="preserve">('C-05', </v>
      </c>
      <c r="H82" t="str">
        <f t="shared" si="17"/>
        <v xml:space="preserve">'Hojas lubricantes para destructoras', </v>
      </c>
      <c r="I82" t="str">
        <f t="shared" si="18"/>
        <v xml:space="preserve">'Hojas lubricantes para destructoras', </v>
      </c>
      <c r="J82" t="str">
        <f t="shared" ca="1" si="19"/>
        <v xml:space="preserve">30135, </v>
      </c>
      <c r="K82" t="str">
        <f t="shared" si="20"/>
        <v>'P-01');</v>
      </c>
      <c r="M82" t="str">
        <f t="shared" ca="1" si="21"/>
        <v>INSERT [dbo].[Items] ([CategoriaID], [Nombre], [Descripcion], [PrecioUnitario], [ProveedorID]) VALUES ('C-05', 'Hojas lubricantes para destructoras', 'Hojas lubricantes para destructoras', 30135, 'P-01');</v>
      </c>
      <c r="AG82">
        <f t="shared" si="22"/>
        <v>35</v>
      </c>
    </row>
    <row r="83" spans="1:33" x14ac:dyDescent="0.25">
      <c r="A83" t="s">
        <v>64</v>
      </c>
      <c r="B83" t="s">
        <v>112</v>
      </c>
      <c r="C83" t="s">
        <v>113</v>
      </c>
      <c r="D83">
        <f t="shared" ca="1" si="15"/>
        <v>38034</v>
      </c>
      <c r="E83" t="s">
        <v>6</v>
      </c>
      <c r="G83" t="str">
        <f t="shared" si="16"/>
        <v xml:space="preserve">('C-05', </v>
      </c>
      <c r="H83" t="str">
        <f t="shared" si="17"/>
        <v xml:space="preserve">'50 Bolsas para destructoras 94 litros', </v>
      </c>
      <c r="I83" t="str">
        <f t="shared" si="18"/>
        <v xml:space="preserve">'Para destructoras Fellowes', </v>
      </c>
      <c r="J83" t="str">
        <f t="shared" ca="1" si="19"/>
        <v xml:space="preserve">38034, </v>
      </c>
      <c r="K83" t="str">
        <f t="shared" si="20"/>
        <v>'P-01');</v>
      </c>
      <c r="M83" t="str">
        <f t="shared" ca="1" si="21"/>
        <v>INSERT [dbo].[Items] ([CategoriaID], [Nombre], [Descripcion], [PrecioUnitario], [ProveedorID]) VALUES ('C-05', '50 Bolsas para destructoras 94 litros', 'Para destructoras Fellowes', 38034, 'P-01');</v>
      </c>
      <c r="AG83">
        <f t="shared" si="22"/>
        <v>26</v>
      </c>
    </row>
    <row r="84" spans="1:33" x14ac:dyDescent="0.25">
      <c r="A84" t="s">
        <v>114</v>
      </c>
      <c r="B84" t="s">
        <v>115</v>
      </c>
      <c r="C84" t="s">
        <v>116</v>
      </c>
      <c r="D84">
        <f ca="1">RANDBETWEEN(10000,20000)</f>
        <v>15572</v>
      </c>
      <c r="E84" t="s">
        <v>6</v>
      </c>
      <c r="G84" t="str">
        <f t="shared" si="16"/>
        <v xml:space="preserve">('C-06', </v>
      </c>
      <c r="H84" t="str">
        <f t="shared" si="17"/>
        <v xml:space="preserve">'Encuadernadora multifunción Fellowes Lyra', </v>
      </c>
      <c r="I84" t="str">
        <f t="shared" si="18"/>
        <v xml:space="preserve">'Grapa, perfora y encuaderna', </v>
      </c>
      <c r="J84" t="str">
        <f t="shared" ca="1" si="19"/>
        <v xml:space="preserve">15572, </v>
      </c>
      <c r="K84" t="str">
        <f t="shared" si="20"/>
        <v>'P-01');</v>
      </c>
      <c r="M84" t="str">
        <f t="shared" ca="1" si="21"/>
        <v>INSERT [dbo].[Items] ([CategoriaID], [Nombre], [Descripcion], [PrecioUnitario], [ProveedorID]) VALUES ('C-06', 'Encuadernadora multifunción Fellowes Lyra', 'Grapa, perfora y encuaderna', 15572, 'P-01');</v>
      </c>
      <c r="AG84">
        <f t="shared" si="22"/>
        <v>27</v>
      </c>
    </row>
    <row r="85" spans="1:33" x14ac:dyDescent="0.25">
      <c r="A85" t="s">
        <v>114</v>
      </c>
      <c r="B85" t="s">
        <v>117</v>
      </c>
      <c r="C85" t="s">
        <v>118</v>
      </c>
      <c r="D85">
        <f t="shared" ref="D85:D99" ca="1" si="26">RANDBETWEEN(10000,20000)</f>
        <v>10877</v>
      </c>
      <c r="E85" t="s">
        <v>6</v>
      </c>
      <c r="G85" t="str">
        <f t="shared" si="16"/>
        <v xml:space="preserve">('C-06', </v>
      </c>
      <c r="H85" t="str">
        <f t="shared" si="17"/>
        <v xml:space="preserve">'Alicate para encuadernar con espiral', </v>
      </c>
      <c r="I85" t="str">
        <f t="shared" si="18"/>
        <v xml:space="preserve">'Para cortar y doblar el extremo de la espiral', </v>
      </c>
      <c r="J85" t="str">
        <f t="shared" ca="1" si="19"/>
        <v xml:space="preserve">10877, </v>
      </c>
      <c r="K85" t="str">
        <f t="shared" si="20"/>
        <v>'P-01');</v>
      </c>
      <c r="M85" t="str">
        <f t="shared" ca="1" si="21"/>
        <v>INSERT [dbo].[Items] ([CategoriaID], [Nombre], [Descripcion], [PrecioUnitario], [ProveedorID]) VALUES ('C-06', 'Alicate para encuadernar con espiral', 'Para cortar y doblar el extremo de la espiral', 10877, 'P-01');</v>
      </c>
      <c r="AG85">
        <f t="shared" si="22"/>
        <v>45</v>
      </c>
    </row>
    <row r="86" spans="1:33" x14ac:dyDescent="0.25">
      <c r="A86" t="s">
        <v>114</v>
      </c>
      <c r="B86" t="s">
        <v>119</v>
      </c>
      <c r="C86" t="s">
        <v>120</v>
      </c>
      <c r="D86">
        <f t="shared" ca="1" si="26"/>
        <v>13072</v>
      </c>
      <c r="E86" t="s">
        <v>6</v>
      </c>
      <c r="G86" t="str">
        <f t="shared" si="16"/>
        <v xml:space="preserve">('C-06', </v>
      </c>
      <c r="H86" t="str">
        <f t="shared" si="17"/>
        <v xml:space="preserve">'Fellowes Star+ 150', </v>
      </c>
      <c r="I86" t="str">
        <f t="shared" si="18"/>
        <v xml:space="preserve">'Encuaderna hasta 150 hojas con canutillo plástico', </v>
      </c>
      <c r="J86" t="str">
        <f t="shared" ca="1" si="19"/>
        <v xml:space="preserve">13072, </v>
      </c>
      <c r="K86" t="str">
        <f t="shared" si="20"/>
        <v>'P-01');</v>
      </c>
      <c r="M86" t="str">
        <f t="shared" ca="1" si="21"/>
        <v>INSERT [dbo].[Items] ([CategoriaID], [Nombre], [Descripcion], [PrecioUnitario], [ProveedorID]) VALUES ('C-06', 'Fellowes Star+ 150', 'Encuaderna hasta 150 hojas con canutillo plástico', 13072, 'P-01');</v>
      </c>
      <c r="AG86">
        <f t="shared" si="22"/>
        <v>49</v>
      </c>
    </row>
    <row r="87" spans="1:33" x14ac:dyDescent="0.25">
      <c r="A87" t="s">
        <v>114</v>
      </c>
      <c r="B87" t="s">
        <v>121</v>
      </c>
      <c r="C87" t="str">
        <f>B87</f>
        <v>Fellowes Metal 25 — Encuadernadora espiral</v>
      </c>
      <c r="D87">
        <f t="shared" ca="1" si="26"/>
        <v>12233</v>
      </c>
      <c r="E87" t="s">
        <v>6</v>
      </c>
      <c r="G87" t="str">
        <f t="shared" si="16"/>
        <v xml:space="preserve">('C-06', </v>
      </c>
      <c r="H87" t="str">
        <f t="shared" si="17"/>
        <v xml:space="preserve">'Fellowes Metal 25 — Encuadernadora espiral', </v>
      </c>
      <c r="I87" t="str">
        <f t="shared" si="18"/>
        <v xml:space="preserve">'Fellowes Metal 25 — Encuadernadora espiral', </v>
      </c>
      <c r="J87" t="str">
        <f t="shared" ca="1" si="19"/>
        <v xml:space="preserve">12233, </v>
      </c>
      <c r="K87" t="str">
        <f t="shared" si="20"/>
        <v>'P-01');</v>
      </c>
      <c r="M87" t="str">
        <f t="shared" ca="1" si="21"/>
        <v>INSERT [dbo].[Items] ([CategoriaID], [Nombre], [Descripcion], [PrecioUnitario], [ProveedorID]) VALUES ('C-06', 'Fellowes Metal 25 — Encuadernadora espiral', 'Fellowes Metal 25 — Encuadernadora espiral', 12233, 'P-01');</v>
      </c>
      <c r="AG87">
        <f t="shared" si="22"/>
        <v>42</v>
      </c>
    </row>
    <row r="88" spans="1:33" x14ac:dyDescent="0.25">
      <c r="A88" t="s">
        <v>114</v>
      </c>
      <c r="B88" t="s">
        <v>122</v>
      </c>
      <c r="C88" t="s">
        <v>123</v>
      </c>
      <c r="D88">
        <f t="shared" ca="1" si="26"/>
        <v>16168</v>
      </c>
      <c r="E88" t="s">
        <v>6</v>
      </c>
      <c r="G88" t="str">
        <f t="shared" si="16"/>
        <v xml:space="preserve">('C-06', </v>
      </c>
      <c r="H88" t="str">
        <f t="shared" si="17"/>
        <v xml:space="preserve">'Encuadernadora espiral Q-Connect 450 hojas', </v>
      </c>
      <c r="I88" t="str">
        <f t="shared" si="18"/>
        <v xml:space="preserve">'Capacidad perforación de 10 hojas', </v>
      </c>
      <c r="J88" t="str">
        <f t="shared" ca="1" si="19"/>
        <v xml:space="preserve">16168, </v>
      </c>
      <c r="K88" t="str">
        <f t="shared" si="20"/>
        <v>'P-01');</v>
      </c>
      <c r="M88" t="str">
        <f t="shared" ca="1" si="21"/>
        <v>INSERT [dbo].[Items] ([CategoriaID], [Nombre], [Descripcion], [PrecioUnitario], [ProveedorID]) VALUES ('C-06', 'Encuadernadora espiral Q-Connect 450 hojas', 'Capacidad perforación de 10 hojas', 16168, 'P-01');</v>
      </c>
      <c r="AG88">
        <f t="shared" si="22"/>
        <v>33</v>
      </c>
    </row>
    <row r="89" spans="1:33" x14ac:dyDescent="0.25">
      <c r="A89" t="s">
        <v>114</v>
      </c>
      <c r="B89" t="s">
        <v>124</v>
      </c>
      <c r="C89" t="s">
        <v>125</v>
      </c>
      <c r="D89">
        <f t="shared" ca="1" si="26"/>
        <v>10153</v>
      </c>
      <c r="E89" t="s">
        <v>6</v>
      </c>
      <c r="G89" t="str">
        <f t="shared" si="16"/>
        <v xml:space="preserve">('C-06', </v>
      </c>
      <c r="H89" t="str">
        <f t="shared" si="17"/>
        <v xml:space="preserve">'Fellowes Metal 50, encuadernadora espiral metálica', </v>
      </c>
      <c r="I89" t="str">
        <f t="shared" si="18"/>
        <v xml:space="preserve">'Regulación margen. 12 hojas. Cuadernos hasta 450h', </v>
      </c>
      <c r="J89" t="str">
        <f t="shared" ca="1" si="19"/>
        <v xml:space="preserve">10153, </v>
      </c>
      <c r="K89" t="str">
        <f t="shared" si="20"/>
        <v>'P-01');</v>
      </c>
      <c r="M89" t="str">
        <f t="shared" ca="1" si="21"/>
        <v>INSERT [dbo].[Items] ([CategoriaID], [Nombre], [Descripcion], [PrecioUnitario], [ProveedorID]) VALUES ('C-06', 'Fellowes Metal 50, encuadernadora espiral metálica', 'Regulación margen. 12 hojas. Cuadernos hasta 450h', 10153, 'P-01');</v>
      </c>
      <c r="AG89">
        <f t="shared" si="22"/>
        <v>49</v>
      </c>
    </row>
    <row r="90" spans="1:33" x14ac:dyDescent="0.25">
      <c r="A90" t="s">
        <v>114</v>
      </c>
      <c r="B90" t="s">
        <v>126</v>
      </c>
      <c r="C90" t="s">
        <v>127</v>
      </c>
      <c r="D90">
        <f t="shared" ca="1" si="26"/>
        <v>16018</v>
      </c>
      <c r="E90" t="s">
        <v>6</v>
      </c>
      <c r="G90" t="str">
        <f t="shared" si="16"/>
        <v xml:space="preserve">('C-06', </v>
      </c>
      <c r="H90" t="str">
        <f t="shared" si="17"/>
        <v xml:space="preserve">'Fellowes Pulsar+ 300, encuadernadora de canutillo', </v>
      </c>
      <c r="I90" t="str">
        <f t="shared" si="18"/>
        <v xml:space="preserve">'Encuaderna hasta 300 hojas A4 de 80 gr.', </v>
      </c>
      <c r="J90" t="str">
        <f t="shared" ca="1" si="19"/>
        <v xml:space="preserve">16018, </v>
      </c>
      <c r="K90" t="str">
        <f t="shared" si="20"/>
        <v>'P-01');</v>
      </c>
      <c r="M90" t="str">
        <f t="shared" ca="1" si="21"/>
        <v>INSERT [dbo].[Items] ([CategoriaID], [Nombre], [Descripcion], [PrecioUnitario], [ProveedorID]) VALUES ('C-06', 'Fellowes Pulsar+ 300, encuadernadora de canutillo', 'Encuaderna hasta 300 hojas A4 de 80 gr.', 16018, 'P-01');</v>
      </c>
      <c r="AG90">
        <f t="shared" si="22"/>
        <v>39</v>
      </c>
    </row>
    <row r="91" spans="1:33" x14ac:dyDescent="0.25">
      <c r="A91" t="s">
        <v>114</v>
      </c>
      <c r="B91" t="s">
        <v>128</v>
      </c>
      <c r="C91" t="s">
        <v>129</v>
      </c>
      <c r="D91">
        <f t="shared" ca="1" si="26"/>
        <v>19125</v>
      </c>
      <c r="E91" t="s">
        <v>6</v>
      </c>
      <c r="G91" t="str">
        <f t="shared" si="16"/>
        <v xml:space="preserve">('C-06', </v>
      </c>
      <c r="H91" t="str">
        <f t="shared" si="17"/>
        <v xml:space="preserve">'Yosan, Encuadernadora de espiral, 450 hojas', </v>
      </c>
      <c r="I91" t="str">
        <f t="shared" si="18"/>
        <v xml:space="preserve">'Máquina de encuadernar de alta capacidad', </v>
      </c>
      <c r="J91" t="str">
        <f t="shared" ca="1" si="19"/>
        <v xml:space="preserve">19125, </v>
      </c>
      <c r="K91" t="str">
        <f t="shared" si="20"/>
        <v>'P-01');</v>
      </c>
      <c r="M91" t="str">
        <f t="shared" ca="1" si="21"/>
        <v>INSERT [dbo].[Items] ([CategoriaID], [Nombre], [Descripcion], [PrecioUnitario], [ProveedorID]) VALUES ('C-06', 'Yosan, Encuadernadora de espiral, 450 hojas', 'Máquina de encuadernar de alta capacidad', 19125, 'P-01');</v>
      </c>
      <c r="AG91">
        <f t="shared" si="22"/>
        <v>40</v>
      </c>
    </row>
    <row r="92" spans="1:33" x14ac:dyDescent="0.25">
      <c r="A92" t="s">
        <v>114</v>
      </c>
      <c r="B92" t="s">
        <v>130</v>
      </c>
      <c r="C92" t="str">
        <f>B92</f>
        <v>Fellowes metal 50R — Encuadernadora espiral con insertador</v>
      </c>
      <c r="D92">
        <f t="shared" ca="1" si="26"/>
        <v>13206</v>
      </c>
      <c r="E92" t="s">
        <v>6</v>
      </c>
      <c r="G92" t="str">
        <f t="shared" si="16"/>
        <v xml:space="preserve">('C-06', </v>
      </c>
      <c r="H92" t="str">
        <f t="shared" si="17"/>
        <v xml:space="preserve">'Fellowes metal 50R — Encuadernadora espiral con insertador', </v>
      </c>
      <c r="I92" t="str">
        <f t="shared" si="18"/>
        <v xml:space="preserve">'Fellowes metal 50R — Encuadernadora espiral con insertador', </v>
      </c>
      <c r="J92" t="str">
        <f t="shared" ca="1" si="19"/>
        <v xml:space="preserve">13206, </v>
      </c>
      <c r="K92" t="str">
        <f t="shared" si="20"/>
        <v>'P-01');</v>
      </c>
      <c r="M92" t="str">
        <f t="shared" ca="1" si="21"/>
        <v>INSERT [dbo].[Items] ([CategoriaID], [Nombre], [Descripcion], [PrecioUnitario], [ProveedorID]) VALUES ('C-06', 'Fellowes metal 50R — Encuadernadora espiral con insertador', 'Fellowes metal 50R — Encuadernadora espiral con insertador', 13206, 'P-01');</v>
      </c>
      <c r="AG92">
        <f t="shared" si="22"/>
        <v>58</v>
      </c>
    </row>
    <row r="93" spans="1:33" x14ac:dyDescent="0.25">
      <c r="A93" t="s">
        <v>114</v>
      </c>
      <c r="B93" t="s">
        <v>131</v>
      </c>
      <c r="C93" t="s">
        <v>132</v>
      </c>
      <c r="D93">
        <f t="shared" ca="1" si="26"/>
        <v>16832</v>
      </c>
      <c r="E93" t="s">
        <v>6</v>
      </c>
      <c r="G93" t="str">
        <f t="shared" si="16"/>
        <v xml:space="preserve">('C-06', </v>
      </c>
      <c r="H93" t="str">
        <f t="shared" si="17"/>
        <v xml:space="preserve">'Encuadernadora Wire Fellowes Quasar', </v>
      </c>
      <c r="I93" t="str">
        <f t="shared" si="18"/>
        <v xml:space="preserve">'Para canutillos Wire y 130 hojas A4', </v>
      </c>
      <c r="J93" t="str">
        <f t="shared" ca="1" si="19"/>
        <v xml:space="preserve">16832, </v>
      </c>
      <c r="K93" t="str">
        <f t="shared" si="20"/>
        <v>'P-01');</v>
      </c>
      <c r="M93" t="str">
        <f t="shared" ca="1" si="21"/>
        <v>INSERT [dbo].[Items] ([CategoriaID], [Nombre], [Descripcion], [PrecioUnitario], [ProveedorID]) VALUES ('C-06', 'Encuadernadora Wire Fellowes Quasar', 'Para canutillos Wire y 130 hojas A4', 16832, 'P-01');</v>
      </c>
      <c r="AG93">
        <f t="shared" si="22"/>
        <v>35</v>
      </c>
    </row>
    <row r="94" spans="1:33" x14ac:dyDescent="0.25">
      <c r="A94" t="s">
        <v>114</v>
      </c>
      <c r="B94" t="s">
        <v>133</v>
      </c>
      <c r="C94" t="str">
        <f>B94</f>
        <v>GBC C200E, encuadernadora eléctrica</v>
      </c>
      <c r="D94">
        <f t="shared" ca="1" si="26"/>
        <v>14230</v>
      </c>
      <c r="E94" t="s">
        <v>6</v>
      </c>
      <c r="G94" t="str">
        <f t="shared" si="16"/>
        <v xml:space="preserve">('C-06', </v>
      </c>
      <c r="H94" t="str">
        <f t="shared" si="17"/>
        <v xml:space="preserve">'GBC C200E, encuadernadora eléctrica', </v>
      </c>
      <c r="I94" t="str">
        <f t="shared" si="18"/>
        <v xml:space="preserve">'GBC C200E, encuadernadora eléctrica', </v>
      </c>
      <c r="J94" t="str">
        <f t="shared" ca="1" si="19"/>
        <v xml:space="preserve">14230, </v>
      </c>
      <c r="K94" t="str">
        <f t="shared" si="20"/>
        <v>'P-01');</v>
      </c>
      <c r="M94" t="str">
        <f t="shared" ca="1" si="21"/>
        <v>INSERT [dbo].[Items] ([CategoriaID], [Nombre], [Descripcion], [PrecioUnitario], [ProveedorID]) VALUES ('C-06', 'GBC C200E, encuadernadora eléctrica', 'GBC C200E, encuadernadora eléctrica', 14230, 'P-01');</v>
      </c>
      <c r="AG94">
        <f t="shared" si="22"/>
        <v>35</v>
      </c>
    </row>
    <row r="95" spans="1:33" x14ac:dyDescent="0.25">
      <c r="A95" t="s">
        <v>114</v>
      </c>
      <c r="B95" t="s">
        <v>134</v>
      </c>
      <c r="C95" t="s">
        <v>135</v>
      </c>
      <c r="D95">
        <f t="shared" ca="1" si="26"/>
        <v>14617</v>
      </c>
      <c r="E95" t="s">
        <v>6</v>
      </c>
      <c r="G95" t="str">
        <f t="shared" si="16"/>
        <v xml:space="preserve">('C-06', </v>
      </c>
      <c r="H95" t="str">
        <f t="shared" si="17"/>
        <v xml:space="preserve">'Fellowes Metal 100 para espiral metálica', </v>
      </c>
      <c r="I95" t="str">
        <f t="shared" si="18"/>
        <v xml:space="preserve">'Perfora hasta 20 hojas y encuaderna 450', </v>
      </c>
      <c r="J95" t="str">
        <f t="shared" ca="1" si="19"/>
        <v xml:space="preserve">14617, </v>
      </c>
      <c r="K95" t="str">
        <f t="shared" si="20"/>
        <v>'P-01');</v>
      </c>
      <c r="M95" t="str">
        <f t="shared" ca="1" si="21"/>
        <v>INSERT [dbo].[Items] ([CategoriaID], [Nombre], [Descripcion], [PrecioUnitario], [ProveedorID]) VALUES ('C-06', 'Fellowes Metal 100 para espiral metálica', 'Perfora hasta 20 hojas y encuaderna 450', 14617, 'P-01');</v>
      </c>
      <c r="AG95">
        <f t="shared" si="22"/>
        <v>39</v>
      </c>
    </row>
    <row r="96" spans="1:33" x14ac:dyDescent="0.25">
      <c r="A96" t="s">
        <v>114</v>
      </c>
      <c r="B96" t="s">
        <v>136</v>
      </c>
      <c r="C96" t="str">
        <f>B96</f>
        <v>GBC Coilbind P59 — Encuadernadora de espiral</v>
      </c>
      <c r="D96">
        <f t="shared" ca="1" si="26"/>
        <v>14239</v>
      </c>
      <c r="E96" t="s">
        <v>6</v>
      </c>
      <c r="G96" t="str">
        <f t="shared" si="16"/>
        <v xml:space="preserve">('C-06', </v>
      </c>
      <c r="H96" t="str">
        <f t="shared" si="17"/>
        <v xml:space="preserve">'GBC Coilbind P59 — Encuadernadora de espiral', </v>
      </c>
      <c r="I96" t="str">
        <f t="shared" si="18"/>
        <v xml:space="preserve">'GBC Coilbind P59 — Encuadernadora de espiral', </v>
      </c>
      <c r="J96" t="str">
        <f t="shared" ca="1" si="19"/>
        <v xml:space="preserve">14239, </v>
      </c>
      <c r="K96" t="str">
        <f t="shared" si="20"/>
        <v>'P-01');</v>
      </c>
      <c r="M96" t="str">
        <f t="shared" ca="1" si="21"/>
        <v>INSERT [dbo].[Items] ([CategoriaID], [Nombre], [Descripcion], [PrecioUnitario], [ProveedorID]) VALUES ('C-06', 'GBC Coilbind P59 — Encuadernadora de espiral', 'GBC Coilbind P59 — Encuadernadora de espiral', 14239, 'P-01');</v>
      </c>
      <c r="AG96">
        <f t="shared" si="22"/>
        <v>44</v>
      </c>
    </row>
    <row r="97" spans="1:33" x14ac:dyDescent="0.25">
      <c r="A97" t="s">
        <v>114</v>
      </c>
      <c r="B97" t="s">
        <v>137</v>
      </c>
      <c r="C97" t="s">
        <v>138</v>
      </c>
      <c r="D97">
        <f t="shared" ca="1" si="26"/>
        <v>10605</v>
      </c>
      <c r="E97" t="s">
        <v>6</v>
      </c>
      <c r="G97" t="str">
        <f t="shared" si="16"/>
        <v xml:space="preserve">('C-06', </v>
      </c>
      <c r="H97" t="str">
        <f t="shared" si="17"/>
        <v xml:space="preserve">'Leitz Impressbind 280, encuadernadora de presión', </v>
      </c>
      <c r="I97" t="str">
        <f t="shared" si="18"/>
        <v xml:space="preserve">'Encuadernadora presión channel', </v>
      </c>
      <c r="J97" t="str">
        <f t="shared" ca="1" si="19"/>
        <v xml:space="preserve">10605, </v>
      </c>
      <c r="K97" t="str">
        <f t="shared" si="20"/>
        <v>'P-01');</v>
      </c>
      <c r="M97" t="str">
        <f t="shared" ca="1" si="21"/>
        <v>INSERT [dbo].[Items] ([CategoriaID], [Nombre], [Descripcion], [PrecioUnitario], [ProveedorID]) VALUES ('C-06', 'Leitz Impressbind 280, encuadernadora de presión', 'Encuadernadora presión channel', 10605, 'P-01');</v>
      </c>
      <c r="AG97">
        <f t="shared" si="22"/>
        <v>30</v>
      </c>
    </row>
    <row r="98" spans="1:33" x14ac:dyDescent="0.25">
      <c r="A98" t="s">
        <v>114</v>
      </c>
      <c r="B98" t="s">
        <v>139</v>
      </c>
      <c r="C98" t="s">
        <v>140</v>
      </c>
      <c r="D98">
        <f t="shared" ca="1" si="26"/>
        <v>11780</v>
      </c>
      <c r="E98" t="s">
        <v>6</v>
      </c>
      <c r="G98" t="str">
        <f t="shared" si="16"/>
        <v xml:space="preserve">('C-06', </v>
      </c>
      <c r="H98" t="str">
        <f t="shared" si="17"/>
        <v xml:space="preserve">'Yosan P164, encuadernadora eléctrica', </v>
      </c>
      <c r="I98" t="str">
        <f t="shared" si="18"/>
        <v xml:space="preserve">'Con pedal. Alto rendimiento. Manos libres', </v>
      </c>
      <c r="J98" t="str">
        <f t="shared" ca="1" si="19"/>
        <v xml:space="preserve">11780, </v>
      </c>
      <c r="K98" t="str">
        <f t="shared" si="20"/>
        <v>'P-01');</v>
      </c>
      <c r="M98" t="str">
        <f t="shared" ca="1" si="21"/>
        <v>INSERT [dbo].[Items] ([CategoriaID], [Nombre], [Descripcion], [PrecioUnitario], [ProveedorID]) VALUES ('C-06', 'Yosan P164, encuadernadora eléctrica', 'Con pedal. Alto rendimiento. Manos libres', 11780, 'P-01');</v>
      </c>
      <c r="AG98">
        <f t="shared" si="22"/>
        <v>41</v>
      </c>
    </row>
    <row r="99" spans="1:33" x14ac:dyDescent="0.25">
      <c r="A99" t="s">
        <v>114</v>
      </c>
      <c r="B99" t="s">
        <v>141</v>
      </c>
      <c r="C99" t="s">
        <v>142</v>
      </c>
      <c r="D99">
        <f t="shared" ca="1" si="26"/>
        <v>15235</v>
      </c>
      <c r="E99" t="s">
        <v>6</v>
      </c>
      <c r="G99" t="str">
        <f t="shared" si="16"/>
        <v xml:space="preserve">('C-06', </v>
      </c>
      <c r="H99" t="str">
        <f t="shared" si="17"/>
        <v xml:space="preserve">'Fellowes E200R, encuadernadora eléctrica', </v>
      </c>
      <c r="I99" t="str">
        <f t="shared" si="18"/>
        <v xml:space="preserve">'Máquina de encuadernar con pedal automático', </v>
      </c>
      <c r="J99" t="str">
        <f t="shared" ca="1" si="19"/>
        <v xml:space="preserve">15235, </v>
      </c>
      <c r="K99" t="str">
        <f t="shared" si="20"/>
        <v>'P-01');</v>
      </c>
      <c r="M99" t="str">
        <f t="shared" ca="1" si="21"/>
        <v>INSERT [dbo].[Items] ([CategoriaID], [Nombre], [Descripcion], [PrecioUnitario], [ProveedorID]) VALUES ('C-06', 'Fellowes E200R, encuadernadora eléctrica', 'Máquina de encuadernar con pedal automático', 15235, 'P-01');</v>
      </c>
      <c r="AG99">
        <f t="shared" si="22"/>
        <v>43</v>
      </c>
    </row>
    <row r="100" spans="1:33" x14ac:dyDescent="0.25">
      <c r="A100" t="s">
        <v>143</v>
      </c>
      <c r="B100" t="s">
        <v>144</v>
      </c>
      <c r="C100" t="str">
        <f>B100</f>
        <v>Plumas estilográficas</v>
      </c>
      <c r="D100">
        <f ca="1">RANDBETWEEN(100,500)</f>
        <v>362</v>
      </c>
      <c r="E100" t="s">
        <v>6</v>
      </c>
      <c r="G100" t="str">
        <f t="shared" si="16"/>
        <v xml:space="preserve">('C-07', </v>
      </c>
      <c r="H100" t="str">
        <f t="shared" si="17"/>
        <v xml:space="preserve">'Plumas estilográficas', </v>
      </c>
      <c r="I100" t="str">
        <f t="shared" si="18"/>
        <v xml:space="preserve">'Plumas estilográficas', </v>
      </c>
      <c r="J100" t="str">
        <f t="shared" ca="1" si="19"/>
        <v xml:space="preserve">362, </v>
      </c>
      <c r="K100" t="str">
        <f t="shared" si="20"/>
        <v>'P-01');</v>
      </c>
      <c r="M100" t="str">
        <f t="shared" ca="1" si="21"/>
        <v>INSERT [dbo].[Items] ([CategoriaID], [Nombre], [Descripcion], [PrecioUnitario], [ProveedorID]) VALUES ('C-07', 'Plumas estilográficas', 'Plumas estilográficas', 362, 'P-01');</v>
      </c>
      <c r="AG100">
        <f t="shared" si="22"/>
        <v>21</v>
      </c>
    </row>
    <row r="101" spans="1:33" x14ac:dyDescent="0.25">
      <c r="A101" t="s">
        <v>143</v>
      </c>
      <c r="B101" t="s">
        <v>238</v>
      </c>
      <c r="C101" t="str">
        <f t="shared" ref="C101:C138" si="27">B101</f>
        <v xml:space="preserve"> Bolígrafos baratos</v>
      </c>
      <c r="D101">
        <f t="shared" ref="D101:D126" ca="1" si="28">RANDBETWEEN(100,500)</f>
        <v>478</v>
      </c>
      <c r="E101" t="s">
        <v>6</v>
      </c>
      <c r="G101" t="str">
        <f t="shared" si="16"/>
        <v xml:space="preserve">('C-07', </v>
      </c>
      <c r="H101" t="str">
        <f t="shared" si="17"/>
        <v xml:space="preserve">'Bolígrafos baratos', </v>
      </c>
      <c r="I101" t="str">
        <f t="shared" si="18"/>
        <v xml:space="preserve">'Bolígrafos baratos', </v>
      </c>
      <c r="J101" t="str">
        <f t="shared" ca="1" si="19"/>
        <v xml:space="preserve">478, </v>
      </c>
      <c r="K101" t="str">
        <f t="shared" si="20"/>
        <v>'P-01');</v>
      </c>
      <c r="M101" t="str">
        <f t="shared" ca="1" si="21"/>
        <v>INSERT [dbo].[Items] ([CategoriaID], [Nombre], [Descripcion], [PrecioUnitario], [ProveedorID]) VALUES ('C-07', 'Bolígrafos baratos', 'Bolígrafos baratos', 478, 'P-01');</v>
      </c>
      <c r="AG101">
        <f t="shared" si="22"/>
        <v>19</v>
      </c>
    </row>
    <row r="102" spans="1:33" x14ac:dyDescent="0.25">
      <c r="A102" t="s">
        <v>143</v>
      </c>
      <c r="B102" t="s">
        <v>239</v>
      </c>
      <c r="C102" t="str">
        <f t="shared" si="27"/>
        <v xml:space="preserve"> Bolígrafos Bic</v>
      </c>
      <c r="D102">
        <f t="shared" ca="1" si="28"/>
        <v>269</v>
      </c>
      <c r="E102" t="s">
        <v>6</v>
      </c>
      <c r="G102" t="str">
        <f t="shared" si="16"/>
        <v xml:space="preserve">('C-07', </v>
      </c>
      <c r="H102" t="str">
        <f t="shared" si="17"/>
        <v xml:space="preserve">'Bolígrafos Bic', </v>
      </c>
      <c r="I102" t="str">
        <f t="shared" si="18"/>
        <v xml:space="preserve">'Bolígrafos Bic', </v>
      </c>
      <c r="J102" t="str">
        <f t="shared" ca="1" si="19"/>
        <v xml:space="preserve">269, </v>
      </c>
      <c r="K102" t="str">
        <f t="shared" si="20"/>
        <v>'P-01');</v>
      </c>
      <c r="M102" t="str">
        <f t="shared" ca="1" si="21"/>
        <v>INSERT [dbo].[Items] ([CategoriaID], [Nombre], [Descripcion], [PrecioUnitario], [ProveedorID]) VALUES ('C-07', 'Bolígrafos Bic', 'Bolígrafos Bic', 269, 'P-01');</v>
      </c>
      <c r="AG102">
        <f t="shared" si="22"/>
        <v>15</v>
      </c>
    </row>
    <row r="103" spans="1:33" x14ac:dyDescent="0.25">
      <c r="A103" t="s">
        <v>143</v>
      </c>
      <c r="B103" t="s">
        <v>240</v>
      </c>
      <c r="C103" t="str">
        <f t="shared" si="27"/>
        <v xml:space="preserve"> Bolígrafos borrables</v>
      </c>
      <c r="D103">
        <f t="shared" ca="1" si="28"/>
        <v>161</v>
      </c>
      <c r="E103" t="s">
        <v>6</v>
      </c>
      <c r="G103" t="str">
        <f t="shared" si="16"/>
        <v xml:space="preserve">('C-07', </v>
      </c>
      <c r="H103" t="str">
        <f t="shared" si="17"/>
        <v xml:space="preserve">'Bolígrafos borrables', </v>
      </c>
      <c r="I103" t="str">
        <f t="shared" si="18"/>
        <v xml:space="preserve">'Bolígrafos borrables', </v>
      </c>
      <c r="J103" t="str">
        <f t="shared" ca="1" si="19"/>
        <v xml:space="preserve">161, </v>
      </c>
      <c r="K103" t="str">
        <f t="shared" si="20"/>
        <v>'P-01');</v>
      </c>
      <c r="M103" t="str">
        <f t="shared" ca="1" si="21"/>
        <v>INSERT [dbo].[Items] ([CategoriaID], [Nombre], [Descripcion], [PrecioUnitario], [ProveedorID]) VALUES ('C-07', 'Bolígrafos borrables', 'Bolígrafos borrables', 161, 'P-01');</v>
      </c>
      <c r="AG103">
        <f t="shared" si="22"/>
        <v>21</v>
      </c>
    </row>
    <row r="104" spans="1:33" x14ac:dyDescent="0.25">
      <c r="A104" t="s">
        <v>143</v>
      </c>
      <c r="B104" t="s">
        <v>241</v>
      </c>
      <c r="C104" t="str">
        <f t="shared" si="27"/>
        <v xml:space="preserve"> Bolígrafos con base</v>
      </c>
      <c r="D104">
        <f t="shared" ca="1" si="28"/>
        <v>149</v>
      </c>
      <c r="E104" t="s">
        <v>6</v>
      </c>
      <c r="G104" t="str">
        <f t="shared" si="16"/>
        <v xml:space="preserve">('C-07', </v>
      </c>
      <c r="H104" t="str">
        <f t="shared" si="17"/>
        <v xml:space="preserve">'Bolígrafos con base', </v>
      </c>
      <c r="I104" t="str">
        <f t="shared" si="18"/>
        <v xml:space="preserve">'Bolígrafos con base', </v>
      </c>
      <c r="J104" t="str">
        <f t="shared" ca="1" si="19"/>
        <v xml:space="preserve">149, </v>
      </c>
      <c r="K104" t="str">
        <f t="shared" si="20"/>
        <v>'P-01');</v>
      </c>
      <c r="M104" t="str">
        <f t="shared" ca="1" si="21"/>
        <v>INSERT [dbo].[Items] ([CategoriaID], [Nombre], [Descripcion], [PrecioUnitario], [ProveedorID]) VALUES ('C-07', 'Bolígrafos con base', 'Bolígrafos con base', 149, 'P-01');</v>
      </c>
      <c r="AG104">
        <f t="shared" si="22"/>
        <v>20</v>
      </c>
    </row>
    <row r="105" spans="1:33" x14ac:dyDescent="0.25">
      <c r="A105" t="s">
        <v>143</v>
      </c>
      <c r="B105" t="s">
        <v>242</v>
      </c>
      <c r="C105" t="str">
        <f t="shared" si="27"/>
        <v xml:space="preserve"> Bolígrafos Paper Mate</v>
      </c>
      <c r="D105">
        <f t="shared" ca="1" si="28"/>
        <v>218</v>
      </c>
      <c r="E105" t="s">
        <v>6</v>
      </c>
      <c r="G105" t="str">
        <f t="shared" si="16"/>
        <v xml:space="preserve">('C-07', </v>
      </c>
      <c r="H105" t="str">
        <f t="shared" si="17"/>
        <v xml:space="preserve">'Bolígrafos Paper Mate', </v>
      </c>
      <c r="I105" t="str">
        <f t="shared" si="18"/>
        <v xml:space="preserve">'Bolígrafos Paper Mate', </v>
      </c>
      <c r="J105" t="str">
        <f t="shared" ca="1" si="19"/>
        <v xml:space="preserve">218, </v>
      </c>
      <c r="K105" t="str">
        <f t="shared" si="20"/>
        <v>'P-01');</v>
      </c>
      <c r="M105" t="str">
        <f t="shared" ca="1" si="21"/>
        <v>INSERT [dbo].[Items] ([CategoriaID], [Nombre], [Descripcion], [PrecioUnitario], [ProveedorID]) VALUES ('C-07', 'Bolígrafos Paper Mate', 'Bolígrafos Paper Mate', 218, 'P-01');</v>
      </c>
      <c r="AG105">
        <f t="shared" si="22"/>
        <v>22</v>
      </c>
    </row>
    <row r="106" spans="1:33" x14ac:dyDescent="0.25">
      <c r="A106" t="s">
        <v>143</v>
      </c>
      <c r="B106" t="s">
        <v>243</v>
      </c>
      <c r="C106" t="str">
        <f t="shared" si="27"/>
        <v xml:space="preserve"> Bolígrafos Pentel</v>
      </c>
      <c r="D106">
        <f t="shared" ca="1" si="28"/>
        <v>283</v>
      </c>
      <c r="E106" t="s">
        <v>6</v>
      </c>
      <c r="G106" t="str">
        <f t="shared" si="16"/>
        <v xml:space="preserve">('C-07', </v>
      </c>
      <c r="H106" t="str">
        <f t="shared" si="17"/>
        <v xml:space="preserve">'Bolígrafos Pentel', </v>
      </c>
      <c r="I106" t="str">
        <f t="shared" si="18"/>
        <v xml:space="preserve">'Bolígrafos Pentel', </v>
      </c>
      <c r="J106" t="str">
        <f t="shared" ca="1" si="19"/>
        <v xml:space="preserve">283, </v>
      </c>
      <c r="K106" t="str">
        <f t="shared" si="20"/>
        <v>'P-01');</v>
      </c>
      <c r="M106" t="str">
        <f t="shared" ca="1" si="21"/>
        <v>INSERT [dbo].[Items] ([CategoriaID], [Nombre], [Descripcion], [PrecioUnitario], [ProveedorID]) VALUES ('C-07', 'Bolígrafos Pentel', 'Bolígrafos Pentel', 283, 'P-01');</v>
      </c>
      <c r="AG106">
        <f t="shared" si="22"/>
        <v>18</v>
      </c>
    </row>
    <row r="107" spans="1:33" x14ac:dyDescent="0.25">
      <c r="A107" t="s">
        <v>143</v>
      </c>
      <c r="B107" t="s">
        <v>244</v>
      </c>
      <c r="C107" t="str">
        <f t="shared" si="27"/>
        <v xml:space="preserve"> Bolígrafos Pilot</v>
      </c>
      <c r="D107">
        <f t="shared" ca="1" si="28"/>
        <v>250</v>
      </c>
      <c r="E107" t="s">
        <v>6</v>
      </c>
      <c r="G107" t="str">
        <f t="shared" si="16"/>
        <v xml:space="preserve">('C-07', </v>
      </c>
      <c r="H107" t="str">
        <f t="shared" si="17"/>
        <v xml:space="preserve">'Bolígrafos Pilot', </v>
      </c>
      <c r="I107" t="str">
        <f t="shared" si="18"/>
        <v xml:space="preserve">'Bolígrafos Pilot', </v>
      </c>
      <c r="J107" t="str">
        <f t="shared" ca="1" si="19"/>
        <v xml:space="preserve">250, </v>
      </c>
      <c r="K107" t="str">
        <f t="shared" si="20"/>
        <v>'P-01');</v>
      </c>
      <c r="M107" t="str">
        <f t="shared" ca="1" si="21"/>
        <v>INSERT [dbo].[Items] ([CategoriaID], [Nombre], [Descripcion], [PrecioUnitario], [ProveedorID]) VALUES ('C-07', 'Bolígrafos Pilot', 'Bolígrafos Pilot', 250, 'P-01');</v>
      </c>
      <c r="AG107">
        <f t="shared" si="22"/>
        <v>17</v>
      </c>
    </row>
    <row r="108" spans="1:33" x14ac:dyDescent="0.25">
      <c r="A108" t="s">
        <v>143</v>
      </c>
      <c r="B108" t="s">
        <v>245</v>
      </c>
      <c r="C108" t="str">
        <f t="shared" si="27"/>
        <v xml:space="preserve"> Bolígrafos Stabilo</v>
      </c>
      <c r="D108">
        <f t="shared" ca="1" si="28"/>
        <v>128</v>
      </c>
      <c r="E108" t="s">
        <v>6</v>
      </c>
      <c r="G108" t="str">
        <f t="shared" si="16"/>
        <v xml:space="preserve">('C-07', </v>
      </c>
      <c r="H108" t="str">
        <f t="shared" si="17"/>
        <v xml:space="preserve">'Bolígrafos Stabilo', </v>
      </c>
      <c r="I108" t="str">
        <f t="shared" si="18"/>
        <v xml:space="preserve">'Bolígrafos Stabilo', </v>
      </c>
      <c r="J108" t="str">
        <f t="shared" ca="1" si="19"/>
        <v xml:space="preserve">128, </v>
      </c>
      <c r="K108" t="str">
        <f t="shared" si="20"/>
        <v>'P-01');</v>
      </c>
      <c r="M108" t="str">
        <f t="shared" ca="1" si="21"/>
        <v>INSERT [dbo].[Items] ([CategoriaID], [Nombre], [Descripcion], [PrecioUnitario], [ProveedorID]) VALUES ('C-07', 'Bolígrafos Stabilo', 'Bolígrafos Stabilo', 128, 'P-01');</v>
      </c>
      <c r="AG108">
        <f t="shared" si="22"/>
        <v>19</v>
      </c>
    </row>
    <row r="109" spans="1:33" x14ac:dyDescent="0.25">
      <c r="A109" t="s">
        <v>143</v>
      </c>
      <c r="B109" t="s">
        <v>246</v>
      </c>
      <c r="C109" t="str">
        <f t="shared" si="27"/>
        <v xml:space="preserve"> Bolígrafos uni-ball</v>
      </c>
      <c r="D109">
        <f t="shared" ca="1" si="28"/>
        <v>243</v>
      </c>
      <c r="E109" t="s">
        <v>6</v>
      </c>
      <c r="G109" t="str">
        <f t="shared" si="16"/>
        <v xml:space="preserve">('C-07', </v>
      </c>
      <c r="H109" t="str">
        <f t="shared" si="17"/>
        <v xml:space="preserve">'Bolígrafos uni-ball', </v>
      </c>
      <c r="I109" t="str">
        <f t="shared" si="18"/>
        <v xml:space="preserve">'Bolígrafos uni-ball', </v>
      </c>
      <c r="J109" t="str">
        <f t="shared" ca="1" si="19"/>
        <v xml:space="preserve">243, </v>
      </c>
      <c r="K109" t="str">
        <f t="shared" si="20"/>
        <v>'P-01');</v>
      </c>
      <c r="M109" t="str">
        <f t="shared" ca="1" si="21"/>
        <v>INSERT [dbo].[Items] ([CategoriaID], [Nombre], [Descripcion], [PrecioUnitario], [ProveedorID]) VALUES ('C-07', 'Bolígrafos uni-ball', 'Bolígrafos uni-ball', 243, 'P-01');</v>
      </c>
      <c r="AG109">
        <f t="shared" si="22"/>
        <v>20</v>
      </c>
    </row>
    <row r="110" spans="1:33" x14ac:dyDescent="0.25">
      <c r="A110" t="s">
        <v>143</v>
      </c>
      <c r="B110" t="s">
        <v>247</v>
      </c>
      <c r="C110" t="str">
        <f t="shared" si="27"/>
        <v xml:space="preserve"> Recambios para bolígrafos</v>
      </c>
      <c r="D110">
        <f t="shared" ca="1" si="28"/>
        <v>211</v>
      </c>
      <c r="E110" t="s">
        <v>6</v>
      </c>
      <c r="G110" t="str">
        <f t="shared" si="16"/>
        <v xml:space="preserve">('C-07', </v>
      </c>
      <c r="H110" t="str">
        <f t="shared" si="17"/>
        <v xml:space="preserve">'Recambios para bolígrafos', </v>
      </c>
      <c r="I110" t="str">
        <f t="shared" si="18"/>
        <v xml:space="preserve">'Recambios para bolígrafos', </v>
      </c>
      <c r="J110" t="str">
        <f t="shared" ca="1" si="19"/>
        <v xml:space="preserve">211, </v>
      </c>
      <c r="K110" t="str">
        <f t="shared" si="20"/>
        <v>'P-01');</v>
      </c>
      <c r="M110" t="str">
        <f t="shared" ca="1" si="21"/>
        <v>INSERT [dbo].[Items] ([CategoriaID], [Nombre], [Descripcion], [PrecioUnitario], [ProveedorID]) VALUES ('C-07', 'Recambios para bolígrafos', 'Recambios para bolígrafos', 211, 'P-01');</v>
      </c>
      <c r="AG110">
        <f t="shared" si="22"/>
        <v>26</v>
      </c>
    </row>
    <row r="111" spans="1:33" x14ac:dyDescent="0.25">
      <c r="A111" t="s">
        <v>143</v>
      </c>
      <c r="B111" t="s">
        <v>145</v>
      </c>
      <c r="C111" t="str">
        <f t="shared" si="27"/>
        <v>Bolígrafo BIC Cristal</v>
      </c>
      <c r="D111">
        <f t="shared" ca="1" si="28"/>
        <v>422</v>
      </c>
      <c r="E111" t="s">
        <v>6</v>
      </c>
      <c r="G111" t="str">
        <f t="shared" si="16"/>
        <v xml:space="preserve">('C-07', </v>
      </c>
      <c r="H111" t="str">
        <f t="shared" si="17"/>
        <v xml:space="preserve">'Bolígrafo BIC Cristal', </v>
      </c>
      <c r="I111" t="str">
        <f t="shared" si="18"/>
        <v xml:space="preserve">'Bolígrafo BIC Cristal', </v>
      </c>
      <c r="J111" t="str">
        <f t="shared" ca="1" si="19"/>
        <v xml:space="preserve">422, </v>
      </c>
      <c r="K111" t="str">
        <f t="shared" si="20"/>
        <v>'P-01');</v>
      </c>
      <c r="M111" t="str">
        <f t="shared" ca="1" si="21"/>
        <v>INSERT [dbo].[Items] ([CategoriaID], [Nombre], [Descripcion], [PrecioUnitario], [ProveedorID]) VALUES ('C-07', 'Bolígrafo BIC Cristal', 'Bolígrafo BIC Cristal', 422, 'P-01');</v>
      </c>
      <c r="AG111">
        <f t="shared" si="22"/>
        <v>21</v>
      </c>
    </row>
    <row r="112" spans="1:33" x14ac:dyDescent="0.25">
      <c r="A112" t="s">
        <v>143</v>
      </c>
      <c r="B112" t="s">
        <v>146</v>
      </c>
      <c r="C112" t="str">
        <f t="shared" si="27"/>
        <v>Marcadores fluorescentes</v>
      </c>
      <c r="D112">
        <f t="shared" ca="1" si="28"/>
        <v>324</v>
      </c>
      <c r="E112" t="s">
        <v>6</v>
      </c>
      <c r="G112" t="str">
        <f t="shared" si="16"/>
        <v xml:space="preserve">('C-07', </v>
      </c>
      <c r="H112" t="str">
        <f t="shared" si="17"/>
        <v xml:space="preserve">'Marcadores fluorescentes', </v>
      </c>
      <c r="I112" t="str">
        <f t="shared" si="18"/>
        <v xml:space="preserve">'Marcadores fluorescentes', </v>
      </c>
      <c r="J112" t="str">
        <f t="shared" ca="1" si="19"/>
        <v xml:space="preserve">324, </v>
      </c>
      <c r="K112" t="str">
        <f t="shared" si="20"/>
        <v>'P-01');</v>
      </c>
      <c r="M112" t="str">
        <f t="shared" ca="1" si="21"/>
        <v>INSERT [dbo].[Items] ([CategoriaID], [Nombre], [Descripcion], [PrecioUnitario], [ProveedorID]) VALUES ('C-07', 'Marcadores fluorescentes', 'Marcadores fluorescentes', 324, 'P-01');</v>
      </c>
      <c r="AG112">
        <f t="shared" si="22"/>
        <v>24</v>
      </c>
    </row>
    <row r="113" spans="1:33" x14ac:dyDescent="0.25">
      <c r="A113" t="s">
        <v>143</v>
      </c>
      <c r="B113" t="s">
        <v>248</v>
      </c>
      <c r="C113" t="str">
        <f t="shared" si="27"/>
        <v xml:space="preserve"> Rotuladores calibrados</v>
      </c>
      <c r="D113">
        <f t="shared" ca="1" si="28"/>
        <v>430</v>
      </c>
      <c r="E113" t="s">
        <v>6</v>
      </c>
      <c r="G113" t="str">
        <f t="shared" si="16"/>
        <v xml:space="preserve">('C-07', </v>
      </c>
      <c r="H113" t="str">
        <f t="shared" si="17"/>
        <v xml:space="preserve">'Rotuladores calibrados', </v>
      </c>
      <c r="I113" t="str">
        <f t="shared" si="18"/>
        <v xml:space="preserve">'Rotuladores calibrados', </v>
      </c>
      <c r="J113" t="str">
        <f t="shared" ca="1" si="19"/>
        <v xml:space="preserve">430, </v>
      </c>
      <c r="K113" t="str">
        <f t="shared" si="20"/>
        <v>'P-01');</v>
      </c>
      <c r="M113" t="str">
        <f t="shared" ca="1" si="21"/>
        <v>INSERT [dbo].[Items] ([CategoriaID], [Nombre], [Descripcion], [PrecioUnitario], [ProveedorID]) VALUES ('C-07', 'Rotuladores calibrados', 'Rotuladores calibrados', 430, 'P-01');</v>
      </c>
      <c r="AG113">
        <f t="shared" si="22"/>
        <v>23</v>
      </c>
    </row>
    <row r="114" spans="1:33" x14ac:dyDescent="0.25">
      <c r="A114" t="s">
        <v>143</v>
      </c>
      <c r="B114" t="s">
        <v>249</v>
      </c>
      <c r="C114" t="str">
        <f t="shared" si="27"/>
        <v xml:space="preserve"> Rotuladores de billetes</v>
      </c>
      <c r="D114">
        <f t="shared" ca="1" si="28"/>
        <v>219</v>
      </c>
      <c r="E114" t="s">
        <v>6</v>
      </c>
      <c r="G114" t="str">
        <f t="shared" si="16"/>
        <v xml:space="preserve">('C-07', </v>
      </c>
      <c r="H114" t="str">
        <f t="shared" si="17"/>
        <v xml:space="preserve">'Rotuladores de billetes', </v>
      </c>
      <c r="I114" t="str">
        <f t="shared" si="18"/>
        <v xml:space="preserve">'Rotuladores de billetes', </v>
      </c>
      <c r="J114" t="str">
        <f t="shared" ca="1" si="19"/>
        <v xml:space="preserve">219, </v>
      </c>
      <c r="K114" t="str">
        <f t="shared" si="20"/>
        <v>'P-01');</v>
      </c>
      <c r="M114" t="str">
        <f t="shared" ca="1" si="21"/>
        <v>INSERT [dbo].[Items] ([CategoriaID], [Nombre], [Descripcion], [PrecioUnitario], [ProveedorID]) VALUES ('C-07', 'Rotuladores de billetes', 'Rotuladores de billetes', 219, 'P-01');</v>
      </c>
      <c r="AG114">
        <f t="shared" si="22"/>
        <v>24</v>
      </c>
    </row>
    <row r="115" spans="1:33" x14ac:dyDescent="0.25">
      <c r="A115" t="s">
        <v>143</v>
      </c>
      <c r="B115" t="s">
        <v>250</v>
      </c>
      <c r="C115" t="str">
        <f t="shared" si="27"/>
        <v xml:space="preserve"> Rotuladores Edding</v>
      </c>
      <c r="D115">
        <f t="shared" ca="1" si="28"/>
        <v>260</v>
      </c>
      <c r="E115" t="s">
        <v>6</v>
      </c>
      <c r="G115" t="str">
        <f t="shared" si="16"/>
        <v xml:space="preserve">('C-07', </v>
      </c>
      <c r="H115" t="str">
        <f t="shared" si="17"/>
        <v xml:space="preserve">'Rotuladores Edding', </v>
      </c>
      <c r="I115" t="str">
        <f t="shared" si="18"/>
        <v xml:space="preserve">'Rotuladores Edding', </v>
      </c>
      <c r="J115" t="str">
        <f t="shared" ca="1" si="19"/>
        <v xml:space="preserve">260, </v>
      </c>
      <c r="K115" t="str">
        <f t="shared" si="20"/>
        <v>'P-01');</v>
      </c>
      <c r="M115" t="str">
        <f t="shared" ca="1" si="21"/>
        <v>INSERT [dbo].[Items] ([CategoriaID], [Nombre], [Descripcion], [PrecioUnitario], [ProveedorID]) VALUES ('C-07', 'Rotuladores Edding', 'Rotuladores Edding', 260, 'P-01');</v>
      </c>
      <c r="AG115">
        <f t="shared" si="22"/>
        <v>19</v>
      </c>
    </row>
    <row r="116" spans="1:33" x14ac:dyDescent="0.25">
      <c r="A116" t="s">
        <v>143</v>
      </c>
      <c r="B116" t="s">
        <v>251</v>
      </c>
      <c r="C116" t="str">
        <f t="shared" si="27"/>
        <v xml:space="preserve"> Rotuladores especiales</v>
      </c>
      <c r="D116">
        <f t="shared" ca="1" si="28"/>
        <v>393</v>
      </c>
      <c r="E116" t="s">
        <v>6</v>
      </c>
      <c r="G116" t="str">
        <f t="shared" si="16"/>
        <v xml:space="preserve">('C-07', </v>
      </c>
      <c r="H116" t="str">
        <f t="shared" si="17"/>
        <v xml:space="preserve">'Rotuladores especiales', </v>
      </c>
      <c r="I116" t="str">
        <f t="shared" si="18"/>
        <v xml:space="preserve">'Rotuladores especiales', </v>
      </c>
      <c r="J116" t="str">
        <f t="shared" ca="1" si="19"/>
        <v xml:space="preserve">393, </v>
      </c>
      <c r="K116" t="str">
        <f t="shared" si="20"/>
        <v>'P-01');</v>
      </c>
      <c r="M116" t="str">
        <f t="shared" ca="1" si="21"/>
        <v>INSERT [dbo].[Items] ([CategoriaID], [Nombre], [Descripcion], [PrecioUnitario], [ProveedorID]) VALUES ('C-07', 'Rotuladores especiales', 'Rotuladores especiales', 393, 'P-01');</v>
      </c>
      <c r="AG116">
        <f t="shared" si="22"/>
        <v>23</v>
      </c>
    </row>
    <row r="117" spans="1:33" x14ac:dyDescent="0.25">
      <c r="A117" t="s">
        <v>143</v>
      </c>
      <c r="B117" t="s">
        <v>252</v>
      </c>
      <c r="C117" t="str">
        <f t="shared" si="27"/>
        <v xml:space="preserve"> Rotuladores flipchart</v>
      </c>
      <c r="D117">
        <f t="shared" ca="1" si="28"/>
        <v>438</v>
      </c>
      <c r="E117" t="s">
        <v>6</v>
      </c>
      <c r="G117" t="str">
        <f t="shared" si="16"/>
        <v xml:space="preserve">('C-07', </v>
      </c>
      <c r="H117" t="str">
        <f t="shared" si="17"/>
        <v xml:space="preserve">'Rotuladores flipchart', </v>
      </c>
      <c r="I117" t="str">
        <f t="shared" si="18"/>
        <v xml:space="preserve">'Rotuladores flipchart', </v>
      </c>
      <c r="J117" t="str">
        <f t="shared" ca="1" si="19"/>
        <v xml:space="preserve">438, </v>
      </c>
      <c r="K117" t="str">
        <f t="shared" si="20"/>
        <v>'P-01');</v>
      </c>
      <c r="M117" t="str">
        <f t="shared" ca="1" si="21"/>
        <v>INSERT [dbo].[Items] ([CategoriaID], [Nombre], [Descripcion], [PrecioUnitario], [ProveedorID]) VALUES ('C-07', 'Rotuladores flipchart', 'Rotuladores flipchart', 438, 'P-01');</v>
      </c>
      <c r="AG117">
        <f t="shared" si="22"/>
        <v>22</v>
      </c>
    </row>
    <row r="118" spans="1:33" x14ac:dyDescent="0.25">
      <c r="A118" t="s">
        <v>143</v>
      </c>
      <c r="B118" t="s">
        <v>253</v>
      </c>
      <c r="C118" t="str">
        <f t="shared" si="27"/>
        <v xml:space="preserve"> Rotuladores para pizarras</v>
      </c>
      <c r="D118">
        <f t="shared" ca="1" si="28"/>
        <v>498</v>
      </c>
      <c r="E118" t="s">
        <v>6</v>
      </c>
      <c r="G118" t="str">
        <f t="shared" si="16"/>
        <v xml:space="preserve">('C-07', </v>
      </c>
      <c r="H118" t="str">
        <f t="shared" si="17"/>
        <v xml:space="preserve">'Rotuladores para pizarras', </v>
      </c>
      <c r="I118" t="str">
        <f t="shared" si="18"/>
        <v xml:space="preserve">'Rotuladores para pizarras', </v>
      </c>
      <c r="J118" t="str">
        <f t="shared" ca="1" si="19"/>
        <v xml:space="preserve">498, </v>
      </c>
      <c r="K118" t="str">
        <f t="shared" si="20"/>
        <v>'P-01');</v>
      </c>
      <c r="M118" t="str">
        <f t="shared" ca="1" si="21"/>
        <v>INSERT [dbo].[Items] ([CategoriaID], [Nombre], [Descripcion], [PrecioUnitario], [ProveedorID]) VALUES ('C-07', 'Rotuladores para pizarras', 'Rotuladores para pizarras', 498, 'P-01');</v>
      </c>
      <c r="AG118">
        <f t="shared" si="22"/>
        <v>26</v>
      </c>
    </row>
    <row r="119" spans="1:33" x14ac:dyDescent="0.25">
      <c r="A119" t="s">
        <v>143</v>
      </c>
      <c r="B119" t="s">
        <v>254</v>
      </c>
      <c r="C119" t="str">
        <f t="shared" si="27"/>
        <v xml:space="preserve"> Rotuladores permanentes</v>
      </c>
      <c r="D119">
        <f t="shared" ca="1" si="28"/>
        <v>246</v>
      </c>
      <c r="E119" t="s">
        <v>6</v>
      </c>
      <c r="G119" t="str">
        <f t="shared" si="16"/>
        <v xml:space="preserve">('C-07', </v>
      </c>
      <c r="H119" t="str">
        <f t="shared" si="17"/>
        <v xml:space="preserve">'Rotuladores permanentes', </v>
      </c>
      <c r="I119" t="str">
        <f t="shared" si="18"/>
        <v xml:space="preserve">'Rotuladores permanentes', </v>
      </c>
      <c r="J119" t="str">
        <f t="shared" ca="1" si="19"/>
        <v xml:space="preserve">246, </v>
      </c>
      <c r="K119" t="str">
        <f t="shared" si="20"/>
        <v>'P-01');</v>
      </c>
      <c r="M119" t="str">
        <f t="shared" ca="1" si="21"/>
        <v>INSERT [dbo].[Items] ([CategoriaID], [Nombre], [Descripcion], [PrecioUnitario], [ProveedorID]) VALUES ('C-07', 'Rotuladores permanentes', 'Rotuladores permanentes', 246, 'P-01');</v>
      </c>
      <c r="AG119">
        <f t="shared" si="22"/>
        <v>24</v>
      </c>
    </row>
    <row r="120" spans="1:33" x14ac:dyDescent="0.25">
      <c r="A120" t="s">
        <v>143</v>
      </c>
      <c r="B120" t="s">
        <v>255</v>
      </c>
      <c r="C120" t="str">
        <f t="shared" si="27"/>
        <v xml:space="preserve"> Rotuladores pizarra vidrio</v>
      </c>
      <c r="D120">
        <f t="shared" ca="1" si="28"/>
        <v>436</v>
      </c>
      <c r="E120" t="s">
        <v>6</v>
      </c>
      <c r="G120" t="str">
        <f t="shared" si="16"/>
        <v xml:space="preserve">('C-07', </v>
      </c>
      <c r="H120" t="str">
        <f t="shared" si="17"/>
        <v xml:space="preserve">'Rotuladores pizarra vidrio', </v>
      </c>
      <c r="I120" t="str">
        <f t="shared" si="18"/>
        <v xml:space="preserve">'Rotuladores pizarra vidrio', </v>
      </c>
      <c r="J120" t="str">
        <f t="shared" ca="1" si="19"/>
        <v xml:space="preserve">436, </v>
      </c>
      <c r="K120" t="str">
        <f t="shared" si="20"/>
        <v>'P-01');</v>
      </c>
      <c r="M120" t="str">
        <f t="shared" ca="1" si="21"/>
        <v>INSERT [dbo].[Items] ([CategoriaID], [Nombre], [Descripcion], [PrecioUnitario], [ProveedorID]) VALUES ('C-07', 'Rotuladores pizarra vidrio', 'Rotuladores pizarra vidrio', 436, 'P-01');</v>
      </c>
      <c r="AG120">
        <f t="shared" si="22"/>
        <v>27</v>
      </c>
    </row>
    <row r="121" spans="1:33" x14ac:dyDescent="0.25">
      <c r="A121" t="s">
        <v>143</v>
      </c>
      <c r="B121" t="s">
        <v>256</v>
      </c>
      <c r="C121" t="str">
        <f t="shared" si="27"/>
        <v xml:space="preserve"> Rotuladores punta dura</v>
      </c>
      <c r="D121">
        <f t="shared" ca="1" si="28"/>
        <v>203</v>
      </c>
      <c r="E121" t="s">
        <v>6</v>
      </c>
      <c r="G121" t="str">
        <f t="shared" si="16"/>
        <v xml:space="preserve">('C-07', </v>
      </c>
      <c r="H121" t="str">
        <f t="shared" si="17"/>
        <v xml:space="preserve">'Rotuladores punta dura', </v>
      </c>
      <c r="I121" t="str">
        <f t="shared" si="18"/>
        <v xml:space="preserve">'Rotuladores punta dura', </v>
      </c>
      <c r="J121" t="str">
        <f t="shared" ca="1" si="19"/>
        <v xml:space="preserve">203, </v>
      </c>
      <c r="K121" t="str">
        <f t="shared" si="20"/>
        <v>'P-01');</v>
      </c>
      <c r="M121" t="str">
        <f t="shared" ca="1" si="21"/>
        <v>INSERT [dbo].[Items] ([CategoriaID], [Nombre], [Descripcion], [PrecioUnitario], [ProveedorID]) VALUES ('C-07', 'Rotuladores punta dura', 'Rotuladores punta dura', 203, 'P-01');</v>
      </c>
      <c r="AG121">
        <f t="shared" si="22"/>
        <v>23</v>
      </c>
    </row>
    <row r="122" spans="1:33" x14ac:dyDescent="0.25">
      <c r="A122" t="s">
        <v>143</v>
      </c>
      <c r="B122" t="s">
        <v>257</v>
      </c>
      <c r="C122" t="str">
        <f t="shared" si="27"/>
        <v xml:space="preserve"> Rotuladores Q-Connect</v>
      </c>
      <c r="D122">
        <f t="shared" ca="1" si="28"/>
        <v>192</v>
      </c>
      <c r="E122" t="s">
        <v>6</v>
      </c>
      <c r="G122" t="str">
        <f t="shared" si="16"/>
        <v xml:space="preserve">('C-07', </v>
      </c>
      <c r="H122" t="str">
        <f t="shared" si="17"/>
        <v xml:space="preserve">'Rotuladores Q-Connect', </v>
      </c>
      <c r="I122" t="str">
        <f t="shared" si="18"/>
        <v xml:space="preserve">'Rotuladores Q-Connect', </v>
      </c>
      <c r="J122" t="str">
        <f t="shared" ca="1" si="19"/>
        <v xml:space="preserve">192, </v>
      </c>
      <c r="K122" t="str">
        <f t="shared" si="20"/>
        <v>'P-01');</v>
      </c>
      <c r="M122" t="str">
        <f t="shared" ca="1" si="21"/>
        <v>INSERT [dbo].[Items] ([CategoriaID], [Nombre], [Descripcion], [PrecioUnitario], [ProveedorID]) VALUES ('C-07', 'Rotuladores Q-Connect', 'Rotuladores Q-Connect', 192, 'P-01');</v>
      </c>
      <c r="AG122">
        <f t="shared" si="22"/>
        <v>22</v>
      </c>
    </row>
    <row r="123" spans="1:33" x14ac:dyDescent="0.25">
      <c r="A123" t="s">
        <v>143</v>
      </c>
      <c r="B123" t="s">
        <v>258</v>
      </c>
      <c r="C123" t="str">
        <f t="shared" si="27"/>
        <v xml:space="preserve"> Rotuladores Stabilo</v>
      </c>
      <c r="D123">
        <f t="shared" ca="1" si="28"/>
        <v>107</v>
      </c>
      <c r="E123" t="s">
        <v>6</v>
      </c>
      <c r="G123" t="str">
        <f t="shared" si="16"/>
        <v xml:space="preserve">('C-07', </v>
      </c>
      <c r="H123" t="str">
        <f t="shared" si="17"/>
        <v xml:space="preserve">'Rotuladores Stabilo', </v>
      </c>
      <c r="I123" t="str">
        <f t="shared" si="18"/>
        <v xml:space="preserve">'Rotuladores Stabilo', </v>
      </c>
      <c r="J123" t="str">
        <f t="shared" ca="1" si="19"/>
        <v xml:space="preserve">107, </v>
      </c>
      <c r="K123" t="str">
        <f t="shared" si="20"/>
        <v>'P-01');</v>
      </c>
      <c r="M123" t="str">
        <f t="shared" ca="1" si="21"/>
        <v>INSERT [dbo].[Items] ([CategoriaID], [Nombre], [Descripcion], [PrecioUnitario], [ProveedorID]) VALUES ('C-07', 'Rotuladores Stabilo', 'Rotuladores Stabilo', 107, 'P-01');</v>
      </c>
      <c r="AG123">
        <f t="shared" si="22"/>
        <v>20</v>
      </c>
    </row>
    <row r="124" spans="1:33" x14ac:dyDescent="0.25">
      <c r="A124" t="s">
        <v>143</v>
      </c>
      <c r="B124" t="s">
        <v>259</v>
      </c>
      <c r="C124" t="str">
        <f t="shared" si="27"/>
        <v xml:space="preserve"> Rotuladores Staedtler</v>
      </c>
      <c r="D124">
        <f t="shared" ca="1" si="28"/>
        <v>273</v>
      </c>
      <c r="E124" t="s">
        <v>6</v>
      </c>
      <c r="G124" t="str">
        <f t="shared" si="16"/>
        <v xml:space="preserve">('C-07', </v>
      </c>
      <c r="H124" t="str">
        <f t="shared" si="17"/>
        <v xml:space="preserve">'Rotuladores Staedtler', </v>
      </c>
      <c r="I124" t="str">
        <f t="shared" si="18"/>
        <v xml:space="preserve">'Rotuladores Staedtler', </v>
      </c>
      <c r="J124" t="str">
        <f t="shared" ca="1" si="19"/>
        <v xml:space="preserve">273, </v>
      </c>
      <c r="K124" t="str">
        <f t="shared" si="20"/>
        <v>'P-01');</v>
      </c>
      <c r="M124" t="str">
        <f t="shared" ca="1" si="21"/>
        <v>INSERT [dbo].[Items] ([CategoriaID], [Nombre], [Descripcion], [PrecioUnitario], [ProveedorID]) VALUES ('C-07', 'Rotuladores Staedtler', 'Rotuladores Staedtler', 273, 'P-01');</v>
      </c>
      <c r="AG124">
        <f t="shared" si="22"/>
        <v>22</v>
      </c>
    </row>
    <row r="125" spans="1:33" x14ac:dyDescent="0.25">
      <c r="A125" t="s">
        <v>143</v>
      </c>
      <c r="B125" t="s">
        <v>146</v>
      </c>
      <c r="C125" t="str">
        <f t="shared" si="27"/>
        <v>Marcadores fluorescentes</v>
      </c>
      <c r="D125">
        <f t="shared" ca="1" si="28"/>
        <v>182</v>
      </c>
      <c r="E125" t="s">
        <v>6</v>
      </c>
      <c r="G125" t="str">
        <f t="shared" si="16"/>
        <v xml:space="preserve">('C-07', </v>
      </c>
      <c r="H125" t="str">
        <f t="shared" si="17"/>
        <v xml:space="preserve">'Marcadores fluorescentes', </v>
      </c>
      <c r="I125" t="str">
        <f t="shared" si="18"/>
        <v xml:space="preserve">'Marcadores fluorescentes', </v>
      </c>
      <c r="J125" t="str">
        <f t="shared" ca="1" si="19"/>
        <v xml:space="preserve">182, </v>
      </c>
      <c r="K125" t="str">
        <f t="shared" si="20"/>
        <v>'P-01');</v>
      </c>
      <c r="M125" t="str">
        <f t="shared" ca="1" si="21"/>
        <v>INSERT [dbo].[Items] ([CategoriaID], [Nombre], [Descripcion], [PrecioUnitario], [ProveedorID]) VALUES ('C-07', 'Marcadores fluorescentes', 'Marcadores fluorescentes', 182, 'P-01');</v>
      </c>
      <c r="AG125">
        <f t="shared" si="22"/>
        <v>24</v>
      </c>
    </row>
    <row r="126" spans="1:33" x14ac:dyDescent="0.25">
      <c r="A126" t="s">
        <v>143</v>
      </c>
      <c r="B126" t="s">
        <v>147</v>
      </c>
      <c r="C126" t="str">
        <f t="shared" si="27"/>
        <v>Lápices de grafito</v>
      </c>
      <c r="D126">
        <f t="shared" ca="1" si="28"/>
        <v>406</v>
      </c>
      <c r="E126" t="s">
        <v>6</v>
      </c>
      <c r="G126" t="str">
        <f t="shared" si="16"/>
        <v xml:space="preserve">('C-07', </v>
      </c>
      <c r="H126" t="str">
        <f t="shared" si="17"/>
        <v xml:space="preserve">'Lápices de grafito', </v>
      </c>
      <c r="I126" t="str">
        <f t="shared" si="18"/>
        <v xml:space="preserve">'Lápices de grafito', </v>
      </c>
      <c r="J126" t="str">
        <f t="shared" ca="1" si="19"/>
        <v xml:space="preserve">406, </v>
      </c>
      <c r="K126" t="str">
        <f t="shared" si="20"/>
        <v>'P-01');</v>
      </c>
      <c r="M126" t="str">
        <f t="shared" ca="1" si="21"/>
        <v>INSERT [dbo].[Items] ([CategoriaID], [Nombre], [Descripcion], [PrecioUnitario], [ProveedorID]) VALUES ('C-07', 'Lápices de grafito', 'Lápices de grafito', 406, 'P-01');</v>
      </c>
      <c r="AG126">
        <f t="shared" si="22"/>
        <v>18</v>
      </c>
    </row>
    <row r="127" spans="1:33" x14ac:dyDescent="0.25">
      <c r="A127" t="s">
        <v>148</v>
      </c>
      <c r="B127" t="s">
        <v>149</v>
      </c>
      <c r="C127" t="str">
        <f t="shared" si="27"/>
        <v>Pizarras blancas</v>
      </c>
      <c r="D127">
        <f ca="1">RANDBETWEEN(10000,25000)</f>
        <v>24194</v>
      </c>
      <c r="E127" t="s">
        <v>6</v>
      </c>
      <c r="G127" t="str">
        <f t="shared" si="16"/>
        <v xml:space="preserve">('C-08', </v>
      </c>
      <c r="H127" t="str">
        <f t="shared" si="17"/>
        <v xml:space="preserve">'Pizarras blancas', </v>
      </c>
      <c r="I127" t="str">
        <f t="shared" si="18"/>
        <v xml:space="preserve">'Pizarras blancas', </v>
      </c>
      <c r="J127" t="str">
        <f t="shared" ca="1" si="19"/>
        <v xml:space="preserve">24194, </v>
      </c>
      <c r="K127" t="str">
        <f t="shared" si="20"/>
        <v>'P-01');</v>
      </c>
      <c r="M127" t="str">
        <f t="shared" ca="1" si="21"/>
        <v>INSERT [dbo].[Items] ([CategoriaID], [Nombre], [Descripcion], [PrecioUnitario], [ProveedorID]) VALUES ('C-08', 'Pizarras blancas', 'Pizarras blancas', 24194, 'P-01');</v>
      </c>
      <c r="AG127">
        <f t="shared" si="22"/>
        <v>16</v>
      </c>
    </row>
    <row r="128" spans="1:33" x14ac:dyDescent="0.25">
      <c r="A128" t="s">
        <v>148</v>
      </c>
      <c r="B128" t="s">
        <v>150</v>
      </c>
      <c r="C128" t="str">
        <f t="shared" si="27"/>
        <v>Pizarras para tiza</v>
      </c>
      <c r="D128">
        <f t="shared" ref="D128:D129" ca="1" si="29">RANDBETWEEN(10000,25000)</f>
        <v>24118</v>
      </c>
      <c r="E128" t="s">
        <v>6</v>
      </c>
      <c r="G128" t="str">
        <f t="shared" si="16"/>
        <v xml:space="preserve">('C-08', </v>
      </c>
      <c r="H128" t="str">
        <f t="shared" si="17"/>
        <v xml:space="preserve">'Pizarras para tiza', </v>
      </c>
      <c r="I128" t="str">
        <f t="shared" si="18"/>
        <v xml:space="preserve">'Pizarras para tiza', </v>
      </c>
      <c r="J128" t="str">
        <f t="shared" ca="1" si="19"/>
        <v xml:space="preserve">24118, </v>
      </c>
      <c r="K128" t="str">
        <f t="shared" si="20"/>
        <v>'P-01');</v>
      </c>
      <c r="M128" t="str">
        <f t="shared" ca="1" si="21"/>
        <v>INSERT [dbo].[Items] ([CategoriaID], [Nombre], [Descripcion], [PrecioUnitario], [ProveedorID]) VALUES ('C-08', 'Pizarras para tiza', 'Pizarras para tiza', 24118, 'P-01');</v>
      </c>
      <c r="AG128">
        <f t="shared" si="22"/>
        <v>18</v>
      </c>
    </row>
    <row r="129" spans="1:33" x14ac:dyDescent="0.25">
      <c r="A129" t="s">
        <v>148</v>
      </c>
      <c r="B129" t="s">
        <v>151</v>
      </c>
      <c r="C129" t="str">
        <f t="shared" si="27"/>
        <v>Rotuladores borrables en seco para pizarras</v>
      </c>
      <c r="D129">
        <f t="shared" ca="1" si="29"/>
        <v>12176</v>
      </c>
      <c r="E129" t="s">
        <v>6</v>
      </c>
      <c r="G129" t="str">
        <f t="shared" si="16"/>
        <v xml:space="preserve">('C-08', </v>
      </c>
      <c r="H129" t="str">
        <f t="shared" si="17"/>
        <v xml:space="preserve">'Rotuladores borrables en seco para pizarras', </v>
      </c>
      <c r="I129" t="str">
        <f t="shared" si="18"/>
        <v xml:space="preserve">'Rotuladores borrables en seco para pizarras', </v>
      </c>
      <c r="J129" t="str">
        <f t="shared" ca="1" si="19"/>
        <v xml:space="preserve">12176, </v>
      </c>
      <c r="K129" t="str">
        <f t="shared" si="20"/>
        <v>'P-01');</v>
      </c>
      <c r="M129" t="str">
        <f t="shared" ca="1" si="21"/>
        <v>INSERT [dbo].[Items] ([CategoriaID], [Nombre], [Descripcion], [PrecioUnitario], [ProveedorID]) VALUES ('C-08', 'Rotuladores borrables en seco para pizarras', 'Rotuladores borrables en seco para pizarras', 12176, 'P-01');</v>
      </c>
      <c r="AG129">
        <f t="shared" si="22"/>
        <v>43</v>
      </c>
    </row>
    <row r="130" spans="1:33" x14ac:dyDescent="0.25">
      <c r="A130" t="s">
        <v>152</v>
      </c>
      <c r="B130" t="s">
        <v>260</v>
      </c>
      <c r="C130" t="str">
        <f t="shared" si="27"/>
        <v xml:space="preserve"> Clavadoras</v>
      </c>
      <c r="D130">
        <f ca="1">RANDBETWEEN(1500,7500)</f>
        <v>5857</v>
      </c>
      <c r="E130" t="s">
        <v>6</v>
      </c>
      <c r="G130" t="str">
        <f t="shared" si="16"/>
        <v xml:space="preserve">('C-09', </v>
      </c>
      <c r="H130" t="str">
        <f t="shared" si="17"/>
        <v xml:space="preserve">'Clavadoras', </v>
      </c>
      <c r="I130" t="str">
        <f t="shared" si="18"/>
        <v xml:space="preserve">'Clavadoras', </v>
      </c>
      <c r="J130" t="str">
        <f t="shared" ca="1" si="19"/>
        <v xml:space="preserve">5857, </v>
      </c>
      <c r="K130" t="str">
        <f t="shared" si="20"/>
        <v>'P-01');</v>
      </c>
      <c r="M130" t="str">
        <f t="shared" ca="1" si="21"/>
        <v>INSERT [dbo].[Items] ([CategoriaID], [Nombre], [Descripcion], [PrecioUnitario], [ProveedorID]) VALUES ('C-09', 'Clavadoras', 'Clavadoras', 5857, 'P-01');</v>
      </c>
      <c r="AG130">
        <f t="shared" si="22"/>
        <v>11</v>
      </c>
    </row>
    <row r="131" spans="1:33" x14ac:dyDescent="0.25">
      <c r="A131" t="s">
        <v>152</v>
      </c>
      <c r="B131" t="s">
        <v>261</v>
      </c>
      <c r="C131" t="str">
        <f t="shared" si="27"/>
        <v xml:space="preserve"> Grapadoras de bolsillo</v>
      </c>
      <c r="D131">
        <f t="shared" ref="D131:D138" ca="1" si="30">RANDBETWEEN(1500,7500)</f>
        <v>7177</v>
      </c>
      <c r="E131" t="s">
        <v>6</v>
      </c>
      <c r="G131" t="str">
        <f t="shared" ref="G131:G182" si="31">"('"&amp;TRIM(A131)&amp;"', "</f>
        <v xml:space="preserve">('C-09', </v>
      </c>
      <c r="H131" t="str">
        <f t="shared" ref="H131:H182" si="32">"'"&amp;TRIM(B131)&amp;"', "</f>
        <v xml:space="preserve">'Grapadoras de bolsillo', </v>
      </c>
      <c r="I131" t="str">
        <f t="shared" ref="I131:I182" si="33">"'"&amp;TRIM(C131)&amp;"', "</f>
        <v xml:space="preserve">'Grapadoras de bolsillo', </v>
      </c>
      <c r="J131" t="str">
        <f t="shared" ref="J131:J182" ca="1" si="34">D131&amp;", "</f>
        <v xml:space="preserve">7177, </v>
      </c>
      <c r="K131" t="str">
        <f t="shared" ref="K131:K182" si="35">"'"&amp;TRIM(E131)&amp;"');"</f>
        <v>'P-01');</v>
      </c>
      <c r="M131" t="str">
        <f t="shared" ref="M131:M182" ca="1" si="36">"INSERT [dbo].[Items] ([CategoriaID], [Nombre], [Descripcion], [PrecioUnitario], [ProveedorID]) VALUES "&amp;G131&amp;H131&amp;I131&amp;J131&amp;K131</f>
        <v>INSERT [dbo].[Items] ([CategoriaID], [Nombre], [Descripcion], [PrecioUnitario], [ProveedorID]) VALUES ('C-09', 'Grapadoras de bolsillo', 'Grapadoras de bolsillo', 7177, 'P-01');</v>
      </c>
      <c r="AG131">
        <f t="shared" ref="AG131:AG182" si="37">LEN(C131)</f>
        <v>23</v>
      </c>
    </row>
    <row r="132" spans="1:33" x14ac:dyDescent="0.25">
      <c r="A132" t="s">
        <v>152</v>
      </c>
      <c r="B132" t="s">
        <v>262</v>
      </c>
      <c r="C132" t="str">
        <f t="shared" si="27"/>
        <v xml:space="preserve"> Grapadoras de brazo largo</v>
      </c>
      <c r="D132">
        <f t="shared" ca="1" si="30"/>
        <v>2265</v>
      </c>
      <c r="E132" t="s">
        <v>6</v>
      </c>
      <c r="G132" t="str">
        <f t="shared" si="31"/>
        <v xml:space="preserve">('C-09', </v>
      </c>
      <c r="H132" t="str">
        <f t="shared" si="32"/>
        <v xml:space="preserve">'Grapadoras de brazo largo', </v>
      </c>
      <c r="I132" t="str">
        <f t="shared" si="33"/>
        <v xml:space="preserve">'Grapadoras de brazo largo', </v>
      </c>
      <c r="J132" t="str">
        <f t="shared" ca="1" si="34"/>
        <v xml:space="preserve">2265, </v>
      </c>
      <c r="K132" t="str">
        <f t="shared" si="35"/>
        <v>'P-01');</v>
      </c>
      <c r="M132" t="str">
        <f t="shared" ca="1" si="36"/>
        <v>INSERT [dbo].[Items] ([CategoriaID], [Nombre], [Descripcion], [PrecioUnitario], [ProveedorID]) VALUES ('C-09', 'Grapadoras de brazo largo', 'Grapadoras de brazo largo', 2265, 'P-01');</v>
      </c>
      <c r="AG132">
        <f t="shared" si="37"/>
        <v>26</v>
      </c>
    </row>
    <row r="133" spans="1:33" x14ac:dyDescent="0.25">
      <c r="A133" t="s">
        <v>152</v>
      </c>
      <c r="B133" t="s">
        <v>263</v>
      </c>
      <c r="C133" t="str">
        <f t="shared" si="27"/>
        <v xml:space="preserve"> Grapadoras de escritorio</v>
      </c>
      <c r="D133">
        <f t="shared" ca="1" si="30"/>
        <v>4493</v>
      </c>
      <c r="E133" t="s">
        <v>6</v>
      </c>
      <c r="G133" t="str">
        <f t="shared" si="31"/>
        <v xml:space="preserve">('C-09', </v>
      </c>
      <c r="H133" t="str">
        <f t="shared" si="32"/>
        <v xml:space="preserve">'Grapadoras de escritorio', </v>
      </c>
      <c r="I133" t="str">
        <f t="shared" si="33"/>
        <v xml:space="preserve">'Grapadoras de escritorio', </v>
      </c>
      <c r="J133" t="str">
        <f t="shared" ca="1" si="34"/>
        <v xml:space="preserve">4493, </v>
      </c>
      <c r="K133" t="str">
        <f t="shared" si="35"/>
        <v>'P-01');</v>
      </c>
      <c r="M133" t="str">
        <f t="shared" ca="1" si="36"/>
        <v>INSERT [dbo].[Items] ([CategoriaID], [Nombre], [Descripcion], [PrecioUnitario], [ProveedorID]) VALUES ('C-09', 'Grapadoras de escritorio', 'Grapadoras de escritorio', 4493, 'P-01');</v>
      </c>
      <c r="AG133">
        <f t="shared" si="37"/>
        <v>25</v>
      </c>
    </row>
    <row r="134" spans="1:33" x14ac:dyDescent="0.25">
      <c r="A134" t="s">
        <v>152</v>
      </c>
      <c r="B134" t="s">
        <v>264</v>
      </c>
      <c r="C134" t="str">
        <f t="shared" si="27"/>
        <v xml:space="preserve"> Grapadoras de gruesos</v>
      </c>
      <c r="D134">
        <f t="shared" ca="1" si="30"/>
        <v>3326</v>
      </c>
      <c r="E134" t="s">
        <v>6</v>
      </c>
      <c r="G134" t="str">
        <f t="shared" si="31"/>
        <v xml:space="preserve">('C-09', </v>
      </c>
      <c r="H134" t="str">
        <f t="shared" si="32"/>
        <v xml:space="preserve">'Grapadoras de gruesos', </v>
      </c>
      <c r="I134" t="str">
        <f t="shared" si="33"/>
        <v xml:space="preserve">'Grapadoras de gruesos', </v>
      </c>
      <c r="J134" t="str">
        <f t="shared" ca="1" si="34"/>
        <v xml:space="preserve">3326, </v>
      </c>
      <c r="K134" t="str">
        <f t="shared" si="35"/>
        <v>'P-01');</v>
      </c>
      <c r="M134" t="str">
        <f t="shared" ca="1" si="36"/>
        <v>INSERT [dbo].[Items] ([CategoriaID], [Nombre], [Descripcion], [PrecioUnitario], [ProveedorID]) VALUES ('C-09', 'Grapadoras de gruesos', 'Grapadoras de gruesos', 3326, 'P-01');</v>
      </c>
      <c r="AG134">
        <f t="shared" si="37"/>
        <v>22</v>
      </c>
    </row>
    <row r="135" spans="1:33" x14ac:dyDescent="0.25">
      <c r="A135" t="s">
        <v>152</v>
      </c>
      <c r="B135" t="s">
        <v>265</v>
      </c>
      <c r="C135" t="str">
        <f t="shared" si="27"/>
        <v xml:space="preserve"> Grapadoras de tenaza</v>
      </c>
      <c r="D135">
        <f t="shared" ca="1" si="30"/>
        <v>2232</v>
      </c>
      <c r="E135" t="s">
        <v>6</v>
      </c>
      <c r="G135" t="str">
        <f t="shared" si="31"/>
        <v xml:space="preserve">('C-09', </v>
      </c>
      <c r="H135" t="str">
        <f t="shared" si="32"/>
        <v xml:space="preserve">'Grapadoras de tenaza', </v>
      </c>
      <c r="I135" t="str">
        <f t="shared" si="33"/>
        <v xml:space="preserve">'Grapadoras de tenaza', </v>
      </c>
      <c r="J135" t="str">
        <f t="shared" ca="1" si="34"/>
        <v xml:space="preserve">2232, </v>
      </c>
      <c r="K135" t="str">
        <f t="shared" si="35"/>
        <v>'P-01');</v>
      </c>
      <c r="M135" t="str">
        <f t="shared" ca="1" si="36"/>
        <v>INSERT [dbo].[Items] ([CategoriaID], [Nombre], [Descripcion], [PrecioUnitario], [ProveedorID]) VALUES ('C-09', 'Grapadoras de tenaza', 'Grapadoras de tenaza', 2232, 'P-01');</v>
      </c>
      <c r="AG135">
        <f t="shared" si="37"/>
        <v>21</v>
      </c>
    </row>
    <row r="136" spans="1:33" x14ac:dyDescent="0.25">
      <c r="A136" t="s">
        <v>152</v>
      </c>
      <c r="B136" t="s">
        <v>266</v>
      </c>
      <c r="C136" t="str">
        <f t="shared" si="27"/>
        <v xml:space="preserve"> Grapadoras El Casco</v>
      </c>
      <c r="D136">
        <f t="shared" ca="1" si="30"/>
        <v>3137</v>
      </c>
      <c r="E136" t="s">
        <v>6</v>
      </c>
      <c r="G136" t="str">
        <f t="shared" si="31"/>
        <v xml:space="preserve">('C-09', </v>
      </c>
      <c r="H136" t="str">
        <f t="shared" si="32"/>
        <v xml:space="preserve">'Grapadoras El Casco', </v>
      </c>
      <c r="I136" t="str">
        <f t="shared" si="33"/>
        <v xml:space="preserve">'Grapadoras El Casco', </v>
      </c>
      <c r="J136" t="str">
        <f t="shared" ca="1" si="34"/>
        <v xml:space="preserve">3137, </v>
      </c>
      <c r="K136" t="str">
        <f t="shared" si="35"/>
        <v>'P-01');</v>
      </c>
      <c r="M136" t="str">
        <f t="shared" ca="1" si="36"/>
        <v>INSERT [dbo].[Items] ([CategoriaID], [Nombre], [Descripcion], [PrecioUnitario], [ProveedorID]) VALUES ('C-09', 'Grapadoras El Casco', 'Grapadoras El Casco', 3137, 'P-01');</v>
      </c>
      <c r="AG136">
        <f t="shared" si="37"/>
        <v>20</v>
      </c>
    </row>
    <row r="137" spans="1:33" x14ac:dyDescent="0.25">
      <c r="A137" t="s">
        <v>152</v>
      </c>
      <c r="B137" t="s">
        <v>267</v>
      </c>
      <c r="C137" t="str">
        <f t="shared" si="27"/>
        <v xml:space="preserve"> Grapadoras eléctricas</v>
      </c>
      <c r="D137">
        <f t="shared" ca="1" si="30"/>
        <v>5274</v>
      </c>
      <c r="E137" t="s">
        <v>6</v>
      </c>
      <c r="G137" t="str">
        <f t="shared" si="31"/>
        <v xml:space="preserve">('C-09', </v>
      </c>
      <c r="H137" t="str">
        <f t="shared" si="32"/>
        <v xml:space="preserve">'Grapadoras eléctricas', </v>
      </c>
      <c r="I137" t="str">
        <f t="shared" si="33"/>
        <v xml:space="preserve">'Grapadoras eléctricas', </v>
      </c>
      <c r="J137" t="str">
        <f t="shared" ca="1" si="34"/>
        <v xml:space="preserve">5274, </v>
      </c>
      <c r="K137" t="str">
        <f t="shared" si="35"/>
        <v>'P-01');</v>
      </c>
      <c r="M137" t="str">
        <f t="shared" ca="1" si="36"/>
        <v>INSERT [dbo].[Items] ([CategoriaID], [Nombre], [Descripcion], [PrecioUnitario], [ProveedorID]) VALUES ('C-09', 'Grapadoras eléctricas', 'Grapadoras eléctricas', 5274, 'P-01');</v>
      </c>
      <c r="AG137">
        <f t="shared" si="37"/>
        <v>22</v>
      </c>
    </row>
    <row r="138" spans="1:33" x14ac:dyDescent="0.25">
      <c r="A138" t="s">
        <v>152</v>
      </c>
      <c r="B138" t="s">
        <v>153</v>
      </c>
      <c r="C138" t="str">
        <f t="shared" si="27"/>
        <v>Grapadoras de bolsillo</v>
      </c>
      <c r="D138">
        <f t="shared" ca="1" si="30"/>
        <v>4309</v>
      </c>
      <c r="E138" t="s">
        <v>6</v>
      </c>
      <c r="G138" t="str">
        <f t="shared" si="31"/>
        <v xml:space="preserve">('C-09', </v>
      </c>
      <c r="H138" t="str">
        <f t="shared" si="32"/>
        <v xml:space="preserve">'Grapadoras de bolsillo', </v>
      </c>
      <c r="I138" t="str">
        <f t="shared" si="33"/>
        <v xml:space="preserve">'Grapadoras de bolsillo', </v>
      </c>
      <c r="J138" t="str">
        <f t="shared" ca="1" si="34"/>
        <v xml:space="preserve">4309, </v>
      </c>
      <c r="K138" t="str">
        <f t="shared" si="35"/>
        <v>'P-01');</v>
      </c>
      <c r="M138" t="str">
        <f t="shared" ca="1" si="36"/>
        <v>INSERT [dbo].[Items] ([CategoriaID], [Nombre], [Descripcion], [PrecioUnitario], [ProveedorID]) VALUES ('C-09', 'Grapadoras de bolsillo', 'Grapadoras de bolsillo', 4309, 'P-01');</v>
      </c>
      <c r="AG138">
        <f t="shared" si="37"/>
        <v>22</v>
      </c>
    </row>
    <row r="139" spans="1:33" x14ac:dyDescent="0.25">
      <c r="A139" t="s">
        <v>154</v>
      </c>
      <c r="B139" t="s">
        <v>155</v>
      </c>
      <c r="C139" t="s">
        <v>156</v>
      </c>
      <c r="D139">
        <v>18518</v>
      </c>
      <c r="E139" t="s">
        <v>6</v>
      </c>
      <c r="G139" t="str">
        <f t="shared" si="31"/>
        <v xml:space="preserve">('C-10', </v>
      </c>
      <c r="H139" t="str">
        <f t="shared" si="32"/>
        <v xml:space="preserve">'Impresora térmica Safescan TP-230', </v>
      </c>
      <c r="I139" t="str">
        <f t="shared" si="33"/>
        <v xml:space="preserve">'Competente impresora térmica de alta velocidad (60 mm/s) conectable a las contadoras de dinero Safescan para imprimir completos reportes que detallan la suma total de dinero contado y un balance individual de cada denominación.', </v>
      </c>
      <c r="J139" t="str">
        <f t="shared" si="34"/>
        <v xml:space="preserve">18518, </v>
      </c>
      <c r="K139" t="str">
        <f t="shared" si="35"/>
        <v>'P-01');</v>
      </c>
      <c r="M139" t="str">
        <f t="shared" si="36"/>
        <v>INSERT [dbo].[Items] ([CategoriaID], [Nombre], [Descripcion], [PrecioUnitario], [ProveedorID]) VALUES ('C-10', 'Impresora térmica Safescan TP-230', 'Competente impresora térmica de alta velocidad (60 mm/s) conectable a las contadoras de dinero Safescan para imprimir completos reportes que detallan la suma total de dinero contado y un balance individual de cada denominación.', 18518, 'P-01');</v>
      </c>
      <c r="AG139">
        <f t="shared" si="37"/>
        <v>227</v>
      </c>
    </row>
    <row r="140" spans="1:33" x14ac:dyDescent="0.25">
      <c r="A140" t="s">
        <v>157</v>
      </c>
      <c r="B140" t="s">
        <v>158</v>
      </c>
      <c r="C140" t="str">
        <f>B140</f>
        <v>Pizarras y tableros de anuncios de corcho</v>
      </c>
      <c r="D140">
        <f ca="1">RANDBETWEEN(50,350)</f>
        <v>124</v>
      </c>
      <c r="E140" t="s">
        <v>6</v>
      </c>
      <c r="G140" t="str">
        <f t="shared" si="31"/>
        <v xml:space="preserve">('C-11', </v>
      </c>
      <c r="H140" t="str">
        <f t="shared" si="32"/>
        <v xml:space="preserve">'Pizarras y tableros de anuncios de corcho', </v>
      </c>
      <c r="I140" t="str">
        <f t="shared" si="33"/>
        <v xml:space="preserve">'Pizarras y tableros de anuncios de corcho', </v>
      </c>
      <c r="J140" t="str">
        <f t="shared" ca="1" si="34"/>
        <v xml:space="preserve">124, </v>
      </c>
      <c r="K140" t="str">
        <f t="shared" si="35"/>
        <v>'P-01');</v>
      </c>
      <c r="M140" t="str">
        <f t="shared" ca="1" si="36"/>
        <v>INSERT [dbo].[Items] ([CategoriaID], [Nombre], [Descripcion], [PrecioUnitario], [ProveedorID]) VALUES ('C-11', 'Pizarras y tableros de anuncios de corcho', 'Pizarras y tableros de anuncios de corcho', 124, 'P-01');</v>
      </c>
      <c r="AG140">
        <f t="shared" si="37"/>
        <v>41</v>
      </c>
    </row>
    <row r="141" spans="1:33" x14ac:dyDescent="0.25">
      <c r="A141" t="s">
        <v>157</v>
      </c>
      <c r="B141" t="s">
        <v>268</v>
      </c>
      <c r="C141" t="str">
        <f t="shared" ref="C141:C142" si="38">B141</f>
        <v>Chinchetas cortas de latón o acero</v>
      </c>
      <c r="D141">
        <f t="shared" ref="D141:D142" ca="1" si="39">RANDBETWEEN(50,350)</f>
        <v>64</v>
      </c>
      <c r="E141" t="s">
        <v>6</v>
      </c>
      <c r="G141" t="str">
        <f t="shared" si="31"/>
        <v xml:space="preserve">('C-11', </v>
      </c>
      <c r="H141" t="str">
        <f t="shared" si="32"/>
        <v xml:space="preserve">'Chinchetas cortas de latón o acero', </v>
      </c>
      <c r="I141" t="str">
        <f t="shared" si="33"/>
        <v xml:space="preserve">'Chinchetas cortas de latón o acero', </v>
      </c>
      <c r="J141" t="str">
        <f t="shared" ca="1" si="34"/>
        <v xml:space="preserve">64, </v>
      </c>
      <c r="K141" t="str">
        <f t="shared" si="35"/>
        <v>'P-01');</v>
      </c>
      <c r="M141" t="str">
        <f t="shared" ca="1" si="36"/>
        <v>INSERT [dbo].[Items] ([CategoriaID], [Nombre], [Descripcion], [PrecioUnitario], [ProveedorID]) VALUES ('C-11', 'Chinchetas cortas de latón o acero', 'Chinchetas cortas de latón o acero', 64, 'P-01');</v>
      </c>
      <c r="AG141">
        <f t="shared" si="37"/>
        <v>34</v>
      </c>
    </row>
    <row r="142" spans="1:33" x14ac:dyDescent="0.25">
      <c r="A142" t="s">
        <v>157</v>
      </c>
      <c r="B142" t="s">
        <v>159</v>
      </c>
      <c r="C142" t="str">
        <f t="shared" si="38"/>
        <v>Agujas de señalización para mapas y planos</v>
      </c>
      <c r="D142">
        <f t="shared" ca="1" si="39"/>
        <v>316</v>
      </c>
      <c r="E142" t="s">
        <v>6</v>
      </c>
      <c r="G142" t="str">
        <f t="shared" si="31"/>
        <v xml:space="preserve">('C-11', </v>
      </c>
      <c r="H142" t="str">
        <f t="shared" si="32"/>
        <v xml:space="preserve">'Agujas de señalización para mapas y planos', </v>
      </c>
      <c r="I142" t="str">
        <f t="shared" si="33"/>
        <v xml:space="preserve">'Agujas de señalización para mapas y planos', </v>
      </c>
      <c r="J142" t="str">
        <f t="shared" ca="1" si="34"/>
        <v xml:space="preserve">316, </v>
      </c>
      <c r="K142" t="str">
        <f t="shared" si="35"/>
        <v>'P-01');</v>
      </c>
      <c r="M142" t="str">
        <f t="shared" ca="1" si="36"/>
        <v>INSERT [dbo].[Items] ([CategoriaID], [Nombre], [Descripcion], [PrecioUnitario], [ProveedorID]) VALUES ('C-11', 'Agujas de señalización para mapas y planos', 'Agujas de señalización para mapas y planos', 316, 'P-01');</v>
      </c>
      <c r="AG142">
        <f t="shared" si="37"/>
        <v>42</v>
      </c>
    </row>
    <row r="143" spans="1:33" x14ac:dyDescent="0.25">
      <c r="A143" t="s">
        <v>160</v>
      </c>
      <c r="B143" t="s">
        <v>161</v>
      </c>
      <c r="C143" t="s">
        <v>162</v>
      </c>
      <c r="D143">
        <f ca="1">RANDBETWEEN(299,19307)</f>
        <v>5154</v>
      </c>
      <c r="E143" t="s">
        <v>6</v>
      </c>
      <c r="G143" t="str">
        <f t="shared" si="31"/>
        <v xml:space="preserve">('C-12', </v>
      </c>
      <c r="H143" t="str">
        <f t="shared" si="32"/>
        <v xml:space="preserve">'Perforadora de papel para 10 hojas', </v>
      </c>
      <c r="I143" t="str">
        <f t="shared" si="33"/>
        <v xml:space="preserve">'La más barata', </v>
      </c>
      <c r="J143" t="str">
        <f t="shared" ca="1" si="34"/>
        <v xml:space="preserve">5154, </v>
      </c>
      <c r="K143" t="str">
        <f t="shared" si="35"/>
        <v>'P-01');</v>
      </c>
      <c r="M143" t="str">
        <f t="shared" ca="1" si="36"/>
        <v>INSERT [dbo].[Items] ([CategoriaID], [Nombre], [Descripcion], [PrecioUnitario], [ProveedorID]) VALUES ('C-12', 'Perforadora de papel para 10 hojas', 'La más barata', 5154, 'P-01');</v>
      </c>
      <c r="AG143">
        <f t="shared" si="37"/>
        <v>13</v>
      </c>
    </row>
    <row r="144" spans="1:33" x14ac:dyDescent="0.25">
      <c r="A144" t="s">
        <v>160</v>
      </c>
      <c r="B144" t="s">
        <v>163</v>
      </c>
      <c r="C144" t="s">
        <v>164</v>
      </c>
      <c r="D144">
        <f t="shared" ref="D144:D164" ca="1" si="40">RANDBETWEEN(299,19307)</f>
        <v>11714</v>
      </c>
      <c r="E144" t="s">
        <v>6</v>
      </c>
      <c r="G144" t="str">
        <f t="shared" si="31"/>
        <v xml:space="preserve">('C-12', </v>
      </c>
      <c r="H144" t="str">
        <f t="shared" si="32"/>
        <v xml:space="preserve">'Perforador de papel barato 20 hojas', </v>
      </c>
      <c r="I144" t="str">
        <f t="shared" si="33"/>
        <v xml:space="preserve">'Colores: azul, rojo o negro', </v>
      </c>
      <c r="J144" t="str">
        <f t="shared" ca="1" si="34"/>
        <v xml:space="preserve">11714, </v>
      </c>
      <c r="K144" t="str">
        <f t="shared" si="35"/>
        <v>'P-01');</v>
      </c>
      <c r="M144" t="str">
        <f t="shared" ca="1" si="36"/>
        <v>INSERT [dbo].[Items] ([CategoriaID], [Nombre], [Descripcion], [PrecioUnitario], [ProveedorID]) VALUES ('C-12', 'Perforador de papel barato 20 hojas', 'Colores: azul, rojo o negro', 11714, 'P-01');</v>
      </c>
      <c r="AG144">
        <f t="shared" si="37"/>
        <v>27</v>
      </c>
    </row>
    <row r="145" spans="1:33" x14ac:dyDescent="0.25">
      <c r="A145" t="s">
        <v>160</v>
      </c>
      <c r="B145" t="s">
        <v>165</v>
      </c>
      <c r="C145" t="s">
        <v>166</v>
      </c>
      <c r="D145">
        <f t="shared" ca="1" si="40"/>
        <v>6164</v>
      </c>
      <c r="E145" t="s">
        <v>6</v>
      </c>
      <c r="G145" t="str">
        <f t="shared" si="31"/>
        <v xml:space="preserve">('C-12', </v>
      </c>
      <c r="H145" t="str">
        <f t="shared" si="32"/>
        <v xml:space="preserve">'Taladro con regleta deslizante para 27 hojas', </v>
      </c>
      <c r="I145" t="str">
        <f t="shared" si="33"/>
        <v xml:space="preserve">'Perforadora negra con abertura de 2.7 mm', </v>
      </c>
      <c r="J145" t="str">
        <f t="shared" ca="1" si="34"/>
        <v xml:space="preserve">6164, </v>
      </c>
      <c r="K145" t="str">
        <f t="shared" si="35"/>
        <v>'P-01');</v>
      </c>
      <c r="M145" t="str">
        <f t="shared" ca="1" si="36"/>
        <v>INSERT [dbo].[Items] ([CategoriaID], [Nombre], [Descripcion], [PrecioUnitario], [ProveedorID]) VALUES ('C-12', 'Taladro con regleta deslizante para 27 hojas', 'Perforadora negra con abertura de 2.7 mm', 6164, 'P-01');</v>
      </c>
      <c r="AG145">
        <f t="shared" si="37"/>
        <v>40</v>
      </c>
    </row>
    <row r="146" spans="1:33" x14ac:dyDescent="0.25">
      <c r="A146" t="s">
        <v>160</v>
      </c>
      <c r="B146" t="s">
        <v>167</v>
      </c>
      <c r="C146" t="s">
        <v>168</v>
      </c>
      <c r="D146">
        <f t="shared" ca="1" si="40"/>
        <v>4304</v>
      </c>
      <c r="E146" t="s">
        <v>6</v>
      </c>
      <c r="G146" t="str">
        <f t="shared" si="31"/>
        <v xml:space="preserve">('C-12', </v>
      </c>
      <c r="H146" t="str">
        <f t="shared" si="32"/>
        <v xml:space="preserve">'Perforadora con base y empuñadura antideslizantes', </v>
      </c>
      <c r="I146" t="str">
        <f t="shared" si="33"/>
        <v xml:space="preserve">'Taladra 20 o 30 hojas (según modelo)', </v>
      </c>
      <c r="J146" t="str">
        <f t="shared" ca="1" si="34"/>
        <v xml:space="preserve">4304, </v>
      </c>
      <c r="K146" t="str">
        <f t="shared" si="35"/>
        <v>'P-01');</v>
      </c>
      <c r="M146" t="str">
        <f t="shared" ca="1" si="36"/>
        <v>INSERT [dbo].[Items] ([CategoriaID], [Nombre], [Descripcion], [PrecioUnitario], [ProveedorID]) VALUES ('C-12', 'Perforadora con base y empuñadura antideslizantes', 'Taladra 20 o 30 hojas (según modelo)', 4304, 'P-01');</v>
      </c>
      <c r="AG146">
        <f t="shared" si="37"/>
        <v>36</v>
      </c>
    </row>
    <row r="147" spans="1:33" x14ac:dyDescent="0.25">
      <c r="A147" t="s">
        <v>160</v>
      </c>
      <c r="B147" t="s">
        <v>169</v>
      </c>
      <c r="C147" t="s">
        <v>170</v>
      </c>
      <c r="D147">
        <f t="shared" ca="1" si="40"/>
        <v>1472</v>
      </c>
      <c r="E147" t="s">
        <v>6</v>
      </c>
      <c r="G147" t="str">
        <f t="shared" si="31"/>
        <v xml:space="preserve">('C-12', </v>
      </c>
      <c r="H147" t="str">
        <f t="shared" si="32"/>
        <v xml:space="preserve">'Taladradora Petrus 52 Retro', </v>
      </c>
      <c r="I147" t="str">
        <f t="shared" si="33"/>
        <v xml:space="preserve">'Para dar un toque vintage a la oficina', </v>
      </c>
      <c r="J147" t="str">
        <f t="shared" ca="1" si="34"/>
        <v xml:space="preserve">1472, </v>
      </c>
      <c r="K147" t="str">
        <f t="shared" si="35"/>
        <v>'P-01');</v>
      </c>
      <c r="M147" t="str">
        <f t="shared" ca="1" si="36"/>
        <v>INSERT [dbo].[Items] ([CategoriaID], [Nombre], [Descripcion], [PrecioUnitario], [ProveedorID]) VALUES ('C-12', 'Taladradora Petrus 52 Retro', 'Para dar un toque vintage a la oficina', 1472, 'P-01');</v>
      </c>
      <c r="AG147">
        <f t="shared" si="37"/>
        <v>38</v>
      </c>
    </row>
    <row r="148" spans="1:33" x14ac:dyDescent="0.25">
      <c r="A148" t="s">
        <v>160</v>
      </c>
      <c r="B148" t="s">
        <v>171</v>
      </c>
      <c r="C148" t="s">
        <v>172</v>
      </c>
      <c r="D148">
        <f t="shared" ca="1" si="40"/>
        <v>2128</v>
      </c>
      <c r="E148" t="s">
        <v>6</v>
      </c>
      <c r="G148" t="str">
        <f t="shared" si="31"/>
        <v xml:space="preserve">('C-12', </v>
      </c>
      <c r="H148" t="str">
        <f t="shared" si="32"/>
        <v xml:space="preserve">'Taladrado de papel Petrus 52', </v>
      </c>
      <c r="I148" t="str">
        <f t="shared" si="33"/>
        <v xml:space="preserve">'La Petrus 52 en su versión clásica', </v>
      </c>
      <c r="J148" t="str">
        <f t="shared" ca="1" si="34"/>
        <v xml:space="preserve">2128, </v>
      </c>
      <c r="K148" t="str">
        <f t="shared" si="35"/>
        <v>'P-01');</v>
      </c>
      <c r="M148" t="str">
        <f t="shared" ca="1" si="36"/>
        <v>INSERT [dbo].[Items] ([CategoriaID], [Nombre], [Descripcion], [PrecioUnitario], [ProveedorID]) VALUES ('C-12', 'Taladrado de papel Petrus 52', 'La Petrus 52 en su versión clásica', 2128, 'P-01');</v>
      </c>
      <c r="AG148">
        <f t="shared" si="37"/>
        <v>34</v>
      </c>
    </row>
    <row r="149" spans="1:33" x14ac:dyDescent="0.25">
      <c r="A149" t="s">
        <v>160</v>
      </c>
      <c r="B149" t="s">
        <v>173</v>
      </c>
      <c r="C149" t="s">
        <v>174</v>
      </c>
      <c r="D149">
        <f t="shared" ca="1" si="40"/>
        <v>13599</v>
      </c>
      <c r="E149" t="s">
        <v>6</v>
      </c>
      <c r="G149" t="str">
        <f t="shared" si="31"/>
        <v xml:space="preserve">('C-12', </v>
      </c>
      <c r="H149" t="str">
        <f t="shared" si="32"/>
        <v xml:space="preserve">'Perforadora metalizada Petrus 52 WoW', </v>
      </c>
      <c r="I149" t="str">
        <f t="shared" si="33"/>
        <v xml:space="preserve">'El taladro original de Petrus, metalizado', </v>
      </c>
      <c r="J149" t="str">
        <f t="shared" ca="1" si="34"/>
        <v xml:space="preserve">13599, </v>
      </c>
      <c r="K149" t="str">
        <f t="shared" si="35"/>
        <v>'P-01');</v>
      </c>
      <c r="M149" t="str">
        <f t="shared" ca="1" si="36"/>
        <v>INSERT [dbo].[Items] ([CategoriaID], [Nombre], [Descripcion], [PrecioUnitario], [ProveedorID]) VALUES ('C-12', 'Perforadora metalizada Petrus 52 WoW', 'El taladro original de Petrus, metalizado', 13599, 'P-01');</v>
      </c>
      <c r="AG149">
        <f t="shared" si="37"/>
        <v>41</v>
      </c>
    </row>
    <row r="150" spans="1:33" x14ac:dyDescent="0.25">
      <c r="A150" t="s">
        <v>160</v>
      </c>
      <c r="B150" t="s">
        <v>175</v>
      </c>
      <c r="C150" t="s">
        <v>176</v>
      </c>
      <c r="D150">
        <f t="shared" ca="1" si="40"/>
        <v>1566</v>
      </c>
      <c r="E150" t="s">
        <v>6</v>
      </c>
      <c r="G150" t="str">
        <f t="shared" si="31"/>
        <v xml:space="preserve">('C-12', </v>
      </c>
      <c r="H150" t="str">
        <f t="shared" si="32"/>
        <v xml:space="preserve">'Perforadora de papel Maped Essentials Metal E4001', </v>
      </c>
      <c r="I150" t="str">
        <f t="shared" si="33"/>
        <v xml:space="preserve">'Una de las 4-taladros más baratas', </v>
      </c>
      <c r="J150" t="str">
        <f t="shared" ca="1" si="34"/>
        <v xml:space="preserve">1566, </v>
      </c>
      <c r="K150" t="str">
        <f t="shared" si="35"/>
        <v>'P-01');</v>
      </c>
      <c r="M150" t="str">
        <f t="shared" ca="1" si="36"/>
        <v>INSERT [dbo].[Items] ([CategoriaID], [Nombre], [Descripcion], [PrecioUnitario], [ProveedorID]) VALUES ('C-12', 'Perforadora de papel Maped Essentials Metal E4001', 'Una de las 4-taladros más baratas', 1566, 'P-01');</v>
      </c>
      <c r="AG150">
        <f t="shared" si="37"/>
        <v>33</v>
      </c>
    </row>
    <row r="151" spans="1:33" x14ac:dyDescent="0.25">
      <c r="A151" t="s">
        <v>160</v>
      </c>
      <c r="B151" t="s">
        <v>177</v>
      </c>
      <c r="C151" t="s">
        <v>178</v>
      </c>
      <c r="D151">
        <f t="shared" ca="1" si="40"/>
        <v>14247</v>
      </c>
      <c r="E151" t="s">
        <v>6</v>
      </c>
      <c r="G151" t="str">
        <f t="shared" si="31"/>
        <v xml:space="preserve">('C-12', </v>
      </c>
      <c r="H151" t="str">
        <f t="shared" si="32"/>
        <v xml:space="preserve">'Perforadora económica de papel de 4 taladros', </v>
      </c>
      <c r="I151" t="str">
        <f t="shared" si="33"/>
        <v xml:space="preserve">'Taladro económico de 4 agujeros', </v>
      </c>
      <c r="J151" t="str">
        <f t="shared" ca="1" si="34"/>
        <v xml:space="preserve">14247, </v>
      </c>
      <c r="K151" t="str">
        <f t="shared" si="35"/>
        <v>'P-01');</v>
      </c>
      <c r="M151" t="str">
        <f t="shared" ca="1" si="36"/>
        <v>INSERT [dbo].[Items] ([CategoriaID], [Nombre], [Descripcion], [PrecioUnitario], [ProveedorID]) VALUES ('C-12', 'Perforadora económica de papel de 4 taladros', 'Taladro económico de 4 agujeros', 14247, 'P-01');</v>
      </c>
      <c r="AG151">
        <f t="shared" si="37"/>
        <v>31</v>
      </c>
    </row>
    <row r="152" spans="1:33" x14ac:dyDescent="0.25">
      <c r="A152" t="s">
        <v>160</v>
      </c>
      <c r="B152" t="s">
        <v>179</v>
      </c>
      <c r="C152" t="s">
        <v>180</v>
      </c>
      <c r="D152">
        <f t="shared" ca="1" si="40"/>
        <v>15839</v>
      </c>
      <c r="E152" t="s">
        <v>6</v>
      </c>
      <c r="G152" t="str">
        <f t="shared" si="31"/>
        <v xml:space="preserve">('C-12', </v>
      </c>
      <c r="H152" t="str">
        <f t="shared" si="32"/>
        <v xml:space="preserve">'Taladro Maped Essentials para 45 hojas', </v>
      </c>
      <c r="I152" t="str">
        <f t="shared" si="33"/>
        <v xml:space="preserve">'Con base antideslizante', </v>
      </c>
      <c r="J152" t="str">
        <f t="shared" ca="1" si="34"/>
        <v xml:space="preserve">15839, </v>
      </c>
      <c r="K152" t="str">
        <f t="shared" si="35"/>
        <v>'P-01');</v>
      </c>
      <c r="M152" t="str">
        <f t="shared" ca="1" si="36"/>
        <v>INSERT [dbo].[Items] ([CategoriaID], [Nombre], [Descripcion], [PrecioUnitario], [ProveedorID]) VALUES ('C-12', 'Taladro Maped Essentials para 45 hojas', 'Con base antideslizante', 15839, 'P-01');</v>
      </c>
      <c r="AG152">
        <f t="shared" si="37"/>
        <v>23</v>
      </c>
    </row>
    <row r="153" spans="1:33" x14ac:dyDescent="0.25">
      <c r="A153" t="s">
        <v>160</v>
      </c>
      <c r="B153" t="s">
        <v>181</v>
      </c>
      <c r="C153" t="s">
        <v>182</v>
      </c>
      <c r="D153">
        <f t="shared" ca="1" si="40"/>
        <v>1321</v>
      </c>
      <c r="E153" t="s">
        <v>6</v>
      </c>
      <c r="G153" t="str">
        <f t="shared" si="31"/>
        <v xml:space="preserve">('C-12', </v>
      </c>
      <c r="H153" t="str">
        <f t="shared" si="32"/>
        <v xml:space="preserve">'Petrus 62 Wow en cuatro colores metalizados', </v>
      </c>
      <c r="I153" t="str">
        <f t="shared" si="33"/>
        <v xml:space="preserve">'Grapa 10 hojas más que la Petrus 52', </v>
      </c>
      <c r="J153" t="str">
        <f t="shared" ca="1" si="34"/>
        <v xml:space="preserve">1321, </v>
      </c>
      <c r="K153" t="str">
        <f t="shared" si="35"/>
        <v>'P-01');</v>
      </c>
      <c r="M153" t="str">
        <f t="shared" ca="1" si="36"/>
        <v>INSERT [dbo].[Items] ([CategoriaID], [Nombre], [Descripcion], [PrecioUnitario], [ProveedorID]) VALUES ('C-12', 'Petrus 62 Wow en cuatro colores metalizados', 'Grapa 10 hojas más que la Petrus 52', 1321, 'P-01');</v>
      </c>
      <c r="AG153">
        <f t="shared" si="37"/>
        <v>35</v>
      </c>
    </row>
    <row r="154" spans="1:33" x14ac:dyDescent="0.25">
      <c r="A154" t="s">
        <v>160</v>
      </c>
      <c r="B154" t="s">
        <v>183</v>
      </c>
      <c r="C154" t="s">
        <v>184</v>
      </c>
      <c r="D154">
        <f t="shared" ca="1" si="40"/>
        <v>5630</v>
      </c>
      <c r="E154" t="s">
        <v>6</v>
      </c>
      <c r="G154" t="str">
        <f t="shared" si="31"/>
        <v xml:space="preserve">('C-12', </v>
      </c>
      <c r="H154" t="str">
        <f t="shared" si="32"/>
        <v xml:space="preserve">'Taladradora de papel Petrus 65', </v>
      </c>
      <c r="I154" t="str">
        <f t="shared" si="33"/>
        <v xml:space="preserve">'La versión actual de la mítica Petrus', </v>
      </c>
      <c r="J154" t="str">
        <f t="shared" ca="1" si="34"/>
        <v xml:space="preserve">5630, </v>
      </c>
      <c r="K154" t="str">
        <f t="shared" si="35"/>
        <v>'P-01');</v>
      </c>
      <c r="M154" t="str">
        <f t="shared" ca="1" si="36"/>
        <v>INSERT [dbo].[Items] ([CategoriaID], [Nombre], [Descripcion], [PrecioUnitario], [ProveedorID]) VALUES ('C-12', 'Taladradora de papel Petrus 65', 'La versión actual de la mítica Petrus', 5630, 'P-01');</v>
      </c>
      <c r="AG154">
        <f t="shared" si="37"/>
        <v>37</v>
      </c>
    </row>
    <row r="155" spans="1:33" x14ac:dyDescent="0.25">
      <c r="A155" t="s">
        <v>160</v>
      </c>
      <c r="B155" t="s">
        <v>185</v>
      </c>
      <c r="C155" t="s">
        <v>186</v>
      </c>
      <c r="D155">
        <f t="shared" ca="1" si="40"/>
        <v>7462</v>
      </c>
      <c r="E155" t="s">
        <v>6</v>
      </c>
      <c r="G155" t="str">
        <f t="shared" si="31"/>
        <v xml:space="preserve">('C-12', </v>
      </c>
      <c r="H155" t="str">
        <f t="shared" si="32"/>
        <v xml:space="preserve">'Taladradora Petrus 95 Negro', </v>
      </c>
      <c r="I155" t="str">
        <f t="shared" si="33"/>
        <v xml:space="preserve">'Punzones ultrafilados, para 40 hojas', </v>
      </c>
      <c r="J155" t="str">
        <f t="shared" ca="1" si="34"/>
        <v xml:space="preserve">7462, </v>
      </c>
      <c r="K155" t="str">
        <f t="shared" si="35"/>
        <v>'P-01');</v>
      </c>
      <c r="M155" t="str">
        <f t="shared" ca="1" si="36"/>
        <v>INSERT [dbo].[Items] ([CategoriaID], [Nombre], [Descripcion], [PrecioUnitario], [ProveedorID]) VALUES ('C-12', 'Taladradora Petrus 95 Negro', 'Punzones ultrafilados, para 40 hojas', 7462, 'P-01');</v>
      </c>
      <c r="AG155">
        <f t="shared" si="37"/>
        <v>36</v>
      </c>
    </row>
    <row r="156" spans="1:33" x14ac:dyDescent="0.25">
      <c r="A156" t="s">
        <v>160</v>
      </c>
      <c r="B156" t="s">
        <v>187</v>
      </c>
      <c r="C156" t="s">
        <v>188</v>
      </c>
      <c r="D156">
        <f t="shared" ca="1" si="40"/>
        <v>15633</v>
      </c>
      <c r="E156" t="s">
        <v>6</v>
      </c>
      <c r="G156" t="str">
        <f t="shared" si="31"/>
        <v xml:space="preserve">('C-12', </v>
      </c>
      <c r="H156" t="str">
        <f t="shared" si="32"/>
        <v xml:space="preserve">'Perforadora de papel Maped Easy 65 h', </v>
      </c>
      <c r="I156" t="str">
        <f t="shared" si="33"/>
        <v xml:space="preserve">'Ergonómica, perfora sin apenas esfuerzo', </v>
      </c>
      <c r="J156" t="str">
        <f t="shared" ca="1" si="34"/>
        <v xml:space="preserve">15633, </v>
      </c>
      <c r="K156" t="str">
        <f t="shared" si="35"/>
        <v>'P-01');</v>
      </c>
      <c r="M156" t="str">
        <f t="shared" ca="1" si="36"/>
        <v>INSERT [dbo].[Items] ([CategoriaID], [Nombre], [Descripcion], [PrecioUnitario], [ProveedorID]) VALUES ('C-12', 'Perforadora de papel Maped Easy 65 h', 'Ergonómica, perfora sin apenas esfuerzo', 15633, 'P-01');</v>
      </c>
      <c r="AG156">
        <f t="shared" si="37"/>
        <v>39</v>
      </c>
    </row>
    <row r="157" spans="1:33" x14ac:dyDescent="0.25">
      <c r="A157" t="s">
        <v>160</v>
      </c>
      <c r="B157" t="s">
        <v>189</v>
      </c>
      <c r="C157" t="s">
        <v>190</v>
      </c>
      <c r="D157">
        <f t="shared" ca="1" si="40"/>
        <v>10403</v>
      </c>
      <c r="E157" t="s">
        <v>6</v>
      </c>
      <c r="G157" t="str">
        <f t="shared" si="31"/>
        <v xml:space="preserve">('C-12', </v>
      </c>
      <c r="H157" t="str">
        <f t="shared" si="32"/>
        <v xml:space="preserve">'Taladradora de oficina Q-Connect KF01237', </v>
      </c>
      <c r="I157" t="str">
        <f t="shared" si="33"/>
        <v xml:space="preserve">'Perfora hasta 65 hojas', </v>
      </c>
      <c r="J157" t="str">
        <f t="shared" ca="1" si="34"/>
        <v xml:space="preserve">10403, </v>
      </c>
      <c r="K157" t="str">
        <f t="shared" si="35"/>
        <v>'P-01');</v>
      </c>
      <c r="M157" t="str">
        <f t="shared" ca="1" si="36"/>
        <v>INSERT [dbo].[Items] ([CategoriaID], [Nombre], [Descripcion], [PrecioUnitario], [ProveedorID]) VALUES ('C-12', 'Taladradora de oficina Q-Connect KF01237', 'Perfora hasta 65 hojas', 10403, 'P-01');</v>
      </c>
      <c r="AG157">
        <f t="shared" si="37"/>
        <v>22</v>
      </c>
    </row>
    <row r="158" spans="1:33" x14ac:dyDescent="0.25">
      <c r="A158" t="s">
        <v>160</v>
      </c>
      <c r="B158" t="s">
        <v>191</v>
      </c>
      <c r="C158" t="s">
        <v>192</v>
      </c>
      <c r="D158">
        <f t="shared" ca="1" si="40"/>
        <v>15814</v>
      </c>
      <c r="E158" t="s">
        <v>6</v>
      </c>
      <c r="G158" t="str">
        <f t="shared" si="31"/>
        <v xml:space="preserve">('C-12', </v>
      </c>
      <c r="H158" t="str">
        <f t="shared" si="32"/>
        <v xml:space="preserve">'Taladro Novus B270 para 70 h', </v>
      </c>
      <c r="I158" t="str">
        <f t="shared" si="33"/>
        <v xml:space="preserve">'Taladro profesional de oficina de magnesio', </v>
      </c>
      <c r="J158" t="str">
        <f t="shared" ca="1" si="34"/>
        <v xml:space="preserve">15814, </v>
      </c>
      <c r="K158" t="str">
        <f t="shared" si="35"/>
        <v>'P-01');</v>
      </c>
      <c r="M158" t="str">
        <f t="shared" ca="1" si="36"/>
        <v>INSERT [dbo].[Items] ([CategoriaID], [Nombre], [Descripcion], [PrecioUnitario], [ProveedorID]) VALUES ('C-12', 'Taladro Novus B270 para 70 h', 'Taladro profesional de oficina de magnesio', 15814, 'P-01');</v>
      </c>
      <c r="AG158">
        <f t="shared" si="37"/>
        <v>42</v>
      </c>
    </row>
    <row r="159" spans="1:33" x14ac:dyDescent="0.25">
      <c r="A159" t="s">
        <v>160</v>
      </c>
      <c r="B159" t="s">
        <v>193</v>
      </c>
      <c r="C159" t="s">
        <v>194</v>
      </c>
      <c r="D159">
        <f t="shared" ca="1" si="40"/>
        <v>16521</v>
      </c>
      <c r="E159" t="s">
        <v>6</v>
      </c>
      <c r="G159" t="str">
        <f t="shared" si="31"/>
        <v xml:space="preserve">('C-12', </v>
      </c>
      <c r="H159" t="str">
        <f t="shared" si="32"/>
        <v xml:space="preserve">'Taladradora Rapid HDC65', </v>
      </c>
      <c r="I159" t="str">
        <f t="shared" si="33"/>
        <v xml:space="preserve">'Gris y naranja. Perfora hasta 65 hojas', </v>
      </c>
      <c r="J159" t="str">
        <f t="shared" ca="1" si="34"/>
        <v xml:space="preserve">16521, </v>
      </c>
      <c r="K159" t="str">
        <f t="shared" si="35"/>
        <v>'P-01');</v>
      </c>
      <c r="M159" t="str">
        <f t="shared" ca="1" si="36"/>
        <v>INSERT [dbo].[Items] ([CategoriaID], [Nombre], [Descripcion], [PrecioUnitario], [ProveedorID]) VALUES ('C-12', 'Taladradora Rapid HDC65', 'Gris y naranja. Perfora hasta 65 hojas', 16521, 'P-01');</v>
      </c>
      <c r="AG159">
        <f t="shared" si="37"/>
        <v>38</v>
      </c>
    </row>
    <row r="160" spans="1:33" x14ac:dyDescent="0.25">
      <c r="A160" t="s">
        <v>160</v>
      </c>
      <c r="B160" t="s">
        <v>195</v>
      </c>
      <c r="C160" t="s">
        <v>196</v>
      </c>
      <c r="D160">
        <f t="shared" ca="1" si="40"/>
        <v>4959</v>
      </c>
      <c r="E160" t="s">
        <v>6</v>
      </c>
      <c r="G160" t="str">
        <f t="shared" si="31"/>
        <v xml:space="preserve">('C-12', </v>
      </c>
      <c r="H160" t="str">
        <f t="shared" si="32"/>
        <v xml:space="preserve">'Perforadora de gran capacidad KF18766', </v>
      </c>
      <c r="I160" t="str">
        <f t="shared" si="33"/>
        <v xml:space="preserve">'Capacidad de perforación de hasta 100 hojas', </v>
      </c>
      <c r="J160" t="str">
        <f t="shared" ca="1" si="34"/>
        <v xml:space="preserve">4959, </v>
      </c>
      <c r="K160" t="str">
        <f t="shared" si="35"/>
        <v>'P-01');</v>
      </c>
      <c r="M160" t="str">
        <f t="shared" ca="1" si="36"/>
        <v>INSERT [dbo].[Items] ([CategoriaID], [Nombre], [Descripcion], [PrecioUnitario], [ProveedorID]) VALUES ('C-12', 'Perforadora de gran capacidad KF18766', 'Capacidad de perforación de hasta 100 hojas', 4959, 'P-01');</v>
      </c>
      <c r="AG160">
        <f t="shared" si="37"/>
        <v>43</v>
      </c>
    </row>
    <row r="161" spans="1:33" x14ac:dyDescent="0.25">
      <c r="A161" t="s">
        <v>160</v>
      </c>
      <c r="B161" t="s">
        <v>197</v>
      </c>
      <c r="C161" t="s">
        <v>198</v>
      </c>
      <c r="D161">
        <f t="shared" ca="1" si="40"/>
        <v>7128</v>
      </c>
      <c r="E161" t="s">
        <v>6</v>
      </c>
      <c r="G161" t="str">
        <f t="shared" si="31"/>
        <v xml:space="preserve">('C-12', </v>
      </c>
      <c r="H161" t="str">
        <f t="shared" si="32"/>
        <v xml:space="preserve">'Perforadora 4 punzones Petrus 505', </v>
      </c>
      <c r="I161" t="str">
        <f t="shared" si="33"/>
        <v xml:space="preserve">'Perforador de 4 agujeros de alta eficacia', </v>
      </c>
      <c r="J161" t="str">
        <f t="shared" ca="1" si="34"/>
        <v xml:space="preserve">7128, </v>
      </c>
      <c r="K161" t="str">
        <f t="shared" si="35"/>
        <v>'P-01');</v>
      </c>
      <c r="M161" t="str">
        <f t="shared" ca="1" si="36"/>
        <v>INSERT [dbo].[Items] ([CategoriaID], [Nombre], [Descripcion], [PrecioUnitario], [ProveedorID]) VALUES ('C-12', 'Perforadora 4 punzones Petrus 505', 'Perforador de 4 agujeros de alta eficacia', 7128, 'P-01');</v>
      </c>
      <c r="AG161">
        <f t="shared" si="37"/>
        <v>41</v>
      </c>
    </row>
    <row r="162" spans="1:33" x14ac:dyDescent="0.25">
      <c r="A162" t="s">
        <v>160</v>
      </c>
      <c r="B162" t="s">
        <v>199</v>
      </c>
      <c r="C162" t="s">
        <v>200</v>
      </c>
      <c r="D162">
        <f t="shared" ca="1" si="40"/>
        <v>10060</v>
      </c>
      <c r="E162" t="s">
        <v>6</v>
      </c>
      <c r="G162" t="str">
        <f t="shared" si="31"/>
        <v xml:space="preserve">('C-12', </v>
      </c>
      <c r="H162" t="str">
        <f t="shared" si="32"/>
        <v xml:space="preserve">'Taladradora Novus B2200 para 200 h', </v>
      </c>
      <c r="I162" t="str">
        <f t="shared" si="33"/>
        <v xml:space="preserve">'Una de las mejores en su categoría', </v>
      </c>
      <c r="J162" t="str">
        <f t="shared" ca="1" si="34"/>
        <v xml:space="preserve">10060, </v>
      </c>
      <c r="K162" t="str">
        <f t="shared" si="35"/>
        <v>'P-01');</v>
      </c>
      <c r="M162" t="str">
        <f t="shared" ca="1" si="36"/>
        <v>INSERT [dbo].[Items] ([CategoriaID], [Nombre], [Descripcion], [PrecioUnitario], [ProveedorID]) VALUES ('C-12', 'Taladradora Novus B2200 para 200 h', 'Una de las mejores en su categoría', 10060, 'P-01');</v>
      </c>
      <c r="AG162">
        <f t="shared" si="37"/>
        <v>34</v>
      </c>
    </row>
    <row r="163" spans="1:33" x14ac:dyDescent="0.25">
      <c r="A163" t="s">
        <v>160</v>
      </c>
      <c r="B163" t="s">
        <v>201</v>
      </c>
      <c r="C163" t="s">
        <v>202</v>
      </c>
      <c r="D163">
        <f t="shared" ca="1" si="40"/>
        <v>11310</v>
      </c>
      <c r="E163" t="s">
        <v>6</v>
      </c>
      <c r="G163" t="str">
        <f t="shared" si="31"/>
        <v xml:space="preserve">('C-12', </v>
      </c>
      <c r="H163" t="str">
        <f t="shared" si="32"/>
        <v xml:space="preserve">'Taladro con punzones móviles Petrus 514', </v>
      </c>
      <c r="I163" t="str">
        <f t="shared" si="33"/>
        <v xml:space="preserve">'Con distancia regulable entre sus punzones', </v>
      </c>
      <c r="J163" t="str">
        <f t="shared" ca="1" si="34"/>
        <v xml:space="preserve">11310, </v>
      </c>
      <c r="K163" t="str">
        <f t="shared" si="35"/>
        <v>'P-01');</v>
      </c>
      <c r="M163" t="str">
        <f t="shared" ca="1" si="36"/>
        <v>INSERT [dbo].[Items] ([CategoriaID], [Nombre], [Descripcion], [PrecioUnitario], [ProveedorID]) VALUES ('C-12', 'Taladro con punzones móviles Petrus 514', 'Con distancia regulable entre sus punzones', 11310, 'P-01');</v>
      </c>
      <c r="AG163">
        <f t="shared" si="37"/>
        <v>42</v>
      </c>
    </row>
    <row r="164" spans="1:33" x14ac:dyDescent="0.25">
      <c r="A164" t="s">
        <v>160</v>
      </c>
      <c r="B164" t="s">
        <v>203</v>
      </c>
      <c r="C164" t="s">
        <v>204</v>
      </c>
      <c r="D164">
        <f t="shared" ca="1" si="40"/>
        <v>9852</v>
      </c>
      <c r="E164" t="s">
        <v>6</v>
      </c>
      <c r="G164" t="str">
        <f t="shared" si="31"/>
        <v xml:space="preserve">('C-12', </v>
      </c>
      <c r="H164" t="str">
        <f t="shared" si="32"/>
        <v xml:space="preserve">'Perforadora Maped Expert 150 alta capacidad', </v>
      </c>
      <c r="I164" t="str">
        <f t="shared" si="33"/>
        <v xml:space="preserve">'Perfora sin esfuerzo hasta 15 mm de grosor (~150 h)', </v>
      </c>
      <c r="J164" t="str">
        <f t="shared" ca="1" si="34"/>
        <v xml:space="preserve">9852, </v>
      </c>
      <c r="K164" t="str">
        <f t="shared" si="35"/>
        <v>'P-01');</v>
      </c>
      <c r="M164" t="str">
        <f t="shared" ca="1" si="36"/>
        <v>INSERT [dbo].[Items] ([CategoriaID], [Nombre], [Descripcion], [PrecioUnitario], [ProveedorID]) VALUES ('C-12', 'Perforadora Maped Expert 150 alta capacidad', 'Perfora sin esfuerzo hasta 15 mm de grosor (~150 h)', 9852, 'P-01');</v>
      </c>
      <c r="AG164">
        <f t="shared" si="37"/>
        <v>51</v>
      </c>
    </row>
    <row r="165" spans="1:33" x14ac:dyDescent="0.25">
      <c r="A165" t="s">
        <v>205</v>
      </c>
      <c r="B165" t="s">
        <v>206</v>
      </c>
      <c r="C165" t="str">
        <f>B165</f>
        <v>Pegamento de barra</v>
      </c>
      <c r="D165">
        <f ca="1">RANDBETWEEN(469,3732)</f>
        <v>3364</v>
      </c>
      <c r="E165" t="s">
        <v>6</v>
      </c>
      <c r="G165" t="str">
        <f t="shared" si="31"/>
        <v xml:space="preserve">('C-13', </v>
      </c>
      <c r="H165" t="str">
        <f t="shared" si="32"/>
        <v xml:space="preserve">'Pegamento de barra', </v>
      </c>
      <c r="I165" t="str">
        <f t="shared" si="33"/>
        <v xml:space="preserve">'Pegamento de barra', </v>
      </c>
      <c r="J165" t="str">
        <f t="shared" ca="1" si="34"/>
        <v xml:space="preserve">3364, </v>
      </c>
      <c r="K165" t="str">
        <f t="shared" si="35"/>
        <v>'P-01');</v>
      </c>
      <c r="M165" t="str">
        <f t="shared" ca="1" si="36"/>
        <v>INSERT [dbo].[Items] ([CategoriaID], [Nombre], [Descripcion], [PrecioUnitario], [ProveedorID]) VALUES ('C-13', 'Pegamento de barra', 'Pegamento de barra', 3364, 'P-01');</v>
      </c>
      <c r="AG165">
        <f t="shared" si="37"/>
        <v>18</v>
      </c>
    </row>
    <row r="166" spans="1:33" x14ac:dyDescent="0.25">
      <c r="A166" t="s">
        <v>205</v>
      </c>
      <c r="B166" t="s">
        <v>207</v>
      </c>
      <c r="C166" t="str">
        <f t="shared" ref="C166:C167" si="41">B166</f>
        <v>Rollos de celo</v>
      </c>
      <c r="D166">
        <f t="shared" ref="D166:D167" ca="1" si="42">RANDBETWEEN(469,3732)</f>
        <v>1105</v>
      </c>
      <c r="E166" t="s">
        <v>6</v>
      </c>
      <c r="G166" t="str">
        <f t="shared" si="31"/>
        <v xml:space="preserve">('C-13', </v>
      </c>
      <c r="H166" t="str">
        <f t="shared" si="32"/>
        <v xml:space="preserve">'Rollos de celo', </v>
      </c>
      <c r="I166" t="str">
        <f t="shared" si="33"/>
        <v xml:space="preserve">'Rollos de celo', </v>
      </c>
      <c r="J166" t="str">
        <f t="shared" ca="1" si="34"/>
        <v xml:space="preserve">1105, </v>
      </c>
      <c r="K166" t="str">
        <f t="shared" si="35"/>
        <v>'P-01');</v>
      </c>
      <c r="M166" t="str">
        <f t="shared" ca="1" si="36"/>
        <v>INSERT [dbo].[Items] ([CategoriaID], [Nombre], [Descripcion], [PrecioUnitario], [ProveedorID]) VALUES ('C-13', 'Rollos de celo', 'Rollos de celo', 1105, 'P-01');</v>
      </c>
      <c r="AG166">
        <f t="shared" si="37"/>
        <v>14</v>
      </c>
    </row>
    <row r="167" spans="1:33" x14ac:dyDescent="0.25">
      <c r="A167" t="s">
        <v>205</v>
      </c>
      <c r="B167" t="s">
        <v>208</v>
      </c>
      <c r="C167" t="str">
        <f t="shared" si="41"/>
        <v>Dispensadores de celo</v>
      </c>
      <c r="D167">
        <f t="shared" ca="1" si="42"/>
        <v>3602</v>
      </c>
      <c r="E167" t="s">
        <v>6</v>
      </c>
      <c r="G167" t="str">
        <f t="shared" si="31"/>
        <v xml:space="preserve">('C-13', </v>
      </c>
      <c r="H167" t="str">
        <f t="shared" si="32"/>
        <v xml:space="preserve">'Dispensadores de celo', </v>
      </c>
      <c r="I167" t="str">
        <f t="shared" si="33"/>
        <v xml:space="preserve">'Dispensadores de celo', </v>
      </c>
      <c r="J167" t="str">
        <f t="shared" ca="1" si="34"/>
        <v xml:space="preserve">3602, </v>
      </c>
      <c r="K167" t="str">
        <f t="shared" si="35"/>
        <v>'P-01');</v>
      </c>
      <c r="M167" t="str">
        <f t="shared" ca="1" si="36"/>
        <v>INSERT [dbo].[Items] ([CategoriaID], [Nombre], [Descripcion], [PrecioUnitario], [ProveedorID]) VALUES ('C-13', 'Dispensadores de celo', 'Dispensadores de celo', 3602, 'P-01');</v>
      </c>
      <c r="AG167">
        <f t="shared" si="37"/>
        <v>21</v>
      </c>
    </row>
    <row r="168" spans="1:33" x14ac:dyDescent="0.25">
      <c r="A168" t="s">
        <v>209</v>
      </c>
      <c r="B168" t="s">
        <v>210</v>
      </c>
      <c r="C168" t="s">
        <v>211</v>
      </c>
      <c r="D168">
        <f ca="1">RANDBETWEEN(6398,73608)</f>
        <v>28823</v>
      </c>
      <c r="E168" t="s">
        <v>6</v>
      </c>
      <c r="G168" t="str">
        <f t="shared" si="31"/>
        <v xml:space="preserve">('C-14', </v>
      </c>
      <c r="H168" t="str">
        <f t="shared" si="32"/>
        <v xml:space="preserve">'Plastificadora A4 de 2 rodillos', </v>
      </c>
      <c r="I168" t="str">
        <f t="shared" si="33"/>
        <v xml:space="preserve">'Ideal para uso doméstico. Muy barata', </v>
      </c>
      <c r="J168" t="str">
        <f t="shared" ca="1" si="34"/>
        <v xml:space="preserve">28823, </v>
      </c>
      <c r="K168" t="str">
        <f t="shared" si="35"/>
        <v>'P-01');</v>
      </c>
      <c r="M168" t="str">
        <f t="shared" ca="1" si="36"/>
        <v>INSERT [dbo].[Items] ([CategoriaID], [Nombre], [Descripcion], [PrecioUnitario], [ProveedorID]) VALUES ('C-14', 'Plastificadora A4 de 2 rodillos', 'Ideal para uso doméstico. Muy barata', 28823, 'P-01');</v>
      </c>
      <c r="AG168">
        <f t="shared" si="37"/>
        <v>36</v>
      </c>
    </row>
    <row r="169" spans="1:33" x14ac:dyDescent="0.25">
      <c r="A169" t="s">
        <v>209</v>
      </c>
      <c r="B169" t="s">
        <v>212</v>
      </c>
      <c r="C169" t="str">
        <f>B169</f>
        <v>Rollo para plastificadora Foton de 125 µ</v>
      </c>
      <c r="D169">
        <f t="shared" ref="D169:D180" ca="1" si="43">RANDBETWEEN(6398,73608)</f>
        <v>67629</v>
      </c>
      <c r="E169" t="s">
        <v>6</v>
      </c>
      <c r="G169" t="str">
        <f t="shared" si="31"/>
        <v xml:space="preserve">('C-14', </v>
      </c>
      <c r="H169" t="str">
        <f t="shared" si="32"/>
        <v xml:space="preserve">'Rollo para plastificadora Foton de 125 µ', </v>
      </c>
      <c r="I169" t="str">
        <f t="shared" si="33"/>
        <v xml:space="preserve">'Rollo para plastificadora Foton de 125 µ', </v>
      </c>
      <c r="J169" t="str">
        <f t="shared" ca="1" si="34"/>
        <v xml:space="preserve">67629, </v>
      </c>
      <c r="K169" t="str">
        <f t="shared" si="35"/>
        <v>'P-01');</v>
      </c>
      <c r="M169" t="str">
        <f t="shared" ca="1" si="36"/>
        <v>INSERT [dbo].[Items] ([CategoriaID], [Nombre], [Descripcion], [PrecioUnitario], [ProveedorID]) VALUES ('C-14', 'Rollo para plastificadora Foton de 125 µ', 'Rollo para plastificadora Foton de 125 µ', 67629, 'P-01');</v>
      </c>
      <c r="AG169">
        <f t="shared" si="37"/>
        <v>40</v>
      </c>
    </row>
    <row r="170" spans="1:33" x14ac:dyDescent="0.25">
      <c r="A170" t="s">
        <v>209</v>
      </c>
      <c r="B170" t="s">
        <v>213</v>
      </c>
      <c r="C170" t="str">
        <f>B170</f>
        <v>Rollo para plastificadora Foton de 75 µ</v>
      </c>
      <c r="D170">
        <f t="shared" ca="1" si="43"/>
        <v>41962</v>
      </c>
      <c r="E170" t="s">
        <v>6</v>
      </c>
      <c r="G170" t="str">
        <f t="shared" si="31"/>
        <v xml:space="preserve">('C-14', </v>
      </c>
      <c r="H170" t="str">
        <f t="shared" si="32"/>
        <v xml:space="preserve">'Rollo para plastificadora Foton de 75 µ', </v>
      </c>
      <c r="I170" t="str">
        <f t="shared" si="33"/>
        <v xml:space="preserve">'Rollo para plastificadora Foton de 75 µ', </v>
      </c>
      <c r="J170" t="str">
        <f t="shared" ca="1" si="34"/>
        <v xml:space="preserve">41962, </v>
      </c>
      <c r="K170" t="str">
        <f t="shared" si="35"/>
        <v>'P-01');</v>
      </c>
      <c r="M170" t="str">
        <f t="shared" ca="1" si="36"/>
        <v>INSERT [dbo].[Items] ([CategoriaID], [Nombre], [Descripcion], [PrecioUnitario], [ProveedorID]) VALUES ('C-14', 'Rollo para plastificadora Foton de 75 µ', 'Rollo para plastificadora Foton de 75 µ', 41962, 'P-01');</v>
      </c>
      <c r="AG170">
        <f t="shared" si="37"/>
        <v>39</v>
      </c>
    </row>
    <row r="171" spans="1:33" x14ac:dyDescent="0.25">
      <c r="A171" t="s">
        <v>209</v>
      </c>
      <c r="B171" t="s">
        <v>214</v>
      </c>
      <c r="C171" t="s">
        <v>215</v>
      </c>
      <c r="D171">
        <f t="shared" ca="1" si="43"/>
        <v>36554</v>
      </c>
      <c r="E171" t="s">
        <v>6</v>
      </c>
      <c r="G171" t="str">
        <f t="shared" si="31"/>
        <v xml:space="preserve">('C-14', </v>
      </c>
      <c r="H171" t="str">
        <f t="shared" si="32"/>
        <v xml:space="preserve">'Plastificadora de 75-125 micras A3', </v>
      </c>
      <c r="I171" t="str">
        <f t="shared" si="33"/>
        <v xml:space="preserve">'Plastificadora muy económica para Din A3', </v>
      </c>
      <c r="J171" t="str">
        <f t="shared" ca="1" si="34"/>
        <v xml:space="preserve">36554, </v>
      </c>
      <c r="K171" t="str">
        <f t="shared" si="35"/>
        <v>'P-01');</v>
      </c>
      <c r="M171" t="str">
        <f t="shared" ca="1" si="36"/>
        <v>INSERT [dbo].[Items] ([CategoriaID], [Nombre], [Descripcion], [PrecioUnitario], [ProveedorID]) VALUES ('C-14', 'Plastificadora de 75-125 micras A3', 'Plastificadora muy económica para Din A3', 36554, 'P-01');</v>
      </c>
      <c r="AG171">
        <f t="shared" si="37"/>
        <v>40</v>
      </c>
    </row>
    <row r="172" spans="1:33" x14ac:dyDescent="0.25">
      <c r="A172" t="s">
        <v>209</v>
      </c>
      <c r="B172" t="s">
        <v>216</v>
      </c>
      <c r="C172" t="s">
        <v>217</v>
      </c>
      <c r="D172">
        <f t="shared" ca="1" si="43"/>
        <v>28544</v>
      </c>
      <c r="E172" t="s">
        <v>6</v>
      </c>
      <c r="G172" t="str">
        <f t="shared" si="31"/>
        <v xml:space="preserve">('C-14', </v>
      </c>
      <c r="H172" t="str">
        <f t="shared" si="32"/>
        <v xml:space="preserve">'Plastificadora Fellowes Pixel A4', </v>
      </c>
      <c r="I172" t="str">
        <f t="shared" si="33"/>
        <v xml:space="preserve">'Para fundas de 80 y 125 micras', </v>
      </c>
      <c r="J172" t="str">
        <f t="shared" ca="1" si="34"/>
        <v xml:space="preserve">28544, </v>
      </c>
      <c r="K172" t="str">
        <f t="shared" si="35"/>
        <v>'P-01');</v>
      </c>
      <c r="M172" t="str">
        <f t="shared" ca="1" si="36"/>
        <v>INSERT [dbo].[Items] ([CategoriaID], [Nombre], [Descripcion], [PrecioUnitario], [ProveedorID]) VALUES ('C-14', 'Plastificadora Fellowes Pixel A4', 'Para fundas de 80 y 125 micras', 28544, 'P-01');</v>
      </c>
      <c r="AG172">
        <f t="shared" si="37"/>
        <v>30</v>
      </c>
    </row>
    <row r="173" spans="1:33" x14ac:dyDescent="0.25">
      <c r="A173" t="s">
        <v>209</v>
      </c>
      <c r="B173" t="s">
        <v>218</v>
      </c>
      <c r="C173" t="str">
        <f>B173</f>
        <v>Plastificadora frío y caliente de 4 rodillos</v>
      </c>
      <c r="D173">
        <f t="shared" ca="1" si="43"/>
        <v>63848</v>
      </c>
      <c r="E173" t="s">
        <v>6</v>
      </c>
      <c r="G173" t="str">
        <f t="shared" si="31"/>
        <v xml:space="preserve">('C-14', </v>
      </c>
      <c r="H173" t="str">
        <f t="shared" si="32"/>
        <v xml:space="preserve">'Plastificadora frío y caliente de 4 rodillos', </v>
      </c>
      <c r="I173" t="str">
        <f t="shared" si="33"/>
        <v xml:space="preserve">'Plastificadora frío y caliente de 4 rodillos', </v>
      </c>
      <c r="J173" t="str">
        <f t="shared" ca="1" si="34"/>
        <v xml:space="preserve">63848, </v>
      </c>
      <c r="K173" t="str">
        <f t="shared" si="35"/>
        <v>'P-01');</v>
      </c>
      <c r="M173" t="str">
        <f t="shared" ca="1" si="36"/>
        <v>INSERT [dbo].[Items] ([CategoriaID], [Nombre], [Descripcion], [PrecioUnitario], [ProveedorID]) VALUES ('C-14', 'Plastificadora frío y caliente de 4 rodillos', 'Plastificadora frío y caliente de 4 rodillos', 63848, 'P-01');</v>
      </c>
      <c r="AG173">
        <f t="shared" si="37"/>
        <v>44</v>
      </c>
    </row>
    <row r="174" spans="1:33" x14ac:dyDescent="0.25">
      <c r="A174" t="s">
        <v>209</v>
      </c>
      <c r="B174" t="s">
        <v>219</v>
      </c>
      <c r="C174" t="s">
        <v>220</v>
      </c>
      <c r="D174">
        <f t="shared" ca="1" si="43"/>
        <v>11401</v>
      </c>
      <c r="E174" t="s">
        <v>6</v>
      </c>
      <c r="G174" t="str">
        <f t="shared" si="31"/>
        <v xml:space="preserve">('C-14', </v>
      </c>
      <c r="H174" t="str">
        <f t="shared" si="32"/>
        <v xml:space="preserve">'Plastificadora A3 Fellowes Pixel', </v>
      </c>
      <c r="I174" t="str">
        <f t="shared" si="33"/>
        <v xml:space="preserve">'Tiempo de calentamiento 3 minutos', </v>
      </c>
      <c r="J174" t="str">
        <f t="shared" ca="1" si="34"/>
        <v xml:space="preserve">11401, </v>
      </c>
      <c r="K174" t="str">
        <f t="shared" si="35"/>
        <v>'P-01');</v>
      </c>
      <c r="M174" t="str">
        <f t="shared" ca="1" si="36"/>
        <v>INSERT [dbo].[Items] ([CategoriaID], [Nombre], [Descripcion], [PrecioUnitario], [ProveedorID]) VALUES ('C-14', 'Plastificadora A3 Fellowes Pixel', 'Tiempo de calentamiento 3 minutos', 11401, 'P-01');</v>
      </c>
      <c r="AG174">
        <f t="shared" si="37"/>
        <v>33</v>
      </c>
    </row>
    <row r="175" spans="1:33" x14ac:dyDescent="0.25">
      <c r="A175" t="s">
        <v>209</v>
      </c>
      <c r="B175" t="s">
        <v>221</v>
      </c>
      <c r="C175" t="s">
        <v>222</v>
      </c>
      <c r="D175">
        <f t="shared" ca="1" si="43"/>
        <v>53119</v>
      </c>
      <c r="E175" t="s">
        <v>6</v>
      </c>
      <c r="G175" t="str">
        <f t="shared" si="31"/>
        <v xml:space="preserve">('C-14', </v>
      </c>
      <c r="H175" t="str">
        <f t="shared" si="32"/>
        <v xml:space="preserve">'GBC Fusion 3000L A3', </v>
      </c>
      <c r="I175" t="str">
        <f t="shared" si="33"/>
        <v xml:space="preserve">'Para documentos de hasta 297x420 mm', </v>
      </c>
      <c r="J175" t="str">
        <f t="shared" ca="1" si="34"/>
        <v xml:space="preserve">53119, </v>
      </c>
      <c r="K175" t="str">
        <f t="shared" si="35"/>
        <v>'P-01');</v>
      </c>
      <c r="M175" t="str">
        <f t="shared" ca="1" si="36"/>
        <v>INSERT [dbo].[Items] ([CategoriaID], [Nombre], [Descripcion], [PrecioUnitario], [ProveedorID]) VALUES ('C-14', 'GBC Fusion 3000L A3', 'Para documentos de hasta 297x420 mm', 53119, 'P-01');</v>
      </c>
      <c r="AG175">
        <f t="shared" si="37"/>
        <v>35</v>
      </c>
    </row>
    <row r="176" spans="1:33" x14ac:dyDescent="0.25">
      <c r="A176" t="s">
        <v>209</v>
      </c>
      <c r="B176" t="s">
        <v>223</v>
      </c>
      <c r="C176" t="str">
        <f t="shared" ref="C176:C178" si="44">B176</f>
        <v>Plastificadora Fellowes Neptune A3</v>
      </c>
      <c r="D176">
        <f t="shared" ca="1" si="43"/>
        <v>55123</v>
      </c>
      <c r="E176" t="s">
        <v>6</v>
      </c>
      <c r="G176" t="str">
        <f t="shared" si="31"/>
        <v xml:space="preserve">('C-14', </v>
      </c>
      <c r="H176" t="str">
        <f t="shared" si="32"/>
        <v xml:space="preserve">'Plastificadora Fellowes Neptune A3', </v>
      </c>
      <c r="I176" t="str">
        <f t="shared" si="33"/>
        <v xml:space="preserve">'Plastificadora Fellowes Neptune A3', </v>
      </c>
      <c r="J176" t="str">
        <f t="shared" ca="1" si="34"/>
        <v xml:space="preserve">55123, </v>
      </c>
      <c r="K176" t="str">
        <f t="shared" si="35"/>
        <v>'P-01');</v>
      </c>
      <c r="M176" t="str">
        <f t="shared" ca="1" si="36"/>
        <v>INSERT [dbo].[Items] ([CategoriaID], [Nombre], [Descripcion], [PrecioUnitario], [ProveedorID]) VALUES ('C-14', 'Plastificadora Fellowes Neptune A3', 'Plastificadora Fellowes Neptune A3', 55123, 'P-01');</v>
      </c>
      <c r="AG176">
        <f t="shared" si="37"/>
        <v>34</v>
      </c>
    </row>
    <row r="177" spans="1:33" x14ac:dyDescent="0.25">
      <c r="A177" t="s">
        <v>209</v>
      </c>
      <c r="B177" t="s">
        <v>224</v>
      </c>
      <c r="C177" t="str">
        <f t="shared" si="44"/>
        <v>Plastificadora Fellowes Venus 2 A3</v>
      </c>
      <c r="D177">
        <f t="shared" ca="1" si="43"/>
        <v>37951</v>
      </c>
      <c r="E177" t="s">
        <v>6</v>
      </c>
      <c r="G177" t="str">
        <f t="shared" si="31"/>
        <v xml:space="preserve">('C-14', </v>
      </c>
      <c r="H177" t="str">
        <f t="shared" si="32"/>
        <v xml:space="preserve">'Plastificadora Fellowes Venus 2 A3', </v>
      </c>
      <c r="I177" t="str">
        <f t="shared" si="33"/>
        <v xml:space="preserve">'Plastificadora Fellowes Venus 2 A3', </v>
      </c>
      <c r="J177" t="str">
        <f t="shared" ca="1" si="34"/>
        <v xml:space="preserve">37951, </v>
      </c>
      <c r="K177" t="str">
        <f t="shared" si="35"/>
        <v>'P-01');</v>
      </c>
      <c r="M177" t="str">
        <f t="shared" ca="1" si="36"/>
        <v>INSERT [dbo].[Items] ([CategoriaID], [Nombre], [Descripcion], [PrecioUnitario], [ProveedorID]) VALUES ('C-14', 'Plastificadora Fellowes Venus 2 A3', 'Plastificadora Fellowes Venus 2 A3', 37951, 'P-01');</v>
      </c>
      <c r="AG177">
        <f t="shared" si="37"/>
        <v>34</v>
      </c>
    </row>
    <row r="178" spans="1:33" x14ac:dyDescent="0.25">
      <c r="A178" t="s">
        <v>209</v>
      </c>
      <c r="B178" t="s">
        <v>225</v>
      </c>
      <c r="C178" t="str">
        <f t="shared" si="44"/>
        <v>Plastificadora automática GBC Foton 30</v>
      </c>
      <c r="D178">
        <f t="shared" ca="1" si="43"/>
        <v>63100</v>
      </c>
      <c r="E178" t="s">
        <v>6</v>
      </c>
      <c r="G178" t="str">
        <f t="shared" si="31"/>
        <v xml:space="preserve">('C-14', </v>
      </c>
      <c r="H178" t="str">
        <f t="shared" si="32"/>
        <v xml:space="preserve">'Plastificadora automática GBC Foton 30', </v>
      </c>
      <c r="I178" t="str">
        <f t="shared" si="33"/>
        <v xml:space="preserve">'Plastificadora automática GBC Foton 30', </v>
      </c>
      <c r="J178" t="str">
        <f t="shared" ca="1" si="34"/>
        <v xml:space="preserve">63100, </v>
      </c>
      <c r="K178" t="str">
        <f t="shared" si="35"/>
        <v>'P-01');</v>
      </c>
      <c r="M178" t="str">
        <f t="shared" ca="1" si="36"/>
        <v>INSERT [dbo].[Items] ([CategoriaID], [Nombre], [Descripcion], [PrecioUnitario], [ProveedorID]) VALUES ('C-14', 'Plastificadora automática GBC Foton 30', 'Plastificadora automática GBC Foton 30', 63100, 'P-01');</v>
      </c>
      <c r="AG178">
        <f t="shared" si="37"/>
        <v>38</v>
      </c>
    </row>
    <row r="179" spans="1:33" x14ac:dyDescent="0.25">
      <c r="A179" t="s">
        <v>226</v>
      </c>
      <c r="B179" t="s">
        <v>227</v>
      </c>
      <c r="C179" t="s">
        <v>228</v>
      </c>
      <c r="D179">
        <v>70409</v>
      </c>
      <c r="E179" t="s">
        <v>6</v>
      </c>
      <c r="G179" t="str">
        <f t="shared" si="31"/>
        <v xml:space="preserve">('C-15', </v>
      </c>
      <c r="H179" t="str">
        <f t="shared" si="32"/>
        <v xml:space="preserve">'Plegadora de papel eléctrica Martin Yale 7200', </v>
      </c>
      <c r="I179" t="str">
        <f t="shared" si="33"/>
        <v xml:space="preserve">'Plegadora de papel para formatos A4 y A5.', </v>
      </c>
      <c r="J179" t="str">
        <f t="shared" si="34"/>
        <v xml:space="preserve">70409, </v>
      </c>
      <c r="K179" t="str">
        <f t="shared" si="35"/>
        <v>'P-01');</v>
      </c>
      <c r="M179" t="str">
        <f t="shared" si="36"/>
        <v>INSERT [dbo].[Items] ([CategoriaID], [Nombre], [Descripcion], [PrecioUnitario], [ProveedorID]) VALUES ('C-15', 'Plegadora de papel eléctrica Martin Yale 7200', 'Plegadora de papel para formatos A4 y A5.', 70409, 'P-01');</v>
      </c>
      <c r="AG179">
        <f t="shared" si="37"/>
        <v>41</v>
      </c>
    </row>
    <row r="180" spans="1:33" x14ac:dyDescent="0.25">
      <c r="A180" t="s">
        <v>229</v>
      </c>
      <c r="B180" t="s">
        <v>269</v>
      </c>
      <c r="C180" t="str">
        <f>B180</f>
        <v xml:space="preserve"> Marcapáginas adhesivos</v>
      </c>
      <c r="D180">
        <f ca="1">RANDBETWEEN(156,488)</f>
        <v>248</v>
      </c>
      <c r="E180" t="s">
        <v>6</v>
      </c>
      <c r="G180" t="str">
        <f t="shared" si="31"/>
        <v xml:space="preserve">('C-16', </v>
      </c>
      <c r="H180" t="str">
        <f t="shared" si="32"/>
        <v xml:space="preserve">'Marcapáginas adhesivos', </v>
      </c>
      <c r="I180" t="str">
        <f t="shared" si="33"/>
        <v xml:space="preserve">'Marcapáginas adhesivos', </v>
      </c>
      <c r="J180" t="str">
        <f t="shared" ca="1" si="34"/>
        <v xml:space="preserve">248, </v>
      </c>
      <c r="K180" t="str">
        <f t="shared" si="35"/>
        <v>'P-01');</v>
      </c>
      <c r="M180" t="str">
        <f t="shared" ca="1" si="36"/>
        <v>INSERT [dbo].[Items] ([CategoriaID], [Nombre], [Descripcion], [PrecioUnitario], [ProveedorID]) VALUES ('C-16', 'Marcapáginas adhesivos', 'Marcapáginas adhesivos', 248, 'P-01');</v>
      </c>
      <c r="AG180">
        <f t="shared" si="37"/>
        <v>23</v>
      </c>
    </row>
    <row r="181" spans="1:33" x14ac:dyDescent="0.25">
      <c r="A181" t="s">
        <v>229</v>
      </c>
      <c r="B181" t="s">
        <v>270</v>
      </c>
      <c r="C181" t="str">
        <f t="shared" ref="C181:C182" si="45">B181</f>
        <v xml:space="preserve"> Notas adhesivas baratas</v>
      </c>
      <c r="D181">
        <f t="shared" ref="D181:D182" ca="1" si="46">RANDBETWEEN(156,488)</f>
        <v>187</v>
      </c>
      <c r="E181" t="s">
        <v>6</v>
      </c>
      <c r="G181" t="str">
        <f t="shared" si="31"/>
        <v xml:space="preserve">('C-16', </v>
      </c>
      <c r="H181" t="str">
        <f t="shared" si="32"/>
        <v xml:space="preserve">'Notas adhesivas baratas', </v>
      </c>
      <c r="I181" t="str">
        <f t="shared" si="33"/>
        <v xml:space="preserve">'Notas adhesivas baratas', </v>
      </c>
      <c r="J181" t="str">
        <f t="shared" ca="1" si="34"/>
        <v xml:space="preserve">187, </v>
      </c>
      <c r="K181" t="str">
        <f t="shared" si="35"/>
        <v>'P-01');</v>
      </c>
      <c r="M181" t="str">
        <f t="shared" ca="1" si="36"/>
        <v>INSERT [dbo].[Items] ([CategoriaID], [Nombre], [Descripcion], [PrecioUnitario], [ProveedorID]) VALUES ('C-16', 'Notas adhesivas baratas', 'Notas adhesivas baratas', 187, 'P-01');</v>
      </c>
      <c r="AG181">
        <f t="shared" si="37"/>
        <v>24</v>
      </c>
    </row>
    <row r="182" spans="1:33" x14ac:dyDescent="0.25">
      <c r="A182" t="s">
        <v>229</v>
      </c>
      <c r="B182" t="s">
        <v>271</v>
      </c>
      <c r="C182" t="str">
        <f t="shared" si="45"/>
        <v xml:space="preserve"> Notas Post-It</v>
      </c>
      <c r="D182">
        <f t="shared" ca="1" si="46"/>
        <v>335</v>
      </c>
      <c r="E182" t="s">
        <v>6</v>
      </c>
      <c r="G182" t="str">
        <f t="shared" si="31"/>
        <v xml:space="preserve">('C-16', </v>
      </c>
      <c r="H182" t="str">
        <f t="shared" si="32"/>
        <v xml:space="preserve">'Notas Post-It', </v>
      </c>
      <c r="I182" t="str">
        <f t="shared" si="33"/>
        <v xml:space="preserve">'Notas Post-It', </v>
      </c>
      <c r="J182" t="str">
        <f t="shared" ca="1" si="34"/>
        <v xml:space="preserve">335, </v>
      </c>
      <c r="K182" t="str">
        <f t="shared" si="35"/>
        <v>'P-01');</v>
      </c>
      <c r="M182" t="str">
        <f t="shared" ca="1" si="36"/>
        <v>INSERT [dbo].[Items] ([CategoriaID], [Nombre], [Descripcion], [PrecioUnitario], [ProveedorID]) VALUES ('C-16', 'Notas Post-It', 'Notas Post-It', 335, 'P-01');</v>
      </c>
      <c r="AG182">
        <f t="shared" si="37"/>
        <v>14</v>
      </c>
    </row>
    <row r="184" spans="1:33" x14ac:dyDescent="0.25">
      <c r="AG184">
        <f>LARGE(AG2:AG182,1)</f>
        <v>227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2022-06-28T01:00:31Z</dcterms:modified>
</cp:coreProperties>
</file>