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Documents\AP5\P&amp;E\Xtras\"/>
    </mc:Choice>
  </mc:AlternateContent>
  <xr:revisionPtr revIDLastSave="0" documentId="13_ncr:1_{75EDDBC2-B4C6-4D6D-867E-1C5AD10E6963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Hoja1" sheetId="1" r:id="rId1"/>
  </sheets>
  <definedNames>
    <definedName name="Media_Población_F1">Hoja1!$F$9</definedName>
    <definedName name="N_F1">Hoja1!$F$7</definedName>
    <definedName name="Varianza_Población">Hoja1!$J$10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F16" i="1"/>
  <c r="E16" i="1"/>
  <c r="N16" i="1"/>
  <c r="F10" i="1"/>
  <c r="N6" i="1"/>
  <c r="N7" i="1"/>
  <c r="N8" i="1"/>
  <c r="N9" i="1"/>
  <c r="N10" i="1"/>
  <c r="N11" i="1"/>
  <c r="N12" i="1"/>
  <c r="N13" i="1"/>
  <c r="N14" i="1"/>
  <c r="N15" i="1"/>
  <c r="E13" i="1"/>
  <c r="F13" i="1"/>
  <c r="J10" i="1"/>
  <c r="F7" i="1"/>
  <c r="H14" i="1"/>
  <c r="H10" i="1"/>
  <c r="K4" i="1"/>
  <c r="I4" i="1"/>
  <c r="O33" i="1"/>
  <c r="M33" i="1"/>
  <c r="C33" i="1"/>
  <c r="A33" i="1"/>
  <c r="M16" i="1"/>
  <c r="A16" i="1"/>
  <c r="F6" i="1" s="1"/>
  <c r="F9" i="1" s="1"/>
  <c r="B6" i="1" l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6" i="1"/>
  <c r="C16" i="1" s="1"/>
  <c r="F12" i="1" l="1"/>
  <c r="I9" i="1"/>
</calcChain>
</file>

<file path=xl/sharedStrings.xml><?xml version="1.0" encoding="utf-8"?>
<sst xmlns="http://schemas.openxmlformats.org/spreadsheetml/2006/main" count="20" uniqueCount="11">
  <si>
    <t>CÁLCULO DE VARIANZA Y DESVIACIÓN ESTÁNDAR PARA POBLACIÓN</t>
  </si>
  <si>
    <t>Xi</t>
  </si>
  <si>
    <t>X-U</t>
  </si>
  <si>
    <t>(X-U)^2</t>
  </si>
  <si>
    <t>PRIMERA FÓRMULA (1)</t>
  </si>
  <si>
    <t>SEGUNDA FÓRMULA (1)</t>
  </si>
  <si>
    <t>CÁLCULO DE VARIANZA Y DESVIACIÓN ESTÁNDAR PARA MUESTRA</t>
  </si>
  <si>
    <t>N =</t>
  </si>
  <si>
    <t>U^2 =</t>
  </si>
  <si>
    <t>(Media) U =</t>
  </si>
  <si>
    <t>(Xi)^2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</si>
</sst>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6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342901</xdr:colOff>
      <xdr:row>4</xdr:row>
      <xdr:rowOff>95250</xdr:rowOff>
    </xdr:from>
    <xdr:ext cx="2476500" cy="6572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94B60DB-8389-217C-34C2-62E23127EA61}"/>
                </a:ext>
              </a:extLst>
            </xdr:cNvPr>
            <xdr:cNvSpPr txBox="1"/>
          </xdr:nvSpPr>
          <xdr:spPr>
            <a:xfrm>
              <a:off x="4562476" y="857250"/>
              <a:ext cx="2476500" cy="6572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ax-AR" sz="14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ES" sz="14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𝝈</m:t>
                        </m:r>
                      </m:e>
                      <m:sup>
                        <m:r>
                          <a:rPr lang="es-ES" sz="14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𝟐</m:t>
                        </m:r>
                      </m:sup>
                    </m:sSup>
                    <m:r>
                      <a:rPr lang="es-ES" sz="14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ax-AR" sz="14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limLoc m:val="undOvr"/>
                            <m:subHide m:val="on"/>
                            <m:supHide m:val="on"/>
                            <m:ctrlPr>
                              <a:rPr lang="ax-AR" sz="14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ax-AR" sz="14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ax-AR" sz="14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ax-AR" sz="1400" b="1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ES" sz="1400" b="1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𝒙</m:t>
                                        </m:r>
                                      </m:e>
                                      <m:sub>
                                        <m:r>
                                          <a:rPr lang="es-ES" sz="1400" b="1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𝒊</m:t>
                                        </m:r>
                                      </m:sub>
                                    </m:sSub>
                                    <m:r>
                                      <a:rPr lang="es-ES" sz="14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s-ES" sz="14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𝝁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es-ES" sz="14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𝟐</m:t>
                                </m:r>
                              </m:sup>
                            </m:sSup>
                          </m:e>
                        </m:nary>
                      </m:num>
                      <m:den>
                        <m:r>
                          <a:rPr lang="es-ES" sz="14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𝑵</m:t>
                        </m:r>
                      </m:den>
                    </m:f>
                    <m:r>
                      <a:rPr lang="es-ES" sz="14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ax-AR" sz="14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limLoc m:val="undOvr"/>
                            <m:subHide m:val="on"/>
                            <m:supHide m:val="on"/>
                            <m:ctrlPr>
                              <a:rPr lang="ax-AR" sz="14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ax-AR" sz="14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ax-AR" sz="14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ES" sz="14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𝒙</m:t>
                                    </m:r>
                                  </m:e>
                                  <m:sub>
                                    <m:r>
                                      <a:rPr lang="es-ES" sz="14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𝒊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s-ES" sz="14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𝟐</m:t>
                                </m:r>
                              </m:sup>
                            </m:sSup>
                          </m:e>
                        </m:nary>
                      </m:num>
                      <m:den>
                        <m:r>
                          <a:rPr lang="es-ES" sz="14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𝑵</m:t>
                        </m:r>
                      </m:den>
                    </m:f>
                    <m:r>
                      <a:rPr lang="es-ES" sz="14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p>
                      <m:sSupPr>
                        <m:ctrlPr>
                          <a:rPr lang="ax-AR" sz="14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ES" sz="14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𝝁</m:t>
                        </m:r>
                      </m:e>
                      <m:sup>
                        <m:r>
                          <a:rPr lang="es-ES" sz="14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ax-AR" sz="1400" b="1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94B60DB-8389-217C-34C2-62E23127EA61}"/>
                </a:ext>
              </a:extLst>
            </xdr:cNvPr>
            <xdr:cNvSpPr txBox="1"/>
          </xdr:nvSpPr>
          <xdr:spPr>
            <a:xfrm>
              <a:off x="4562476" y="857250"/>
              <a:ext cx="2476500" cy="6572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r>
                <a:rPr lang="es-E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𝝈</a:t>
              </a:r>
              <a:r>
                <a:rPr lang="ax-AR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s-E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𝟐=</a:t>
              </a:r>
              <a:r>
                <a:rPr lang="ax-AR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(∑1</a:t>
              </a:r>
              <a:r>
                <a:rPr lang="es-E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</a:t>
              </a:r>
              <a:r>
                <a:rPr lang="ax-AR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𝒙</a:t>
              </a:r>
              <a:r>
                <a:rPr lang="ax-AR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E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𝒊−𝝁)</a:t>
              </a:r>
              <a:r>
                <a:rPr lang="ax-AR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s-E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𝟐 </a:t>
              </a:r>
              <a:r>
                <a:rPr lang="ax-AR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es-E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𝑵= </a:t>
              </a:r>
              <a:r>
                <a:rPr lang="ax-AR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(∑1</a:t>
              </a:r>
              <a:r>
                <a:rPr lang="es-E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</a:t>
              </a:r>
              <a:r>
                <a:rPr lang="ax-AR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E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𝒙</a:t>
              </a:r>
              <a:r>
                <a:rPr lang="ax-AR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E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𝒊</a:t>
              </a:r>
              <a:r>
                <a:rPr lang="ax-AR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es-E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𝟐 </a:t>
              </a:r>
              <a:r>
                <a:rPr lang="ax-AR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es-E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𝑵−𝝁</a:t>
              </a:r>
              <a:r>
                <a:rPr lang="ax-AR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s-E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𝟐</a:t>
              </a:r>
              <a:endParaRPr lang="ax-AR" sz="1400" b="1"/>
            </a:p>
          </xdr:txBody>
        </xdr:sp>
      </mc:Fallback>
    </mc:AlternateContent>
    <xdr:clientData/>
  </xdr:oneCellAnchor>
  <xdr:oneCellAnchor>
    <xdr:from>
      <xdr:col>4</xdr:col>
      <xdr:colOff>200025</xdr:colOff>
      <xdr:row>24</xdr:row>
      <xdr:rowOff>4762</xdr:rowOff>
    </xdr:from>
    <xdr:ext cx="3813801" cy="68800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38F273E1-2B42-D8AC-F430-F15C0D3166DB}"/>
                </a:ext>
              </a:extLst>
            </xdr:cNvPr>
            <xdr:cNvSpPr txBox="1"/>
          </xdr:nvSpPr>
          <xdr:spPr>
            <a:xfrm>
              <a:off x="2676525" y="4576762"/>
              <a:ext cx="3813801" cy="6880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ax-AR" sz="22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ES" sz="22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𝑠</m:t>
                        </m:r>
                      </m:e>
                      <m:sup>
                        <m:r>
                          <a:rPr lang="es-ES" sz="22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s-ES" sz="22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ax-AR" sz="22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limLoc m:val="undOvr"/>
                            <m:subHide m:val="on"/>
                            <m:supHide m:val="on"/>
                            <m:ctrlPr>
                              <a:rPr lang="ax-AR" sz="22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ax-AR" sz="2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ax-AR" sz="2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ax-AR" sz="2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ES" sz="2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s-ES" sz="2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s-ES" sz="2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ax-AR" sz="2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s-ES" sz="2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s-ES" sz="2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r>
                          <a:rPr lang="es-ES" sz="22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s-ES" sz="22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</m:t>
                        </m:r>
                      </m:den>
                    </m:f>
                    <m:r>
                      <a:rPr lang="es-ES" sz="22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ax-AR" sz="22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limLoc m:val="undOvr"/>
                            <m:subHide m:val="on"/>
                            <m:supHide m:val="on"/>
                            <m:ctrlPr>
                              <a:rPr lang="ax-AR" sz="22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ax-AR" sz="2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ax-AR" sz="2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ES" sz="2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s-ES" sz="2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s-ES" sz="2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  <m:r>
                          <a:rPr lang="es-ES" sz="22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ax-AR" sz="22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ES" sz="22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  <m:acc>
                              <m:accPr>
                                <m:chr m:val="̅"/>
                                <m:ctrlPr>
                                  <a:rPr lang="ax-AR" sz="2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s-ES" sz="2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</m:e>
                          <m:sup>
                            <m:r>
                              <a:rPr lang="es-ES" sz="22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ES" sz="22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s-ES" sz="22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ax-AR" sz="22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38F273E1-2B42-D8AC-F430-F15C0D3166DB}"/>
                </a:ext>
              </a:extLst>
            </xdr:cNvPr>
            <xdr:cNvSpPr txBox="1"/>
          </xdr:nvSpPr>
          <xdr:spPr>
            <a:xfrm>
              <a:off x="2676525" y="4576762"/>
              <a:ext cx="3813801" cy="6880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</a:t>
              </a:r>
              <a:r>
                <a:rPr lang="ax-AR" sz="2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s-ES" sz="2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2=</a:t>
              </a:r>
              <a:r>
                <a:rPr lang="ax-AR" sz="2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(∑1</a:t>
              </a:r>
              <a:r>
                <a:rPr lang="es-ES" sz="2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</a:t>
              </a:r>
              <a:r>
                <a:rPr lang="ax-AR" sz="2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2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ax-AR" sz="2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ES" sz="2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𝑖−𝑥</a:t>
              </a:r>
              <a:r>
                <a:rPr lang="ax-AR" sz="2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es-ES" sz="2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ax-AR" sz="2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s-ES" sz="2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ax-AR" sz="2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s-ES" sz="2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𝑛−1</a:t>
              </a:r>
              <a:r>
                <a:rPr lang="ax-AR" sz="2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ES" sz="2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ax-AR" sz="2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(∑1</a:t>
              </a:r>
              <a:r>
                <a:rPr lang="es-ES" sz="2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</a:t>
              </a:r>
              <a:r>
                <a:rPr lang="ax-AR" sz="2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ES" sz="2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ax-AR" sz="2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ES" sz="2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ax-AR" sz="2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es-ES" sz="2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2 −</a:t>
              </a:r>
              <a:r>
                <a:rPr lang="ax-AR" sz="2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ES" sz="2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𝑛𝑥</a:t>
              </a:r>
              <a:r>
                <a:rPr lang="ax-AR" sz="2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̅〗^</a:t>
              </a:r>
              <a:r>
                <a:rPr lang="es-ES" sz="2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ax-AR" sz="2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s-ES" sz="2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𝑛−1</a:t>
              </a:r>
              <a:r>
                <a:rPr lang="ax-AR" sz="2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ax-AR" sz="2200"/>
            </a:p>
          </xdr:txBody>
        </xdr:sp>
      </mc:Fallback>
    </mc:AlternateContent>
    <xdr:clientData/>
  </xdr:oneCellAnchor>
  <xdr:oneCellAnchor>
    <xdr:from>
      <xdr:col>4</xdr:col>
      <xdr:colOff>104775</xdr:colOff>
      <xdr:row>4</xdr:row>
      <xdr:rowOff>147637</xdr:rowOff>
    </xdr:from>
    <xdr:ext cx="65" cy="156518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74983A73-65CA-2711-3301-E86793B33777}"/>
            </a:ext>
          </a:extLst>
        </xdr:cNvPr>
        <xdr:cNvSpPr txBox="1"/>
      </xdr:nvSpPr>
      <xdr:spPr>
        <a:xfrm>
          <a:off x="2190750" y="909637"/>
          <a:ext cx="65" cy="1565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ax-AR" sz="1000"/>
        </a:p>
      </xdr:txBody>
    </xdr:sp>
    <xdr:clientData/>
  </xdr:oneCellAnchor>
  <xdr:oneCellAnchor>
    <xdr:from>
      <xdr:col>4</xdr:col>
      <xdr:colOff>495300</xdr:colOff>
      <xdr:row>5</xdr:row>
      <xdr:rowOff>14287</xdr:rowOff>
    </xdr:from>
    <xdr:ext cx="512448" cy="4099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9EDF8A5B-97C3-673C-6EF9-64FEA6D017C6}"/>
                </a:ext>
              </a:extLst>
            </xdr:cNvPr>
            <xdr:cNvSpPr txBox="1"/>
          </xdr:nvSpPr>
          <xdr:spPr>
            <a:xfrm>
              <a:off x="2581275" y="966787"/>
              <a:ext cx="512448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ax-AR" sz="1100" b="1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ax-AR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  <m:sub>
                            <m:r>
                              <a:rPr lang="es-ES" sz="11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ax-AR" sz="1100" b="1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9EDF8A5B-97C3-673C-6EF9-64FEA6D017C6}"/>
                </a:ext>
              </a:extLst>
            </xdr:cNvPr>
            <xdr:cNvSpPr txBox="1"/>
          </xdr:nvSpPr>
          <xdr:spPr>
            <a:xfrm>
              <a:off x="2581275" y="966787"/>
              <a:ext cx="512448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ax-AR" sz="1100" b="1" i="0">
                  <a:latin typeface="Cambria Math" panose="02040503050406030204" pitchFamily="18" charset="0"/>
                </a:rPr>
                <a:t>∑▒〖</a:t>
              </a:r>
              <a:r>
                <a:rPr lang="es-ES" sz="1100" b="1" i="0">
                  <a:latin typeface="Cambria Math" panose="02040503050406030204" pitchFamily="18" charset="0"/>
                </a:rPr>
                <a:t>𝒙</a:t>
              </a:r>
              <a:r>
                <a:rPr lang="ax-AR" sz="1100" b="1" i="0">
                  <a:latin typeface="Cambria Math" panose="02040503050406030204" pitchFamily="18" charset="0"/>
                </a:rPr>
                <a:t>_</a:t>
              </a:r>
              <a:r>
                <a:rPr lang="es-ES" sz="1100" b="1" i="0">
                  <a:latin typeface="Cambria Math" panose="02040503050406030204" pitchFamily="18" charset="0"/>
                </a:rPr>
                <a:t>𝒊=</a:t>
              </a:r>
              <a:r>
                <a:rPr lang="ax-AR" sz="1100" b="1" i="0">
                  <a:latin typeface="Cambria Math" panose="02040503050406030204" pitchFamily="18" charset="0"/>
                </a:rPr>
                <a:t>〗</a:t>
              </a:r>
              <a:endParaRPr lang="ax-AR" sz="1100" b="1"/>
            </a:p>
          </xdr:txBody>
        </xdr:sp>
      </mc:Fallback>
    </mc:AlternateContent>
    <xdr:clientData/>
  </xdr:oneCellAnchor>
  <xdr:oneCellAnchor>
    <xdr:from>
      <xdr:col>4</xdr:col>
      <xdr:colOff>209550</xdr:colOff>
      <xdr:row>11</xdr:row>
      <xdr:rowOff>14287</xdr:rowOff>
    </xdr:from>
    <xdr:ext cx="931281" cy="4099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245B87A6-B901-83F7-2C27-5EDF283B2CDA}"/>
                </a:ext>
              </a:extLst>
            </xdr:cNvPr>
            <xdr:cNvSpPr txBox="1"/>
          </xdr:nvSpPr>
          <xdr:spPr>
            <a:xfrm>
              <a:off x="2295525" y="2300287"/>
              <a:ext cx="931281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undOvr"/>
                        <m:subHide m:val="on"/>
                        <m:supHide m:val="on"/>
                        <m:ctrlPr>
                          <a:rPr lang="ax-AR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lang="ax-AR" sz="11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ax-AR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ax-AR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E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𝒙</m:t>
                                    </m:r>
                                  </m:e>
                                  <m:sub>
                                    <m:r>
                                      <a:rPr lang="es-ES" sz="1100" b="1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𝒊</m:t>
                                    </m:r>
                                  </m:sub>
                                </m:sSub>
                                <m:r>
                                  <a:rPr lang="es-E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s-ES" sz="11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𝝁</m:t>
                                </m:r>
                              </m:e>
                            </m:d>
                          </m:e>
                          <m:sup>
                            <m:r>
                              <a:rPr lang="es-ES" sz="1100" b="1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𝟐</m:t>
                            </m:r>
                          </m:sup>
                        </m:sSup>
                        <m:r>
                          <a:rPr lang="es-E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ax-AR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245B87A6-B901-83F7-2C27-5EDF283B2CDA}"/>
                </a:ext>
              </a:extLst>
            </xdr:cNvPr>
            <xdr:cNvSpPr txBox="1"/>
          </xdr:nvSpPr>
          <xdr:spPr>
            <a:xfrm>
              <a:off x="2295525" y="2300287"/>
              <a:ext cx="931281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ax-A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∑1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</a:t>
              </a:r>
              <a:r>
                <a:rPr lang="ax-A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𝒙</a:t>
              </a:r>
              <a:r>
                <a:rPr lang="ax-A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𝒊−𝝁)</a:t>
              </a:r>
              <a:r>
                <a:rPr lang="ax-A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𝟐</a:t>
              </a:r>
              <a:r>
                <a:rPr lang="es-E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ax-AR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endParaRPr lang="ax-AR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EAF080-1E77-4AEF-B975-AFBCF63AEBC1}" name="Población_1_Tabla" displayName="Población_1_Tabla" ref="A5:C16" totalsRowCount="1" headerRowDxfId="9" dataDxfId="7" totalsRowDxfId="8">
  <tableColumns count="3">
    <tableColumn id="1" xr3:uid="{B525E087-BAA0-4841-96C1-BD3CC1EE09B8}" name="Xi" totalsRowFunction="sum" dataDxfId="15" totalsRowDxfId="14"/>
    <tableColumn id="2" xr3:uid="{EE59A675-4A9C-4445-BC22-A2375AF5DBC4}" name="X-U" totalsRowFunction="sum" dataDxfId="13" totalsRowDxfId="12">
      <calculatedColumnFormula>Población_1_Tabla[[#This Row],[Xi]]-Media_Población_F1</calculatedColumnFormula>
    </tableColumn>
    <tableColumn id="3" xr3:uid="{821B9428-0AB7-4385-BCF7-3C6F537E6460}" name="(X-U)^2" totalsRowFunction="sum" dataDxfId="11" totalsRowDxfId="10">
      <calculatedColumnFormula>POWER(Población_1_Tabla[[#This Row],[X-U]],2)</calculatedColumnFormula>
    </tableColumn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6EF6DB-994A-45EA-89A8-9707701D40C1}" name="Población_2_Tabla" displayName="Población_2_Tabla" ref="M5:N16" totalsRowCount="1" headerRowDxfId="5" dataDxfId="3" totalsRowDxfId="4">
  <tableColumns count="2">
    <tableColumn id="1" xr3:uid="{1B8872A0-03BA-4C73-B100-F40D5008279E}" name="Xi" totalsRowFunction="sum" dataDxfId="6" totalsRowDxfId="2"/>
    <tableColumn id="2" xr3:uid="{8060B09F-A265-4D52-B3C1-F11EA8B07A3F}" name="(Xi)^2" totalsRowFunction="sum" dataDxfId="1" totalsRowDxfId="0">
      <calculatedColumnFormula>Población_2_Tabla[[#This Row],[Xi]]^2</calculatedColumnFormula>
    </tableColumn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CD908D-0EE5-4B32-B7A5-B46E1AA51D38}" name="Muestra_1_Tabla" displayName="Muestra_1_Tabla" ref="A22:C33" totalsRowCount="1">
  <tableColumns count="3">
    <tableColumn id="1" xr3:uid="{ECE4CAA0-2DF0-4771-90DA-E9C9DC98911D}" name="Xi" totalsRowFunction="sum"/>
    <tableColumn id="2" xr3:uid="{EF27F97A-69C1-4975-87AE-250E47557B9B}" name="X-U"/>
    <tableColumn id="3" xr3:uid="{3DC48A36-51C4-41A1-BD6B-9624720EA12C}" name="(X-U)^2" totalsRowFunction="coun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14150BB-4CF0-4860-AA5E-C38AD9448357}" name="Muestra_2_Tabla" displayName="Muestra_2_Tabla" ref="M22:O33" totalsRowCount="1">
  <tableColumns count="3">
    <tableColumn id="1" xr3:uid="{AF02CE64-2204-437B-9BE1-615812F9DE92}" name="Xi" totalsRowFunction="sum"/>
    <tableColumn id="2" xr3:uid="{CF4950E8-A4E9-40D1-9EBB-F7C7C5523CB6}" name="X-U"/>
    <tableColumn id="3" xr3:uid="{E4438C4B-4627-4986-BBB7-6F96FD8C94FB}" name="(X-U)^2" totalsRowFunction="count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3"/>
  <sheetViews>
    <sheetView tabSelected="1" workbookViewId="0">
      <selection activeCell="J14" sqref="J14"/>
    </sheetView>
  </sheetViews>
  <sheetFormatPr baseColWidth="10" defaultColWidth="9.140625" defaultRowHeight="15" x14ac:dyDescent="0.25"/>
  <cols>
    <col min="3" max="3" width="9.7109375" customWidth="1"/>
    <col min="4" max="4" width="3.28515625" customWidth="1"/>
    <col min="5" max="5" width="19.5703125" bestFit="1" customWidth="1"/>
    <col min="7" max="7" width="3.28515625" customWidth="1"/>
    <col min="8" max="8" width="11.7109375" bestFit="1" customWidth="1"/>
    <col min="9" max="10" width="12" bestFit="1" customWidth="1"/>
    <col min="12" max="12" width="3.28515625" customWidth="1"/>
  </cols>
  <sheetData>
    <row r="2" spans="1:14" x14ac:dyDescent="0.25">
      <c r="A2" t="s">
        <v>0</v>
      </c>
    </row>
    <row r="4" spans="1:14" x14ac:dyDescent="0.25">
      <c r="A4" t="s">
        <v>4</v>
      </c>
      <c r="I4" s="1" t="str">
        <f>"(1)"</f>
        <v>(1)</v>
      </c>
      <c r="J4" s="1"/>
      <c r="K4" s="2" t="str">
        <f>"(2)"</f>
        <v>(2)</v>
      </c>
      <c r="M4" t="s">
        <v>5</v>
      </c>
    </row>
    <row r="5" spans="1:14" x14ac:dyDescent="0.25">
      <c r="A5" s="15" t="s">
        <v>1</v>
      </c>
      <c r="B5" s="15" t="s">
        <v>2</v>
      </c>
      <c r="C5" s="15" t="s">
        <v>3</v>
      </c>
      <c r="M5" s="15" t="s">
        <v>1</v>
      </c>
      <c r="N5" s="15" t="s">
        <v>10</v>
      </c>
    </row>
    <row r="6" spans="1:14" ht="30" customHeight="1" x14ac:dyDescent="0.25">
      <c r="A6" s="15">
        <v>4</v>
      </c>
      <c r="B6" s="15">
        <f>Población_1_Tabla[[#This Row],[Xi]]-Media_Población_F1</f>
        <v>-2.2999999999999998</v>
      </c>
      <c r="C6" s="15">
        <f>POWER(Población_1_Tabla[[#This Row],[X-U]],2)</f>
        <v>5.2899999999999991</v>
      </c>
      <c r="E6" s="3"/>
      <c r="F6" s="10">
        <f>Población_1_Tabla[[#Totals],[Xi]]</f>
        <v>63</v>
      </c>
      <c r="M6" s="15">
        <v>4</v>
      </c>
      <c r="N6" s="15">
        <f>Población_2_Tabla[[#This Row],[Xi]]^2</f>
        <v>16</v>
      </c>
    </row>
    <row r="7" spans="1:14" x14ac:dyDescent="0.25">
      <c r="A7" s="15">
        <v>5</v>
      </c>
      <c r="B7" s="15">
        <f>Población_1_Tabla[[#This Row],[Xi]]-Media_Población_F1</f>
        <v>-1.2999999999999998</v>
      </c>
      <c r="C7" s="15">
        <f>POWER(Población_1_Tabla[[#This Row],[X-U]],2)</f>
        <v>1.6899999999999995</v>
      </c>
      <c r="E7" s="11" t="s">
        <v>7</v>
      </c>
      <c r="F7" s="12">
        <f>COUNT(Población_1_Tabla[Xi])</f>
        <v>10</v>
      </c>
      <c r="M7" s="15">
        <v>5</v>
      </c>
      <c r="N7" s="15">
        <f>Población_2_Tabla[[#This Row],[Xi]]^2</f>
        <v>25</v>
      </c>
    </row>
    <row r="8" spans="1:14" x14ac:dyDescent="0.25">
      <c r="A8" s="15">
        <v>5</v>
      </c>
      <c r="B8" s="15">
        <f>Población_1_Tabla[[#This Row],[Xi]]-Media_Población_F1</f>
        <v>-1.2999999999999998</v>
      </c>
      <c r="C8" s="15">
        <f>POWER(Población_1_Tabla[[#This Row],[X-U]],2)</f>
        <v>1.6899999999999995</v>
      </c>
      <c r="M8" s="15">
        <v>5</v>
      </c>
      <c r="N8" s="15">
        <f>Población_2_Tabla[[#This Row],[Xi]]^2</f>
        <v>25</v>
      </c>
    </row>
    <row r="9" spans="1:14" x14ac:dyDescent="0.25">
      <c r="A9" s="15">
        <v>6</v>
      </c>
      <c r="B9" s="15">
        <f>Población_1_Tabla[[#This Row],[Xi]]-Media_Población_F1</f>
        <v>-0.29999999999999982</v>
      </c>
      <c r="C9" s="15">
        <f>POWER(Población_1_Tabla[[#This Row],[X-U]],2)</f>
        <v>8.99999999999999E-2</v>
      </c>
      <c r="E9" s="13" t="s">
        <v>9</v>
      </c>
      <c r="F9" s="14">
        <f>F6/N_F1</f>
        <v>6.3</v>
      </c>
      <c r="H9" s="9"/>
      <c r="I9" s="3">
        <f>Población_1_Tabla[[#Totals],[(X-U)^2]]/N_F1</f>
        <v>2.0100000000000002</v>
      </c>
      <c r="J9" s="4"/>
      <c r="K9" s="5"/>
      <c r="M9" s="15">
        <v>6</v>
      </c>
      <c r="N9" s="15">
        <f>Población_2_Tabla[[#This Row],[Xi]]^2</f>
        <v>36</v>
      </c>
    </row>
    <row r="10" spans="1:14" x14ac:dyDescent="0.25">
      <c r="A10" s="15">
        <v>6</v>
      </c>
      <c r="B10" s="15">
        <f>Población_1_Tabla[[#This Row],[Xi]]-Media_Población_F1</f>
        <v>-0.29999999999999982</v>
      </c>
      <c r="C10" s="15">
        <f>POWER(Población_1_Tabla[[#This Row],[X-U]],2)</f>
        <v>8.99999999999999E-2</v>
      </c>
      <c r="E10" s="11" t="s">
        <v>8</v>
      </c>
      <c r="F10" s="12">
        <f>Media_Población_F1^2</f>
        <v>39.69</v>
      </c>
      <c r="H10" s="9" t="str">
        <f>"VAR.P()"</f>
        <v>VAR.P()</v>
      </c>
      <c r="I10" s="6"/>
      <c r="J10" s="7">
        <f>_xlfn.VAR.P(Población_1_Tabla[Xi])</f>
        <v>2.0099999999999998</v>
      </c>
      <c r="K10" s="8"/>
      <c r="M10" s="15">
        <v>6</v>
      </c>
      <c r="N10" s="15">
        <f>Población_2_Tabla[[#This Row],[Xi]]^2</f>
        <v>36</v>
      </c>
    </row>
    <row r="11" spans="1:14" x14ac:dyDescent="0.25">
      <c r="A11" s="15">
        <v>6</v>
      </c>
      <c r="B11" s="15">
        <f>Población_1_Tabla[[#This Row],[Xi]]-Media_Población_F1</f>
        <v>-0.29999999999999982</v>
      </c>
      <c r="C11" s="15">
        <f>POWER(Población_1_Tabla[[#This Row],[X-U]],2)</f>
        <v>8.99999999999999E-2</v>
      </c>
      <c r="H11" s="9"/>
      <c r="M11" s="15">
        <v>6</v>
      </c>
      <c r="N11" s="15">
        <f>Población_2_Tabla[[#This Row],[Xi]]^2</f>
        <v>36</v>
      </c>
    </row>
    <row r="12" spans="1:14" ht="30" customHeight="1" x14ac:dyDescent="0.25">
      <c r="A12" s="15">
        <v>7</v>
      </c>
      <c r="B12" s="15">
        <f>Población_1_Tabla[[#This Row],[Xi]]-Media_Población_F1</f>
        <v>0.70000000000000018</v>
      </c>
      <c r="C12" s="15">
        <f>POWER(Población_1_Tabla[[#This Row],[X-U]],2)</f>
        <v>0.49000000000000027</v>
      </c>
      <c r="E12" s="3"/>
      <c r="F12" s="10">
        <f>Población_1_Tabla[[#Totals],[(X-U)^2]]</f>
        <v>20.100000000000001</v>
      </c>
      <c r="H12" s="9"/>
      <c r="M12" s="15">
        <v>7</v>
      </c>
      <c r="N12" s="15">
        <f>Población_2_Tabla[[#This Row],[Xi]]^2</f>
        <v>49</v>
      </c>
    </row>
    <row r="13" spans="1:14" x14ac:dyDescent="0.25">
      <c r="A13" s="15">
        <v>7</v>
      </c>
      <c r="B13" s="15">
        <f>Población_1_Tabla[[#This Row],[Xi]]-Media_Población_F1</f>
        <v>0.70000000000000018</v>
      </c>
      <c r="C13" s="15">
        <f>POWER(Población_1_Tabla[[#This Row],[X-U]],2)</f>
        <v>0.49000000000000027</v>
      </c>
      <c r="E13" s="11" t="str">
        <f>"DESVIA2()"</f>
        <v>DESVIA2()</v>
      </c>
      <c r="F13" s="12">
        <f>DEVSQ(Población_1_Tabla[Xi])</f>
        <v>20.100000000000001</v>
      </c>
      <c r="H13" s="9"/>
      <c r="I13" s="3"/>
      <c r="J13" s="4"/>
      <c r="K13" s="5"/>
      <c r="M13" s="15">
        <v>7</v>
      </c>
      <c r="N13" s="15">
        <f>Población_2_Tabla[[#This Row],[Xi]]^2</f>
        <v>49</v>
      </c>
    </row>
    <row r="14" spans="1:14" x14ac:dyDescent="0.25">
      <c r="A14" s="15">
        <v>8</v>
      </c>
      <c r="B14" s="15">
        <f>Población_1_Tabla[[#This Row],[Xi]]-Media_Población_F1</f>
        <v>1.7000000000000002</v>
      </c>
      <c r="C14" s="15">
        <f>POWER(Población_1_Tabla[[#This Row],[X-U]],2)</f>
        <v>2.8900000000000006</v>
      </c>
      <c r="H14" s="9" t="str">
        <f>"DESVEST.P()"</f>
        <v>DESVEST.P()</v>
      </c>
      <c r="I14" s="6"/>
      <c r="J14" s="7">
        <f>SQRT(Varianza_Población)</f>
        <v>1.4177446878757824</v>
      </c>
      <c r="K14" s="8"/>
      <c r="M14" s="15">
        <v>8</v>
      </c>
      <c r="N14" s="15">
        <f>Población_2_Tabla[[#This Row],[Xi]]^2</f>
        <v>64</v>
      </c>
    </row>
    <row r="15" spans="1:14" x14ac:dyDescent="0.25">
      <c r="A15" s="15">
        <v>9</v>
      </c>
      <c r="B15" s="15">
        <f>Población_1_Tabla[[#This Row],[Xi]]-Media_Población_F1</f>
        <v>2.7</v>
      </c>
      <c r="C15" s="15">
        <f>POWER(Población_1_Tabla[[#This Row],[X-U]],2)</f>
        <v>7.2900000000000009</v>
      </c>
      <c r="E15" s="13"/>
      <c r="F15" s="10"/>
      <c r="M15" s="15">
        <v>9</v>
      </c>
      <c r="N15" s="15">
        <f>Población_2_Tabla[[#This Row],[Xi]]^2</f>
        <v>81</v>
      </c>
    </row>
    <row r="16" spans="1:14" x14ac:dyDescent="0.25">
      <c r="A16" s="15">
        <f>SUBTOTAL(109,Población_1_Tabla[Xi])</f>
        <v>63</v>
      </c>
      <c r="B16" s="15">
        <f>SUBTOTAL(109,Población_1_Tabla[X-U])</f>
        <v>0</v>
      </c>
      <c r="C16" s="15">
        <f>SUBTOTAL(109,Población_1_Tabla[(X-U)^2])</f>
        <v>20.100000000000001</v>
      </c>
      <c r="E16" s="11" t="str">
        <f>"SUMA.CUADRADOS()"</f>
        <v>SUMA.CUADRADOS()</v>
      </c>
      <c r="F16" s="12">
        <f>SUMSQ(Población_1_Tabla[Xi])</f>
        <v>417</v>
      </c>
      <c r="M16" s="15">
        <f>SUBTOTAL(109,Población_2_Tabla[Xi])</f>
        <v>63</v>
      </c>
      <c r="N16" s="15">
        <f>SUBTOTAL(109,Población_2_Tabla[(Xi)^2])</f>
        <v>417</v>
      </c>
    </row>
    <row r="19" spans="1:15" x14ac:dyDescent="0.25">
      <c r="A19" t="s">
        <v>6</v>
      </c>
    </row>
    <row r="21" spans="1:15" x14ac:dyDescent="0.25">
      <c r="A21" t="s">
        <v>4</v>
      </c>
      <c r="M21" t="s">
        <v>5</v>
      </c>
    </row>
    <row r="22" spans="1:15" x14ac:dyDescent="0.25">
      <c r="A22" t="s">
        <v>1</v>
      </c>
      <c r="B22" t="s">
        <v>2</v>
      </c>
      <c r="C22" t="s">
        <v>3</v>
      </c>
      <c r="M22" t="s">
        <v>1</v>
      </c>
      <c r="N22" t="s">
        <v>2</v>
      </c>
      <c r="O22" t="s">
        <v>3</v>
      </c>
    </row>
    <row r="23" spans="1:15" x14ac:dyDescent="0.25">
      <c r="A23">
        <v>4</v>
      </c>
      <c r="M23">
        <v>4</v>
      </c>
    </row>
    <row r="24" spans="1:15" x14ac:dyDescent="0.25">
      <c r="A24">
        <v>5</v>
      </c>
      <c r="M24">
        <v>5</v>
      </c>
    </row>
    <row r="25" spans="1:15" x14ac:dyDescent="0.25">
      <c r="A25">
        <v>5</v>
      </c>
      <c r="M25">
        <v>5</v>
      </c>
    </row>
    <row r="26" spans="1:15" x14ac:dyDescent="0.25">
      <c r="A26">
        <v>6</v>
      </c>
      <c r="M26">
        <v>6</v>
      </c>
    </row>
    <row r="27" spans="1:15" x14ac:dyDescent="0.25">
      <c r="A27">
        <v>6</v>
      </c>
      <c r="M27">
        <v>6</v>
      </c>
    </row>
    <row r="28" spans="1:15" x14ac:dyDescent="0.25">
      <c r="A28">
        <v>6</v>
      </c>
      <c r="M28">
        <v>6</v>
      </c>
    </row>
    <row r="29" spans="1:15" x14ac:dyDescent="0.25">
      <c r="A29">
        <v>7</v>
      </c>
      <c r="M29">
        <v>7</v>
      </c>
    </row>
    <row r="30" spans="1:15" x14ac:dyDescent="0.25">
      <c r="A30">
        <v>7</v>
      </c>
      <c r="M30">
        <v>7</v>
      </c>
    </row>
    <row r="31" spans="1:15" x14ac:dyDescent="0.25">
      <c r="A31">
        <v>8</v>
      </c>
      <c r="M31">
        <v>8</v>
      </c>
    </row>
    <row r="32" spans="1:15" x14ac:dyDescent="0.25">
      <c r="A32">
        <v>9</v>
      </c>
      <c r="M32">
        <v>9</v>
      </c>
    </row>
    <row r="33" spans="1:15" x14ac:dyDescent="0.25">
      <c r="A33">
        <f>SUBTOTAL(109,Muestra_1_Tabla[Xi])</f>
        <v>63</v>
      </c>
      <c r="C33">
        <f>SUBTOTAL(103,Muestra_1_Tabla[(X-U)^2])</f>
        <v>0</v>
      </c>
      <c r="M33">
        <f>SUBTOTAL(109,Muestra_2_Tabla[Xi])</f>
        <v>63</v>
      </c>
      <c r="O33">
        <f>SUBTOTAL(103,Muestra_2_Tabla[(X-U)^2])</f>
        <v>0</v>
      </c>
    </row>
  </sheetData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Media_Población_F1</vt:lpstr>
      <vt:lpstr>N_F1</vt:lpstr>
      <vt:lpstr>Varianza_Población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2015-06-05T18:19:34Z</dcterms:created>
  <dcterms:modified xsi:type="dcterms:W3CDTF">2022-09-27T22:57:16Z</dcterms:modified>
</cp:coreProperties>
</file>