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97371B76-F52C-4F35-91B4-A74B8AC9FA14}"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2" i="1" l="1"/>
  <c r="S22" i="1"/>
  <c r="Z20" i="1"/>
  <c r="X20" i="1"/>
  <c r="V20" i="1"/>
  <c r="T20" i="1"/>
  <c r="S20" i="1"/>
  <c r="Z17" i="1"/>
  <c r="X17" i="1"/>
  <c r="V17" i="1"/>
  <c r="T17" i="1"/>
  <c r="S17" i="1"/>
  <c r="Z12" i="1"/>
  <c r="Z9" i="1"/>
  <c r="Z6" i="1"/>
  <c r="Z3" i="1"/>
  <c r="X12" i="1"/>
  <c r="X9" i="1"/>
  <c r="X6" i="1"/>
  <c r="X3" i="1"/>
</calcChain>
</file>

<file path=xl/sharedStrings.xml><?xml version="1.0" encoding="utf-8"?>
<sst xmlns="http://schemas.openxmlformats.org/spreadsheetml/2006/main" count="62" uniqueCount="54">
  <si>
    <t>CONCEPTOS</t>
  </si>
  <si>
    <t>&gt;</t>
  </si>
  <si>
    <t>Probabilidad</t>
  </si>
  <si>
    <t>Esperado/Observado</t>
  </si>
  <si>
    <t>Inferencia</t>
  </si>
  <si>
    <t>Grados de Libertad</t>
  </si>
  <si>
    <t>GRADOS DE LIBERTAD</t>
  </si>
  <si>
    <r>
      <t>Distribución x</t>
    </r>
    <r>
      <rPr>
        <vertAlign val="superscript"/>
        <sz val="11"/>
        <color theme="1"/>
        <rFont val="Calibri"/>
        <family val="2"/>
        <scheme val="minor"/>
      </rPr>
      <t>2</t>
    </r>
    <r>
      <rPr>
        <sz val="11"/>
        <color theme="1"/>
        <rFont val="Calibri"/>
        <family val="2"/>
        <scheme val="minor"/>
      </rPr>
      <t xml:space="preserve"> (Probabilidad)</t>
    </r>
  </si>
  <si>
    <t>GL =</t>
  </si>
  <si>
    <t>(columnas - 1) * (filas - 1)</t>
  </si>
  <si>
    <t>En el caso de una tabla de 2x2, el grado es 1.</t>
  </si>
  <si>
    <t>FÓRMULA</t>
  </si>
  <si>
    <t>Es decir, la Chi Cuadrada de Pearson (Pearson es el autor del método) nos dice que es el resultado de la sumatoria de lo que observo menos lo que espero (al cuadrado) sobre lo que espero.</t>
  </si>
  <si>
    <t>EJEMPLO</t>
  </si>
  <si>
    <t>Vamos a probar un nuevo medicamento contra un control.</t>
  </si>
  <si>
    <t>Con 50 personas sobre las que se va a probar.</t>
  </si>
  <si>
    <t>Y 100 personas con un antiguo medicamento.</t>
  </si>
  <si>
    <t>Tx</t>
  </si>
  <si>
    <t>E16</t>
  </si>
  <si>
    <t>a</t>
  </si>
  <si>
    <r>
      <rPr>
        <vertAlign val="superscript"/>
        <sz val="22"/>
        <color theme="1"/>
        <rFont val="Calibri"/>
        <family val="2"/>
        <scheme val="minor"/>
      </rPr>
      <t>O</t>
    </r>
    <r>
      <rPr>
        <sz val="22"/>
        <color theme="1"/>
        <rFont val="Calibri"/>
        <family val="2"/>
        <scheme val="minor"/>
      </rPr>
      <t>10</t>
    </r>
  </si>
  <si>
    <r>
      <rPr>
        <vertAlign val="superscript"/>
        <sz val="22"/>
        <color theme="1"/>
        <rFont val="Calibri"/>
        <family val="2"/>
        <scheme val="minor"/>
      </rPr>
      <t>O</t>
    </r>
    <r>
      <rPr>
        <sz val="22"/>
        <color theme="1"/>
        <rFont val="Calibri"/>
        <family val="2"/>
        <scheme val="minor"/>
      </rPr>
      <t>40</t>
    </r>
  </si>
  <si>
    <r>
      <rPr>
        <vertAlign val="superscript"/>
        <sz val="22"/>
        <color theme="1"/>
        <rFont val="Calibri"/>
        <family val="2"/>
        <scheme val="minor"/>
      </rPr>
      <t>O</t>
    </r>
    <r>
      <rPr>
        <sz val="22"/>
        <color theme="1"/>
        <rFont val="Calibri"/>
        <family val="2"/>
        <scheme val="minor"/>
      </rPr>
      <t>38</t>
    </r>
  </si>
  <si>
    <r>
      <rPr>
        <vertAlign val="superscript"/>
        <sz val="22"/>
        <color theme="1"/>
        <rFont val="Calibri"/>
        <family val="2"/>
        <scheme val="minor"/>
      </rPr>
      <t>O</t>
    </r>
    <r>
      <rPr>
        <sz val="22"/>
        <color theme="1"/>
        <rFont val="Calibri"/>
        <family val="2"/>
        <scheme val="minor"/>
      </rPr>
      <t>62</t>
    </r>
  </si>
  <si>
    <t>E34</t>
  </si>
  <si>
    <t>E32</t>
  </si>
  <si>
    <t>E68</t>
  </si>
  <si>
    <t>b</t>
  </si>
  <si>
    <t>c</t>
  </si>
  <si>
    <t>d</t>
  </si>
  <si>
    <t>CURÓ</t>
  </si>
  <si>
    <t>NO CURÓ</t>
  </si>
  <si>
    <t>Control</t>
  </si>
  <si>
    <t>Es decir, 80% (curó a 40 de 50)</t>
  </si>
  <si>
    <t>Es decir, 62% (curó a 62 de 100)</t>
  </si>
  <si>
    <t>A primera vista, el nuevo medicamento funcionó mejor que el anterior (un 80% contra un 62%), pero en estadística se calcula de otra manera</t>
  </si>
  <si>
    <t>Se va a calcular con chi cuadrada la probabilidad de que esa diferencia haya sido meramente la suerte, el azar, etc.</t>
  </si>
  <si>
    <t>Para eso, tengo que calcular el valor observado contra el valor que se esperaría si no hubiera diferencia en los dos tratamientos. Se calcula así &gt;</t>
  </si>
  <si>
    <t>Para a &gt;</t>
  </si>
  <si>
    <t>El total de su fila * El total de su columna / Total General</t>
  </si>
  <si>
    <t>a =</t>
  </si>
  <si>
    <t>50 * 48</t>
  </si>
  <si>
    <t>b =</t>
  </si>
  <si>
    <t>c =</t>
  </si>
  <si>
    <t>d =</t>
  </si>
  <si>
    <t>50 * 102</t>
  </si>
  <si>
    <t>100 * 48</t>
  </si>
  <si>
    <t>100 * 102</t>
  </si>
  <si>
    <t>Aplicando la fórmula &gt;</t>
  </si>
  <si>
    <t>+</t>
  </si>
  <si>
    <t>Conversión a P =</t>
  </si>
  <si>
    <t>Según la tabla, al ser mayor a 3,8415, la probabilidad es menor al 5%</t>
  </si>
  <si>
    <t>Conclusión: esto no es suerte, es algo que se le puede atribuir al medicamento</t>
  </si>
  <si>
    <t>P =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</si>
</sst>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vertAlign val="superscript"/>
      <sz val="11"/>
      <color theme="1"/>
      <name val="Calibri"/>
      <family val="2"/>
      <scheme val="minor"/>
    </font>
    <font>
      <b/>
      <sz val="11"/>
      <color rgb="FFFF0000"/>
      <name val="Calibri"/>
      <family val="2"/>
      <scheme val="minor"/>
    </font>
    <font>
      <sz val="22"/>
      <color theme="1"/>
      <name val="Calibri"/>
      <family val="2"/>
      <scheme val="minor"/>
    </font>
    <font>
      <sz val="12"/>
      <color theme="4" tint="-0.249977111117893"/>
      <name val="Calibri"/>
      <family val="2"/>
      <scheme val="minor"/>
    </font>
    <font>
      <vertAlign val="superscript"/>
      <sz val="22"/>
      <color theme="1"/>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38">
    <xf numFmtId="0" fontId="0" fillId="0" borderId="0" xfId="0"/>
    <xf numFmtId="0" fontId="2" fillId="0" borderId="0" xfId="0" applyFont="1"/>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1" fillId="0" borderId="0" xfId="0" applyFont="1" applyAlignment="1">
      <alignment horizontal="right"/>
    </xf>
    <xf numFmtId="0" fontId="1" fillId="0" borderId="0" xfId="0" applyFont="1"/>
    <xf numFmtId="0" fontId="0" fillId="0" borderId="0" xfId="0" applyAlignment="1">
      <alignment wrapText="1"/>
    </xf>
    <xf numFmtId="0" fontId="4" fillId="0" borderId="0" xfId="0" applyFont="1" applyAlignment="1">
      <alignment horizontal="center" wrapText="1"/>
    </xf>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5" fillId="0" borderId="0" xfId="0" applyFont="1" applyBorder="1" applyAlignment="1">
      <alignment horizontal="center" vertical="center"/>
    </xf>
    <xf numFmtId="0" fontId="4" fillId="0" borderId="1" xfId="0" applyFont="1" applyBorder="1" applyAlignment="1">
      <alignment horizontal="left"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4" fillId="0" borderId="7"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right" vertical="center"/>
    </xf>
    <xf numFmtId="0" fontId="8" fillId="0" borderId="0" xfId="0" applyFont="1" applyBorder="1" applyAlignment="1">
      <alignment horizontal="left" wrapText="1"/>
    </xf>
    <xf numFmtId="0" fontId="0" fillId="0" borderId="0" xfId="0" applyAlignment="1">
      <alignment horizontal="left" wrapText="1"/>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9"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10" fillId="0" borderId="0" xfId="0"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371475</xdr:colOff>
      <xdr:row>15</xdr:row>
      <xdr:rowOff>80962</xdr:rowOff>
    </xdr:from>
    <xdr:ext cx="2228302" cy="711670"/>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s-AR" sz="2400" i="1">
                            <a:latin typeface="Cambria Math" panose="02040503050406030204" pitchFamily="18" charset="0"/>
                          </a:rPr>
                        </m:ctrlPr>
                      </m:sSupPr>
                      <m:e>
                        <m:r>
                          <a:rPr lang="es-ES" sz="2400" b="0" i="1">
                            <a:latin typeface="Cambria Math" panose="02040503050406030204" pitchFamily="18" charset="0"/>
                          </a:rPr>
                          <m:t>𝑥</m:t>
                        </m:r>
                      </m:e>
                      <m:sup>
                        <m:r>
                          <a:rPr lang="es-ES" sz="2400" b="0" i="1">
                            <a:latin typeface="Cambria Math" panose="02040503050406030204" pitchFamily="18" charset="0"/>
                          </a:rPr>
                          <m:t>𝑎</m:t>
                        </m:r>
                      </m:sup>
                    </m:sSup>
                    <m:r>
                      <a:rPr lang="es-ES" sz="2400" b="0" i="1">
                        <a:latin typeface="Cambria Math" panose="02040503050406030204" pitchFamily="18" charset="0"/>
                      </a:rPr>
                      <m:t>=</m:t>
                    </m:r>
                    <m:f>
                      <m:fPr>
                        <m:ctrlPr>
                          <a:rPr lang="es-ES" sz="2400" b="0" i="1">
                            <a:latin typeface="Cambria Math" panose="02040503050406030204" pitchFamily="18" charset="0"/>
                          </a:rPr>
                        </m:ctrlPr>
                      </m:fPr>
                      <m:num>
                        <m:nary>
                          <m:naryPr>
                            <m:chr m:val="∑"/>
                            <m:subHide m:val="on"/>
                            <m:supHide m:val="on"/>
                            <m:ctrlPr>
                              <a:rPr lang="es-ES" sz="2400" b="0" i="1">
                                <a:latin typeface="Cambria Math" panose="02040503050406030204" pitchFamily="18" charset="0"/>
                              </a:rPr>
                            </m:ctrlPr>
                          </m:naryPr>
                          <m:sub/>
                          <m:sup/>
                          <m:e>
                            <m:sSup>
                              <m:sSupPr>
                                <m:ctrlPr>
                                  <a:rPr lang="es-ES" sz="2400" b="0" i="1">
                                    <a:latin typeface="Cambria Math" panose="02040503050406030204" pitchFamily="18" charset="0"/>
                                  </a:rPr>
                                </m:ctrlPr>
                              </m:sSupPr>
                              <m:e>
                                <m:r>
                                  <a:rPr lang="es-ES" sz="2400" b="0" i="1">
                                    <a:latin typeface="Cambria Math" panose="02040503050406030204" pitchFamily="18" charset="0"/>
                                  </a:rPr>
                                  <m:t>(</m:t>
                                </m:r>
                                <m:r>
                                  <a:rPr lang="es-ES" sz="2400" b="0" i="1">
                                    <a:latin typeface="Cambria Math" panose="02040503050406030204" pitchFamily="18" charset="0"/>
                                  </a:rPr>
                                  <m:t>𝑂</m:t>
                                </m:r>
                                <m:r>
                                  <a:rPr lang="es-ES" sz="2400" b="0" i="1">
                                    <a:latin typeface="Cambria Math" panose="02040503050406030204" pitchFamily="18" charset="0"/>
                                  </a:rPr>
                                  <m:t>−</m:t>
                                </m:r>
                                <m:r>
                                  <a:rPr lang="es-ES" sz="2400" b="0" i="1">
                                    <a:latin typeface="Cambria Math" panose="02040503050406030204" pitchFamily="18" charset="0"/>
                                  </a:rPr>
                                  <m:t>𝐸</m:t>
                                </m:r>
                                <m:r>
                                  <a:rPr lang="es-ES" sz="2400" b="0" i="1">
                                    <a:latin typeface="Cambria Math" panose="02040503050406030204" pitchFamily="18" charset="0"/>
                                  </a:rPr>
                                  <m:t>)</m:t>
                                </m:r>
                              </m:e>
                              <m:sup>
                                <m:r>
                                  <a:rPr lang="es-ES" sz="2400" b="0" i="1">
                                    <a:latin typeface="Cambria Math" panose="02040503050406030204" pitchFamily="18" charset="0"/>
                                  </a:rPr>
                                  <m:t>𝑎</m:t>
                                </m:r>
                              </m:sup>
                            </m:sSup>
                          </m:e>
                        </m:nary>
                      </m:num>
                      <m:den>
                        <m:r>
                          <a:rPr lang="es-ES" sz="2400" b="0" i="1">
                            <a:latin typeface="Cambria Math" panose="02040503050406030204" pitchFamily="18" charset="0"/>
                          </a:rPr>
                          <m:t>𝐸</m:t>
                        </m:r>
                      </m:den>
                    </m:f>
                  </m:oMath>
                </m:oMathPara>
              </a14:m>
              <a:endParaRPr lang="es-AR" sz="2400"/>
            </a:p>
          </xdr:txBody>
        </xdr:sp>
      </mc:Choice>
      <mc:Fallback>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𝑥</a:t>
              </a:r>
              <a:r>
                <a:rPr lang="es-AR" sz="2400" b="0" i="0">
                  <a:latin typeface="Cambria Math" panose="02040503050406030204" pitchFamily="18" charset="0"/>
                </a:rPr>
                <a:t>^</a:t>
              </a:r>
              <a:r>
                <a:rPr lang="es-ES" sz="2400" b="0" i="0">
                  <a:latin typeface="Cambria Math" panose="02040503050406030204" pitchFamily="18" charset="0"/>
                </a:rPr>
                <a:t>𝑎=(∑▒〖(𝑂−𝐸)〗^𝑎 )/𝐸</a:t>
              </a:r>
              <a:endParaRPr lang="es-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9"/>
  <sheetViews>
    <sheetView tabSelected="1" zoomScaleNormal="100" workbookViewId="0">
      <selection activeCell="V24" sqref="V24:Z24"/>
    </sheetView>
  </sheetViews>
  <sheetFormatPr baseColWidth="10" defaultColWidth="9.140625" defaultRowHeight="15" x14ac:dyDescent="0.25"/>
  <cols>
    <col min="6" max="6" width="5.7109375" customWidth="1"/>
    <col min="7" max="7" width="5.85546875" customWidth="1"/>
    <col min="8" max="8" width="2.42578125" customWidth="1"/>
    <col min="9" max="9" width="8" customWidth="1"/>
    <col min="10" max="11" width="2.42578125" customWidth="1"/>
    <col min="12" max="12" width="8" bestFit="1" customWidth="1"/>
    <col min="13" max="14" width="2.42578125" customWidth="1"/>
    <col min="15" max="15" width="8" bestFit="1" customWidth="1"/>
    <col min="16" max="16" width="2.42578125" style="14" customWidth="1"/>
    <col min="17" max="17" width="16.7109375" customWidth="1"/>
    <col min="19" max="19" width="7.7109375" bestFit="1" customWidth="1"/>
    <col min="20" max="26" width="4.7109375" customWidth="1"/>
  </cols>
  <sheetData>
    <row r="1" spans="1:27" ht="15.75" x14ac:dyDescent="0.25">
      <c r="A1" s="1" t="s">
        <v>0</v>
      </c>
      <c r="G1" s="1" t="s">
        <v>13</v>
      </c>
      <c r="S1" s="2" t="s">
        <v>38</v>
      </c>
      <c r="T1" t="s">
        <v>39</v>
      </c>
      <c r="AA1" s="14"/>
    </row>
    <row r="2" spans="1:27" x14ac:dyDescent="0.25">
      <c r="A2" s="2" t="s">
        <v>1</v>
      </c>
      <c r="B2" t="s">
        <v>2</v>
      </c>
      <c r="G2" t="s">
        <v>14</v>
      </c>
      <c r="AA2" s="14"/>
    </row>
    <row r="3" spans="1:27" x14ac:dyDescent="0.25">
      <c r="A3" s="2" t="s">
        <v>1</v>
      </c>
      <c r="B3" t="s">
        <v>3</v>
      </c>
      <c r="G3" t="s">
        <v>15</v>
      </c>
      <c r="T3" s="30" t="s">
        <v>40</v>
      </c>
      <c r="U3" s="28" t="s">
        <v>41</v>
      </c>
      <c r="V3" s="28"/>
      <c r="W3" s="28"/>
      <c r="X3" s="30" t="str">
        <f>"="</f>
        <v>=</v>
      </c>
      <c r="Y3" s="30"/>
      <c r="Z3" s="31">
        <f>O8*I14/$O$14</f>
        <v>16</v>
      </c>
      <c r="AA3" s="14"/>
    </row>
    <row r="4" spans="1:27" x14ac:dyDescent="0.25">
      <c r="A4" s="2" t="s">
        <v>1</v>
      </c>
      <c r="B4" t="s">
        <v>4</v>
      </c>
      <c r="G4" t="s">
        <v>16</v>
      </c>
      <c r="T4" s="30"/>
      <c r="U4" s="29">
        <v>150</v>
      </c>
      <c r="V4" s="29"/>
      <c r="W4" s="29"/>
      <c r="X4" s="30"/>
      <c r="Y4" s="30"/>
      <c r="Z4" s="31"/>
      <c r="AA4" s="14"/>
    </row>
    <row r="5" spans="1:27" x14ac:dyDescent="0.25">
      <c r="A5" s="2"/>
      <c r="AA5" s="14"/>
    </row>
    <row r="6" spans="1:27" x14ac:dyDescent="0.25">
      <c r="A6" s="2" t="s">
        <v>1</v>
      </c>
      <c r="B6" t="s">
        <v>5</v>
      </c>
      <c r="I6" s="24" t="s">
        <v>31</v>
      </c>
      <c r="L6" s="24" t="s">
        <v>30</v>
      </c>
      <c r="T6" s="30" t="s">
        <v>42</v>
      </c>
      <c r="U6" s="28" t="s">
        <v>45</v>
      </c>
      <c r="V6" s="28"/>
      <c r="W6" s="28"/>
      <c r="X6" s="30" t="str">
        <f>"="</f>
        <v>=</v>
      </c>
      <c r="Y6" s="30"/>
      <c r="Z6" s="31">
        <f>50*102/$O$14</f>
        <v>34</v>
      </c>
      <c r="AA6" s="14"/>
    </row>
    <row r="7" spans="1:27" x14ac:dyDescent="0.25">
      <c r="H7" s="18" t="s">
        <v>18</v>
      </c>
      <c r="I7" s="15"/>
      <c r="J7" s="10"/>
      <c r="K7" s="18" t="s">
        <v>24</v>
      </c>
      <c r="L7" s="15"/>
      <c r="M7" s="10"/>
      <c r="N7" s="9"/>
      <c r="O7" s="15"/>
      <c r="T7" s="30"/>
      <c r="U7" s="29">
        <v>150</v>
      </c>
      <c r="V7" s="29"/>
      <c r="W7" s="29"/>
      <c r="X7" s="30"/>
      <c r="Y7" s="30"/>
      <c r="Z7" s="31"/>
      <c r="AA7" s="14"/>
    </row>
    <row r="8" spans="1:27" ht="31.5" x14ac:dyDescent="0.25">
      <c r="A8" s="4" t="s">
        <v>6</v>
      </c>
      <c r="G8" s="25" t="s">
        <v>17</v>
      </c>
      <c r="H8" s="16"/>
      <c r="I8" s="17" t="s">
        <v>20</v>
      </c>
      <c r="J8" s="12"/>
      <c r="K8" s="16"/>
      <c r="L8" s="17" t="s">
        <v>21</v>
      </c>
      <c r="M8" s="12"/>
      <c r="O8" s="17">
        <v>50</v>
      </c>
      <c r="Q8" s="7" t="s">
        <v>33</v>
      </c>
      <c r="AA8" s="14"/>
    </row>
    <row r="9" spans="1:27" ht="14.1" customHeight="1" x14ac:dyDescent="0.25">
      <c r="A9" s="3" t="s">
        <v>7</v>
      </c>
      <c r="H9" s="11"/>
      <c r="I9" s="13"/>
      <c r="J9" s="19" t="s">
        <v>19</v>
      </c>
      <c r="K9" s="20" t="s">
        <v>27</v>
      </c>
      <c r="L9" s="13"/>
      <c r="M9" s="19"/>
      <c r="T9" s="30" t="s">
        <v>43</v>
      </c>
      <c r="U9" s="28" t="s">
        <v>46</v>
      </c>
      <c r="V9" s="28"/>
      <c r="W9" s="28"/>
      <c r="X9" s="30" t="str">
        <f>"="</f>
        <v>=</v>
      </c>
      <c r="Y9" s="30"/>
      <c r="Z9" s="31">
        <f>100*48/$O$14</f>
        <v>32</v>
      </c>
      <c r="AA9" s="14"/>
    </row>
    <row r="10" spans="1:27" ht="14.1" customHeight="1" x14ac:dyDescent="0.25">
      <c r="H10" s="18" t="s">
        <v>25</v>
      </c>
      <c r="I10" s="15"/>
      <c r="J10" s="23" t="s">
        <v>28</v>
      </c>
      <c r="K10" s="22" t="s">
        <v>29</v>
      </c>
      <c r="L10" s="21" t="s">
        <v>26</v>
      </c>
      <c r="M10" s="10"/>
      <c r="N10" s="9"/>
      <c r="O10" s="15"/>
      <c r="T10" s="30"/>
      <c r="U10" s="29">
        <v>150</v>
      </c>
      <c r="V10" s="29"/>
      <c r="W10" s="29"/>
      <c r="X10" s="30"/>
      <c r="Y10" s="30"/>
      <c r="Z10" s="31"/>
      <c r="AA10" s="14"/>
    </row>
    <row r="11" spans="1:27" ht="31.5" x14ac:dyDescent="0.25">
      <c r="B11" s="5" t="s">
        <v>8</v>
      </c>
      <c r="C11" s="6" t="s">
        <v>9</v>
      </c>
      <c r="G11" s="25" t="s">
        <v>32</v>
      </c>
      <c r="H11" s="16"/>
      <c r="I11" s="17" t="s">
        <v>22</v>
      </c>
      <c r="J11" s="12"/>
      <c r="K11" s="16"/>
      <c r="L11" s="17" t="s">
        <v>23</v>
      </c>
      <c r="M11" s="12"/>
      <c r="O11" s="17">
        <v>100</v>
      </c>
      <c r="Q11" s="7" t="s">
        <v>34</v>
      </c>
      <c r="AA11" s="14"/>
    </row>
    <row r="12" spans="1:27" ht="14.1" customHeight="1" x14ac:dyDescent="0.25">
      <c r="H12" s="11"/>
      <c r="I12" s="13"/>
      <c r="J12" s="19"/>
      <c r="K12" s="11"/>
      <c r="L12" s="13"/>
      <c r="M12" s="19"/>
      <c r="T12" s="30" t="s">
        <v>44</v>
      </c>
      <c r="U12" s="28" t="s">
        <v>47</v>
      </c>
      <c r="V12" s="28"/>
      <c r="W12" s="28"/>
      <c r="X12" s="30" t="str">
        <f>"="</f>
        <v>=</v>
      </c>
      <c r="Y12" s="30"/>
      <c r="Z12" s="31">
        <f>100*102/$O$14</f>
        <v>68</v>
      </c>
      <c r="AA12" s="14"/>
    </row>
    <row r="13" spans="1:27" ht="14.1" customHeight="1" x14ac:dyDescent="0.25">
      <c r="A13" t="s">
        <v>10</v>
      </c>
      <c r="H13" s="9"/>
      <c r="K13" s="9"/>
      <c r="N13" s="9"/>
      <c r="O13" s="15"/>
      <c r="T13" s="30"/>
      <c r="U13" s="29">
        <v>150</v>
      </c>
      <c r="V13" s="29"/>
      <c r="W13" s="29"/>
      <c r="X13" s="30"/>
      <c r="Y13" s="30"/>
      <c r="Z13" s="31"/>
      <c r="AA13" s="14"/>
    </row>
    <row r="14" spans="1:27" ht="28.5" x14ac:dyDescent="0.25">
      <c r="H14" s="16"/>
      <c r="I14" s="17">
        <v>48</v>
      </c>
      <c r="K14" s="16"/>
      <c r="L14" s="17">
        <v>102</v>
      </c>
      <c r="N14" s="16"/>
      <c r="O14" s="17">
        <v>150</v>
      </c>
    </row>
    <row r="15" spans="1:27" ht="14.1" customHeight="1" x14ac:dyDescent="0.25">
      <c r="A15" s="1" t="s">
        <v>11</v>
      </c>
      <c r="H15" s="14"/>
      <c r="I15" s="14"/>
      <c r="J15" s="14"/>
      <c r="K15" s="14"/>
      <c r="L15" s="14"/>
      <c r="M15" s="14"/>
      <c r="N15" s="14"/>
      <c r="O15" s="14"/>
      <c r="S15" t="s">
        <v>48</v>
      </c>
    </row>
    <row r="16" spans="1:27" ht="14.1" customHeight="1" x14ac:dyDescent="0.25">
      <c r="H16" s="26" t="s">
        <v>35</v>
      </c>
      <c r="I16" s="26"/>
      <c r="J16" s="26"/>
      <c r="K16" s="26"/>
      <c r="L16" s="26"/>
      <c r="M16" s="26"/>
      <c r="N16" s="26"/>
      <c r="O16" s="26"/>
      <c r="P16" s="26"/>
      <c r="Q16" s="26"/>
    </row>
    <row r="17" spans="1:28" ht="14.1" customHeight="1" x14ac:dyDescent="0.25">
      <c r="H17" s="26"/>
      <c r="I17" s="26"/>
      <c r="J17" s="26"/>
      <c r="K17" s="26"/>
      <c r="L17" s="26"/>
      <c r="M17" s="26"/>
      <c r="N17" s="26"/>
      <c r="O17" s="26"/>
      <c r="P17" s="26"/>
      <c r="Q17" s="26"/>
      <c r="S17" s="30" t="str">
        <f>"="</f>
        <v>=</v>
      </c>
      <c r="T17" s="32">
        <f>(10-16)^2</f>
        <v>36</v>
      </c>
      <c r="U17" s="30" t="s">
        <v>49</v>
      </c>
      <c r="V17" s="32">
        <f>(40-34)^2</f>
        <v>36</v>
      </c>
      <c r="W17" s="30" t="s">
        <v>49</v>
      </c>
      <c r="X17" s="32">
        <f>(38-32)^2</f>
        <v>36</v>
      </c>
      <c r="Y17" s="30" t="s">
        <v>49</v>
      </c>
      <c r="Z17" s="32">
        <f>(62-68)^2</f>
        <v>36</v>
      </c>
      <c r="AA17" s="33"/>
      <c r="AB17" s="33"/>
    </row>
    <row r="18" spans="1:28" ht="14.1" customHeight="1" x14ac:dyDescent="0.25">
      <c r="H18" s="26"/>
      <c r="I18" s="26"/>
      <c r="J18" s="26"/>
      <c r="K18" s="26"/>
      <c r="L18" s="26"/>
      <c r="M18" s="26"/>
      <c r="N18" s="26"/>
      <c r="O18" s="26"/>
      <c r="P18" s="26"/>
      <c r="Q18" s="26"/>
      <c r="S18" s="30"/>
      <c r="T18" s="33">
        <v>16</v>
      </c>
      <c r="U18" s="30"/>
      <c r="V18" s="33">
        <v>34</v>
      </c>
      <c r="W18" s="30"/>
      <c r="X18" s="33">
        <v>32</v>
      </c>
      <c r="Y18" s="30"/>
      <c r="Z18" s="33">
        <v>68</v>
      </c>
      <c r="AA18" s="33"/>
      <c r="AB18" s="33"/>
    </row>
    <row r="19" spans="1:28" ht="14.1" customHeight="1" x14ac:dyDescent="0.25"/>
    <row r="20" spans="1:28" x14ac:dyDescent="0.25">
      <c r="H20" s="27" t="s">
        <v>36</v>
      </c>
      <c r="I20" s="27"/>
      <c r="J20" s="27"/>
      <c r="K20" s="27"/>
      <c r="L20" s="27"/>
      <c r="M20" s="27"/>
      <c r="N20" s="27"/>
      <c r="O20" s="27"/>
      <c r="P20" s="27"/>
      <c r="Q20" s="27"/>
      <c r="S20" s="33" t="str">
        <f>"="</f>
        <v>=</v>
      </c>
      <c r="T20" s="33">
        <f>T17/T18</f>
        <v>2.25</v>
      </c>
      <c r="U20" s="33" t="s">
        <v>49</v>
      </c>
      <c r="V20" s="33">
        <f>V17/V18</f>
        <v>1.0588235294117647</v>
      </c>
      <c r="W20" s="33" t="s">
        <v>49</v>
      </c>
      <c r="X20" s="33">
        <f>X17/X18</f>
        <v>1.125</v>
      </c>
      <c r="Y20" s="33" t="s">
        <v>49</v>
      </c>
      <c r="Z20" s="33">
        <f>Z17/Z18</f>
        <v>0.52941176470588236</v>
      </c>
    </row>
    <row r="21" spans="1:28" x14ac:dyDescent="0.25">
      <c r="A21" s="8" t="s">
        <v>12</v>
      </c>
      <c r="B21" s="8"/>
      <c r="C21" s="8"/>
      <c r="D21" s="8"/>
      <c r="E21" s="8"/>
      <c r="H21" s="27"/>
      <c r="I21" s="27"/>
      <c r="J21" s="27"/>
      <c r="K21" s="27"/>
      <c r="L21" s="27"/>
      <c r="M21" s="27"/>
      <c r="N21" s="27"/>
      <c r="O21" s="27"/>
      <c r="P21" s="27"/>
      <c r="Q21" s="27"/>
    </row>
    <row r="22" spans="1:28" x14ac:dyDescent="0.25">
      <c r="A22" s="8"/>
      <c r="B22" s="8"/>
      <c r="C22" s="8"/>
      <c r="D22" s="8"/>
      <c r="E22" s="8"/>
      <c r="H22" s="27" t="s">
        <v>37</v>
      </c>
      <c r="I22" s="27"/>
      <c r="J22" s="27"/>
      <c r="K22" s="27"/>
      <c r="L22" s="27"/>
      <c r="M22" s="27"/>
      <c r="N22" s="27"/>
      <c r="O22" s="27"/>
      <c r="P22" s="27"/>
      <c r="Q22" s="27"/>
      <c r="S22" s="33" t="str">
        <f>"="</f>
        <v>=</v>
      </c>
      <c r="T22" s="35">
        <f>SUM(T20:Z20)</f>
        <v>4.9632352941176467</v>
      </c>
      <c r="U22" s="35"/>
      <c r="V22" s="35"/>
      <c r="W22" s="35"/>
      <c r="X22" s="35"/>
      <c r="Y22" s="35"/>
      <c r="Z22" s="35"/>
    </row>
    <row r="23" spans="1:28" x14ac:dyDescent="0.25">
      <c r="A23" s="8"/>
      <c r="B23" s="8"/>
      <c r="C23" s="8"/>
      <c r="D23" s="8"/>
      <c r="E23" s="8"/>
      <c r="H23" s="27"/>
      <c r="I23" s="27"/>
      <c r="J23" s="27"/>
      <c r="K23" s="27"/>
      <c r="L23" s="27"/>
      <c r="M23" s="27"/>
      <c r="N23" s="27"/>
      <c r="O23" s="27"/>
      <c r="P23" s="27"/>
      <c r="Q23" s="27"/>
    </row>
    <row r="24" spans="1:28" ht="15.75" x14ac:dyDescent="0.25">
      <c r="A24" s="8"/>
      <c r="B24" s="8"/>
      <c r="C24" s="8"/>
      <c r="D24" s="8"/>
      <c r="E24" s="8"/>
      <c r="H24" s="27"/>
      <c r="I24" s="27"/>
      <c r="J24" s="27"/>
      <c r="K24" s="27"/>
      <c r="L24" s="27"/>
      <c r="M24" s="27"/>
      <c r="N24" s="27"/>
      <c r="O24" s="27"/>
      <c r="P24" s="27"/>
      <c r="Q24" s="27"/>
      <c r="S24" t="s">
        <v>50</v>
      </c>
      <c r="V24" s="36"/>
      <c r="W24" s="36"/>
      <c r="X24" s="36"/>
      <c r="Y24" s="36"/>
      <c r="Z24" s="36"/>
      <c r="AA24" s="37" t="s">
        <v>53</v>
      </c>
    </row>
    <row r="26" spans="1:28" x14ac:dyDescent="0.25">
      <c r="S26" t="s">
        <v>51</v>
      </c>
    </row>
    <row r="28" spans="1:28" x14ac:dyDescent="0.25">
      <c r="S28" s="34" t="s">
        <v>52</v>
      </c>
      <c r="T28" s="34"/>
      <c r="U28" s="34"/>
      <c r="V28" s="34"/>
      <c r="W28" s="34"/>
      <c r="X28" s="34"/>
      <c r="Y28" s="34"/>
      <c r="Z28" s="34"/>
      <c r="AA28" s="34"/>
      <c r="AB28" s="34"/>
    </row>
    <row r="29" spans="1:28" x14ac:dyDescent="0.25">
      <c r="S29" s="34"/>
      <c r="T29" s="34"/>
      <c r="U29" s="34"/>
      <c r="V29" s="34"/>
      <c r="W29" s="34"/>
      <c r="X29" s="34"/>
      <c r="Y29" s="34"/>
      <c r="Z29" s="34"/>
      <c r="AA29" s="34"/>
      <c r="AB29" s="34"/>
    </row>
  </sheetData>
  <mergeCells count="31">
    <mergeCell ref="Y17:Y18"/>
    <mergeCell ref="S28:AB29"/>
    <mergeCell ref="T22:Z22"/>
    <mergeCell ref="V24:Z24"/>
    <mergeCell ref="T9:T10"/>
    <mergeCell ref="U9:W9"/>
    <mergeCell ref="X9:Y10"/>
    <mergeCell ref="Z9:Z10"/>
    <mergeCell ref="U10:W10"/>
    <mergeCell ref="T12:T13"/>
    <mergeCell ref="U12:W12"/>
    <mergeCell ref="X12:Y13"/>
    <mergeCell ref="Z12:Z13"/>
    <mergeCell ref="U13:W13"/>
    <mergeCell ref="U4:W4"/>
    <mergeCell ref="T3:T4"/>
    <mergeCell ref="X3:Y4"/>
    <mergeCell ref="Z3:Z4"/>
    <mergeCell ref="T6:T7"/>
    <mergeCell ref="U6:W6"/>
    <mergeCell ref="X6:Y7"/>
    <mergeCell ref="Z6:Z7"/>
    <mergeCell ref="U7:W7"/>
    <mergeCell ref="A21:E24"/>
    <mergeCell ref="H16:Q18"/>
    <mergeCell ref="H20:Q21"/>
    <mergeCell ref="H22:Q24"/>
    <mergeCell ref="U3:W3"/>
    <mergeCell ref="U17:U18"/>
    <mergeCell ref="S17:S18"/>
    <mergeCell ref="W17:W18"/>
  </mergeCells>
  <printOptions horizontalCentered="1" verticalCentered="1"/>
  <pageMargins left="0.39370078740157483" right="0.39370078740157483" top="0.39370078740157483" bottom="0.39370078740157483" header="0.39370078740157483" footer="0.3937007874015748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2022-11-13T07:18:56Z</dcterms:modified>
</cp:coreProperties>
</file>