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B1EEBB74-5921-4127-A223-850DBEBD12CC}" xr6:coauthVersionLast="47" xr6:coauthVersionMax="47" xr10:uidLastSave="{00000000-0000-0000-0000-000000000000}"/>
  <bookViews>
    <workbookView xWindow="-120" yWindow="-120" windowWidth="20640" windowHeight="11160" activeTab="3" xr2:uid="{F2D636F5-0B95-4F30-98A1-C68103564039}"/>
  </bookViews>
  <sheets>
    <sheet name="TdF" sheetId="1" r:id="rId1"/>
    <sheet name="Muestra" sheetId="2" r:id="rId2"/>
    <sheet name="Variables" sheetId="3" r:id="rId3"/>
    <sheet name="Frecuencias" sheetId="4" r:id="rId4"/>
  </sheets>
  <definedNames>
    <definedName name="MuestraAmplitud" localSheetId="0">Variables!$E$6</definedName>
    <definedName name="MuestraAmplitud">Variables!$E$6</definedName>
    <definedName name="MuestraCantidad" localSheetId="0">Variables!$E$3</definedName>
    <definedName name="MuestraCantidad">Variables!$E$3</definedName>
    <definedName name="MuestraIntervalo" localSheetId="0">Variables!$E$5</definedName>
    <definedName name="MuestraIntervalo">Variables!$E$5</definedName>
    <definedName name="MuestraMaximo" localSheetId="0">Variables!$E$2</definedName>
    <definedName name="MuestraMaximo">Variables!$E$2</definedName>
    <definedName name="MuestraMinimo" localSheetId="0">Variables!$E$1</definedName>
    <definedName name="MuestraMinimo">Variables!$E$1</definedName>
    <definedName name="MuestraNuevoRango" localSheetId="0">Variables!$E$7</definedName>
    <definedName name="MuestraNuevoRango">Variables!$E$7</definedName>
    <definedName name="MuestraRango" localSheetId="0">Variables!$E$4</definedName>
    <definedName name="MuestraRango">Variables!$E$4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4" l="1" a="1"/>
  <c r="A4" i="4"/>
  <c r="A5" i="4" a="1"/>
  <c r="A5" i="4"/>
  <c r="A6" i="4" a="1"/>
  <c r="A6" i="4"/>
  <c r="A7" i="4" a="1"/>
  <c r="A7" i="4"/>
  <c r="A8" i="4" a="1"/>
  <c r="A8" i="4"/>
  <c r="E3" i="3"/>
  <c r="E2" i="3"/>
  <c r="E1" i="3"/>
  <c r="E7" i="3"/>
  <c r="B4" i="4" s="1" a="1"/>
  <c r="B4" i="4" s="1"/>
  <c r="C5" i="3"/>
  <c r="E5" i="3" s="1"/>
  <c r="E4" i="3" l="1" a="1"/>
  <c r="E4" i="3" s="1"/>
  <c r="C6" i="3" s="1"/>
  <c r="E6" i="3" s="1"/>
  <c r="C4" i="4"/>
  <c r="F4" i="4" s="1"/>
  <c r="B5" i="4" a="1"/>
  <c r="B5" i="4" s="1"/>
  <c r="C5" i="4" l="1"/>
  <c r="F5" i="4" s="1"/>
  <c r="E4" i="4"/>
  <c r="D4" i="4"/>
  <c r="G5" i="4" l="1"/>
  <c r="H4" i="4"/>
  <c r="G4" i="4"/>
  <c r="B6" i="4" a="1"/>
  <c r="B6" i="4" s="1"/>
  <c r="H5" i="4"/>
  <c r="I5" i="4" s="1"/>
  <c r="E5" i="4"/>
  <c r="D5" i="4"/>
  <c r="C6" i="4" l="1"/>
  <c r="F6" i="4" s="1"/>
  <c r="I4" i="4"/>
  <c r="G6" i="4" l="1"/>
  <c r="B7" i="4" a="1"/>
  <c r="B7" i="4" s="1"/>
  <c r="H6" i="4"/>
  <c r="E6" i="4"/>
  <c r="D6" i="4"/>
  <c r="I6" i="4" l="1"/>
  <c r="C7" i="4"/>
  <c r="F7" i="4" s="1"/>
  <c r="G7" i="4" l="1"/>
  <c r="B8" i="4" a="1"/>
  <c r="B8" i="4" s="1"/>
  <c r="H7" i="4"/>
  <c r="E7" i="4"/>
  <c r="D7" i="4"/>
  <c r="I7" i="4" l="1"/>
  <c r="C8" i="4"/>
  <c r="F8" i="4" s="1"/>
  <c r="F9" i="4" l="1"/>
  <c r="G8" i="4"/>
  <c r="H8" i="4"/>
  <c r="E8" i="4"/>
  <c r="D8" i="4"/>
  <c r="I8" i="4" l="1"/>
  <c r="I9" i="4" s="1"/>
  <c r="H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<sst xmlns="http://schemas.openxmlformats.org/spreadsheetml/2006/main" count="62" uniqueCount="47">
  <si>
    <t>S</t>
  </si>
  <si>
    <t>%</t>
  </si>
  <si>
    <t>Fr</t>
  </si>
  <si>
    <t>Faa</t>
  </si>
  <si>
    <t>Fab</t>
  </si>
  <si>
    <t>x</t>
  </si>
  <si>
    <t>Serie</t>
  </si>
  <si>
    <t>Ls</t>
  </si>
  <si>
    <t>Li</t>
  </si>
  <si>
    <t>Intervalo</t>
  </si>
  <si>
    <t>Porcentaje</t>
  </si>
  <si>
    <t>Frecuencia relativa</t>
  </si>
  <si>
    <t>Frecuencia absoluta acumulada</t>
  </si>
  <si>
    <t>Frecuencia absoluta</t>
  </si>
  <si>
    <t>Marca de clase</t>
  </si>
  <si>
    <t>Límite superior</t>
  </si>
  <si>
    <t>Límite inferior</t>
  </si>
  <si>
    <t>Tabla de Frecuencias</t>
  </si>
  <si>
    <t>MuestraNuevoRango</t>
  </si>
  <si>
    <t>Nuevo Rango:</t>
  </si>
  <si>
    <t>MuestraAmplitud</t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</si>
  <si>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Se aproxima al siguiente</t>
    </r>
  </si>
  <si>
    <t>@</t>
  </si>
  <si>
    <t>Amplitud:</t>
  </si>
  <si>
    <t>A=R/K</t>
  </si>
  <si>
    <t>MuestraIntervalo</t>
  </si>
  <si>
    <r>
      <rPr>
        <sz val="11"/>
        <rFont val="Symbol"/>
        <family val="1"/>
        <charset val="2"/>
      </rPr>
      <t>¬</t>
    </r>
    <r>
      <rPr>
        <i/>
        <sz val="11"/>
        <rFont val="Calibri"/>
        <family val="2"/>
      </rPr>
      <t xml:space="preserve"> </t>
    </r>
    <r>
      <rPr>
        <i/>
        <sz val="11"/>
        <rFont val="Calibri"/>
        <family val="2"/>
        <scheme val="minor"/>
      </rPr>
      <t>El impar más cercano</t>
    </r>
  </si>
  <si>
    <t>Intervalo:</t>
  </si>
  <si>
    <t>K=1+3,322*Log(n)</t>
  </si>
  <si>
    <t>MuestraRango</t>
  </si>
  <si>
    <t>Rango:</t>
  </si>
  <si>
    <t>R=Xmax-Xmin</t>
  </si>
  <si>
    <t>MuestraCantidad</t>
  </si>
  <si>
    <t>Cantidad:</t>
  </si>
  <si>
    <t>MuestraMaximo</t>
  </si>
  <si>
    <t>Máximo:</t>
  </si>
  <si>
    <t>MuestraMinimo</t>
  </si>
  <si>
    <t>Mínimo:</t>
  </si>
  <si>
    <t>Variables</t>
  </si>
  <si>
    <t>MuestraDatos</t>
  </si>
  <si>
    <t>Muestra</t>
  </si>
  <si>
    <t>Columna1</t>
  </si>
  <si>
    <t>Columna2</t>
  </si>
  <si>
    <t>Columna3</t>
  </si>
  <si>
    <t>Columna4</t>
  </si>
  <si>
    <t>Columna5</t>
  </si>
  <si>
    <r>
      <rPr>
        <i/>
        <sz val="11"/>
        <rFont val="Calibri"/>
        <family val="2"/>
        <scheme val="minor"/>
      </rPr>
      <t xml:space="preserve">0-False 1-True </t>
    </r>
    <r>
      <rPr>
        <i/>
        <sz val="11"/>
        <rFont val="Symbol"/>
        <family val="1"/>
        <charset val="2"/>
      </rPr>
      <t>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</si>
</sst>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1"/>
      <charset val="2"/>
      <scheme val="minor"/>
    </font>
    <font>
      <sz val="11"/>
      <name val="Symbol"/>
      <family val="1"/>
      <charset val="2"/>
    </font>
    <font>
      <i/>
      <sz val="11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charset val="2"/>
      <scheme val="minor"/>
    </font>
    <font>
      <i/>
      <sz val="1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2" borderId="0" xfId="0" applyFont="1" applyFill="1" applyAlignment="1">
      <alignment horizontal="center" vertical="center" textRotation="90" wrapText="1"/>
    </xf>
    <xf numFmtId="0" fontId="1" fillId="3" borderId="0" xfId="0" applyFont="1" applyFill="1"/>
    <xf numFmtId="0" fontId="2" fillId="4" borderId="0" xfId="0" applyFont="1" applyFill="1"/>
    <xf numFmtId="0" fontId="7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1" fillId="5" borderId="0" xfId="0" applyFont="1" applyFill="1"/>
    <xf numFmtId="0" fontId="0" fillId="0" borderId="0" xfId="0" applyBorder="1"/>
    <xf numFmtId="0" fontId="5" fillId="6" borderId="0" xfId="0" applyFont="1" applyFill="1"/>
    <xf numFmtId="0" fontId="12" fillId="6" borderId="0" xfId="0" applyFont="1" applyFill="1" applyAlignment="1">
      <alignment vertical="center"/>
    </xf>
  </cellXfs>
  <cellStyles count="1">
    <cellStyle name="Normal" xfId="0" builtinId="0"/>
  </cellStyles>
  <dxfs count="1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right" vertical="bottom" textRotation="0" wrapText="0" indent="0" justifyLastLine="0" shrinkToFit="0" readingOrder="0"/>
    </dxf>
    <dxf>
      <font>
        <b/>
        <i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8C71D-2439-4E3A-AC7D-594C62C60366}" name="TablaDatos" displayName="TablaDatos" ref="A1:E6" totalsRowShown="0" headerRowDxfId="10">
  <autoFilter ref="A1:E6" xr:uid="{DBF8C71D-2439-4E3A-AC7D-594C62C60366}"/>
  <tableColumns count="5">
    <tableColumn id="1" xr3:uid="{7E8C159F-CA59-4F46-8325-73C87DAED772}" name="Columna1"/>
    <tableColumn id="2" xr3:uid="{95804BA4-E487-4458-94A3-6D93184AFF0E}" name="Columna2"/>
    <tableColumn id="3" xr3:uid="{8F615D71-F214-4B3C-84F2-985C14674E33}" name="Columna3"/>
    <tableColumn id="4" xr3:uid="{DA623821-C4E2-4F69-A3EB-F4B65B8B0DC4}" name="Columna4"/>
    <tableColumn id="5" xr3:uid="{4CB66295-0CC6-4DE9-B76A-771D7A2CFC0B}" name="Columna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78E68-0E07-4B49-851A-888C331C18EB}" name="TablaFrecuencias" displayName="TablaFrecuencias" ref="A3:I9" totalsRowCount="1">
  <tableColumns count="9">
    <tableColumn id="8" xr3:uid="{8210B717-98FD-4259-889F-C26459605C75}" name="Intervalo" totalsRowLabel="S" dataDxfId="2" totalsRowDxfId="1">
      <calculatedColumnFormula array="1">ROW(1:1)</calculatedColumnFormula>
    </tableColumn>
    <tableColumn id="1" xr3:uid="{68B04EC5-D003-4F47-8B8F-5C41E63EF535}" name="Li" dataDxfId="9">
      <calculatedColumnFormula array="1">IF(TablaFrecuencias[[#This Row],[Intervalo]]=1,MuestraMinimo-MuestraNuevoRango,INDEX(TablaFrecuencias[Ls],TablaFrecuencias[[#This Row],[Intervalo]]-1))</calculatedColumnFormula>
    </tableColumn>
    <tableColumn id="2" xr3:uid="{BF99EA2A-C9FA-4DD1-BEB8-516AA9515ADB}" name="Ls" dataDxfId="8">
      <calculatedColumnFormula>TablaFrecuencias[[#This Row],[Li]]+MuestraAmplitud</calculatedColumnFormula>
    </tableColumn>
    <tableColumn id="11" xr3:uid="{6B744A65-9904-47B0-BB7D-6D5E260F86AE}" name="Serie" dataDxfId="7">
      <calculatedColumnFormula>TablaFrecuencias[[#This Row],[Li]]&amp;"-"&amp;TablaFrecuencias[[#This Row],[Ls]]</calculatedColumnFormula>
    </tableColumn>
    <tableColumn id="3" xr3:uid="{5496F184-1185-4B4B-9B21-7B01FB63BB69}" name="x" dataDxfId="6">
      <calculatedColumnFormula>AVERAGE(TablaFrecuencias[[#This Row],[Li]],TablaFrecuencias[[#This Row],[Ls]])</calculatedColumnFormula>
    </tableColumn>
    <tableColumn id="4" xr3:uid="{1B188C23-228A-4F1D-A576-A0392FE12115}" name="Fab" totalsRowFunction="custom" dataDxfId="0">
      <calculatedColumnFormula>COUNTIFS(TablaDatos[],"&gt;="&amp;TablaFrecuencias[[#This Row],[Li]],TablaDatos[],"&lt;"&amp;TablaFrecuencias[[#This Row],[Ls]])</calculatedColumnFormula>
      <totalsRowFormula>SUBTOTAL(9,TablaFrecuencias[Fab])</totalsRowFormula>
    </tableColumn>
    <tableColumn id="5" xr3:uid="{AC4BE928-2309-441F-B40B-DA3867A7C615}" name="Faa" dataDxfId="5">
      <calculatedColumnFormula>SUM(INDEX(TablaFrecuencias[Fab],1):TablaFrecuencias[[#This Row],[Fab]])</calculatedColumnFormula>
    </tableColumn>
    <tableColumn id="6" xr3:uid="{E3E160E0-6A1D-4D0E-B868-B5432CC221FE}" name="Fr" totalsRowFunction="custom" dataDxfId="4">
      <calculatedColumnFormula>TablaFrecuencias[[#This Row],[Fab]]/MuestraCantidad</calculatedColumnFormula>
      <totalsRowFormula>SUBTOTAL(9,TablaFrecuencias[Fr])</totalsRowFormula>
    </tableColumn>
    <tableColumn id="7" xr3:uid="{26EA3EF6-25B9-4B01-88F4-0DC1246FB087}" name="%" totalsRowFunction="custom" dataDxfId="3">
      <calculatedColumnFormula>TablaFrecuencias[[#This Row],[Fr]]*100</calculatedColumnFormula>
      <totalsRowFormula>SUBTOTAL(9,TablaFrecuencias[%])</totalsRow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7C2F-B0F8-4D3C-B5FB-BB8D59A3E5CE}">
  <dimension ref="A1:B21"/>
  <sheetViews>
    <sheetView workbookViewId="0">
      <selection activeCell="H16" sqref="H16"/>
    </sheetView>
  </sheetViews>
  <sheetFormatPr baseColWidth="10" defaultRowHeight="15"/>
  <cols>
    <col min="1" max="1" width="19.42578125" bestFit="1" customWidth="1"/>
    <col min="2" max="2" width="29" bestFit="1" customWidth="1"/>
    <col min="3" max="11" width="6.7109375" customWidth="1"/>
    <col min="12" max="12" width="3.28515625" customWidth="1"/>
    <col min="13" max="13" width="19.7109375" bestFit="1" customWidth="1"/>
    <col min="14" max="14" width="3.28515625" customWidth="1"/>
  </cols>
  <sheetData>
    <row r="1" spans="1:2">
      <c r="A1" s="5" t="s">
        <v>40</v>
      </c>
    </row>
    <row r="2" spans="1:2">
      <c r="B2" s="6" t="s">
        <v>39</v>
      </c>
    </row>
    <row r="4" spans="1:2">
      <c r="A4" s="5" t="s">
        <v>38</v>
      </c>
    </row>
    <row r="5" spans="1:2">
      <c r="B5" s="6" t="s">
        <v>36</v>
      </c>
    </row>
    <row r="6" spans="1:2">
      <c r="B6" s="6" t="s">
        <v>34</v>
      </c>
    </row>
    <row r="7" spans="1:2">
      <c r="B7" s="6" t="s">
        <v>32</v>
      </c>
    </row>
    <row r="8" spans="1:2">
      <c r="B8" s="6" t="s">
        <v>29</v>
      </c>
    </row>
    <row r="9" spans="1:2">
      <c r="B9" s="8" t="s">
        <v>25</v>
      </c>
    </row>
    <row r="10" spans="1:2">
      <c r="B10" s="8" t="s">
        <v>20</v>
      </c>
    </row>
    <row r="11" spans="1:2">
      <c r="B11" s="6" t="s">
        <v>18</v>
      </c>
    </row>
    <row r="13" spans="1:2">
      <c r="A13" s="5" t="s">
        <v>17</v>
      </c>
    </row>
    <row r="14" spans="1:2">
      <c r="B14" s="6" t="s">
        <v>16</v>
      </c>
    </row>
    <row r="15" spans="1:2">
      <c r="B15" s="6" t="s">
        <v>15</v>
      </c>
    </row>
    <row r="16" spans="1:2">
      <c r="B16" s="6"/>
    </row>
    <row r="17" spans="2:2">
      <c r="B17" s="6" t="s">
        <v>14</v>
      </c>
    </row>
    <row r="18" spans="2:2">
      <c r="B18" s="6" t="s">
        <v>13</v>
      </c>
    </row>
    <row r="19" spans="2:2">
      <c r="B19" s="6" t="s">
        <v>12</v>
      </c>
    </row>
    <row r="20" spans="2:2">
      <c r="B20" s="6" t="s">
        <v>11</v>
      </c>
    </row>
    <row r="21" spans="2:2">
      <c r="B21" s="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F836-3DFE-478C-A716-1AC9F205DF5D}">
  <dimension ref="A1:E6"/>
  <sheetViews>
    <sheetView workbookViewId="0">
      <selection activeCell="C4" sqref="C4"/>
    </sheetView>
  </sheetViews>
  <sheetFormatPr baseColWidth="10" defaultRowHeight="15"/>
  <cols>
    <col min="1" max="5" width="12" customWidth="1"/>
  </cols>
  <sheetData>
    <row r="1" spans="1:5">
      <c r="A1" s="14" t="s">
        <v>41</v>
      </c>
      <c r="B1" s="14" t="s">
        <v>42</v>
      </c>
      <c r="C1" s="14" t="s">
        <v>43</v>
      </c>
      <c r="D1" s="14" t="s">
        <v>44</v>
      </c>
      <c r="E1" s="14" t="s">
        <v>45</v>
      </c>
    </row>
    <row r="2" spans="1:5">
      <c r="A2" s="14">
        <v>206.1</v>
      </c>
      <c r="B2" s="14">
        <v>216.9</v>
      </c>
      <c r="C2" s="14">
        <v>214.4</v>
      </c>
      <c r="D2" s="14">
        <v>210.4</v>
      </c>
      <c r="E2" s="14">
        <v>228.9</v>
      </c>
    </row>
    <row r="3" spans="1:5">
      <c r="A3" s="14">
        <v>216.1</v>
      </c>
      <c r="B3" s="14">
        <v>201.2</v>
      </c>
      <c r="C3" s="14">
        <v>203.4</v>
      </c>
      <c r="D3" s="14">
        <v>211.3</v>
      </c>
      <c r="E3" s="14">
        <v>218.3</v>
      </c>
    </row>
    <row r="4" spans="1:5">
      <c r="A4" s="14">
        <v>208.4</v>
      </c>
      <c r="B4" s="14">
        <v>210</v>
      </c>
      <c r="C4" s="14">
        <v>224.1</v>
      </c>
      <c r="D4" s="14">
        <v>212.2</v>
      </c>
      <c r="E4" s="14">
        <v>207.8</v>
      </c>
    </row>
    <row r="5" spans="1:5">
      <c r="A5" s="14">
        <v>214.8</v>
      </c>
      <c r="B5" s="14">
        <v>204.7</v>
      </c>
      <c r="C5" s="14">
        <v>205.8</v>
      </c>
      <c r="D5" s="14">
        <v>213.9</v>
      </c>
      <c r="E5" s="14">
        <v>217.4</v>
      </c>
    </row>
    <row r="6" spans="1:5">
      <c r="A6" s="14">
        <v>222.4</v>
      </c>
      <c r="B6" s="14">
        <v>215.2</v>
      </c>
      <c r="C6" s="14">
        <v>219.8</v>
      </c>
      <c r="D6" s="14">
        <v>211.4</v>
      </c>
      <c r="E6" s="14">
        <v>210.8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27EA-E8E9-4DFA-8ACE-1E021BF37529}">
  <dimension ref="A1:G7"/>
  <sheetViews>
    <sheetView workbookViewId="0">
      <selection activeCell="C10" sqref="C10"/>
    </sheetView>
  </sheetViews>
  <sheetFormatPr baseColWidth="10" defaultRowHeight="15"/>
  <cols>
    <col min="1" max="1" width="17.140625" bestFit="1" customWidth="1"/>
    <col min="2" max="2" width="13.28515625" bestFit="1" customWidth="1"/>
    <col min="4" max="4" width="2.28515625" bestFit="1" customWidth="1"/>
    <col min="5" max="5" width="12" bestFit="1" customWidth="1"/>
    <col min="6" max="6" width="25.85546875" bestFit="1" customWidth="1"/>
    <col min="7" max="7" width="19.7109375" bestFit="1" customWidth="1"/>
  </cols>
  <sheetData>
    <row r="1" spans="1:7">
      <c r="B1" t="s">
        <v>37</v>
      </c>
      <c r="E1" s="3">
        <f>SMALL(TablaDatos[],1)</f>
        <v>201.2</v>
      </c>
      <c r="F1" s="3"/>
      <c r="G1" s="6" t="s">
        <v>36</v>
      </c>
    </row>
    <row r="2" spans="1:7">
      <c r="B2" t="s">
        <v>35</v>
      </c>
      <c r="E2" s="3">
        <f>LARGE(TablaDatos[],1)</f>
        <v>228.9</v>
      </c>
      <c r="F2" s="3"/>
      <c r="G2" s="6" t="s">
        <v>34</v>
      </c>
    </row>
    <row r="3" spans="1:7">
      <c r="B3" t="s">
        <v>33</v>
      </c>
      <c r="E3" s="3">
        <f>COUNT(TablaDatos[])</f>
        <v>25</v>
      </c>
      <c r="F3" s="3"/>
      <c r="G3" s="6" t="s">
        <v>32</v>
      </c>
    </row>
    <row r="4" spans="1:7">
      <c r="A4" s="13" t="s">
        <v>31</v>
      </c>
      <c r="B4" t="s">
        <v>30</v>
      </c>
      <c r="E4" s="3" cm="1">
        <f t="array" ref="E4">MuestraMaximo-MuestraMinimo</f>
        <v>27.700000000000017</v>
      </c>
      <c r="F4" s="3"/>
      <c r="G4" s="6" t="s">
        <v>29</v>
      </c>
    </row>
    <row r="5" spans="1:7">
      <c r="A5" s="12" t="s">
        <v>28</v>
      </c>
      <c r="B5" s="9" t="s">
        <v>27</v>
      </c>
      <c r="C5" s="9">
        <f>1+3.322*LOG10(_xlfn.SINGLE(MuestraCantidad))</f>
        <v>5.643956708808509</v>
      </c>
      <c r="D5" s="11" t="s">
        <v>22</v>
      </c>
      <c r="E5" s="10">
        <f>IF(ISEVEN(ROUNDUP(C5,0)),ROUNDDOWN(C5,0),ROUNDUP(C5,0))</f>
        <v>5</v>
      </c>
      <c r="F5" s="7" t="s">
        <v>26</v>
      </c>
      <c r="G5" s="8" t="s">
        <v>25</v>
      </c>
    </row>
    <row r="6" spans="1:7">
      <c r="A6" s="12" t="s">
        <v>24</v>
      </c>
      <c r="B6" s="9" t="s">
        <v>23</v>
      </c>
      <c r="C6" s="9">
        <f>_xlfn.SINGLE(MuestraRango)/_xlfn.SINGLE(MuestraIntervalo)</f>
        <v>5.5400000000000036</v>
      </c>
      <c r="D6" s="11" t="s">
        <v>22</v>
      </c>
      <c r="E6" s="10">
        <f>ROUNDUP(C6,0)</f>
        <v>6</v>
      </c>
      <c r="F6" s="7" t="s">
        <v>21</v>
      </c>
      <c r="G6" s="8" t="s">
        <v>20</v>
      </c>
    </row>
    <row r="7" spans="1:7">
      <c r="A7" s="16" t="s">
        <v>46</v>
      </c>
      <c r="B7" t="s">
        <v>19</v>
      </c>
      <c r="C7" s="15">
        <v>0</v>
      </c>
      <c r="E7" s="3">
        <f>IF(C7=1,((_xlfn.SINGLE(MuestraIntervalo)*MuestraAmplitud)-_xlfn.SINGLE(MuestraRango))/2,0)</f>
        <v>0</v>
      </c>
      <c r="G7" s="6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8930-9512-4F2A-B7AB-08B13D2F2E38}">
  <dimension ref="A1:I9"/>
  <sheetViews>
    <sheetView tabSelected="1" workbookViewId="0">
      <selection activeCell="D11" sqref="D11"/>
    </sheetView>
  </sheetViews>
  <sheetFormatPr baseColWidth="10" defaultRowHeight="15"/>
  <cols>
    <col min="6" max="6" width="11.85546875" bestFit="1" customWidth="1"/>
  </cols>
  <sheetData>
    <row r="1" spans="1:9" ht="55.5">
      <c r="B1" s="4" t="s">
        <v>16</v>
      </c>
      <c r="C1" s="4" t="s">
        <v>15</v>
      </c>
      <c r="D1" s="4"/>
      <c r="E1" s="4" t="s">
        <v>14</v>
      </c>
      <c r="F1" s="4" t="s">
        <v>13</v>
      </c>
      <c r="G1" s="4" t="s">
        <v>12</v>
      </c>
      <c r="H1" s="4" t="s">
        <v>11</v>
      </c>
      <c r="I1" s="4" t="s">
        <v>10</v>
      </c>
    </row>
    <row r="3" spans="1:9">
      <c r="A3" s="3" t="s">
        <v>9</v>
      </c>
      <c r="B3" t="s">
        <v>8</v>
      </c>
      <c r="C3" t="s">
        <v>7</v>
      </c>
      <c r="D3" t="s">
        <v>6</v>
      </c>
      <c r="E3" t="s">
        <v>5</v>
      </c>
      <c r="F3" t="s">
        <v>4</v>
      </c>
      <c r="G3" t="s">
        <v>3</v>
      </c>
      <c r="H3" t="s">
        <v>2</v>
      </c>
      <c r="I3" t="s">
        <v>1</v>
      </c>
    </row>
    <row r="4" spans="1:9">
      <c r="A4" s="2" cm="1">
        <f t="array" ref="A4">ROW(1:1)</f>
        <v>1</v>
      </c>
      <c r="B4" cm="1">
        <f t="array" ref="B4">IF(TablaFrecuencias[[#This Row],[Intervalo]]=1,MuestraMinimo-MuestraNuevoRango,INDEX(TablaFrecuencias[Ls],TablaFrecuencias[[#This Row],[Intervalo]]-1))</f>
        <v>201.2</v>
      </c>
      <c r="C4">
        <f>TablaFrecuencias[[#This Row],[Li]]+MuestraAmplitud</f>
        <v>207.2</v>
      </c>
      <c r="D4" t="str">
        <f>TablaFrecuencias[[#This Row],[Li]]&amp;"-"&amp;TablaFrecuencias[[#This Row],[Ls]]</f>
        <v>201,2-207,2</v>
      </c>
      <c r="E4">
        <f>AVERAGE(TablaFrecuencias[[#This Row],[Li]],TablaFrecuencias[[#This Row],[Ls]])</f>
        <v>204.2</v>
      </c>
      <c r="F4">
        <f>COUNTIFS(TablaDatos[],"&gt;="&amp;TablaFrecuencias[[#This Row],[Li]],TablaDatos[],"&lt;"&amp;TablaFrecuencias[[#This Row],[Ls]])</f>
        <v>5</v>
      </c>
      <c r="G4">
        <f>SUM(INDEX(TablaFrecuencias[Fab],1):TablaFrecuencias[[#This Row],[Fab]])</f>
        <v>5</v>
      </c>
      <c r="H4">
        <f>TablaFrecuencias[[#This Row],[Fab]]/MuestraCantidad</f>
        <v>0.2</v>
      </c>
      <c r="I4">
        <f>TablaFrecuencias[[#This Row],[Fr]]*100</f>
        <v>20</v>
      </c>
    </row>
    <row r="5" spans="1:9">
      <c r="A5" s="2" cm="1">
        <f t="array" ref="A5">ROW(2:2)</f>
        <v>2</v>
      </c>
      <c r="B5" cm="1">
        <f t="array" ref="B5">IF(TablaFrecuencias[[#This Row],[Intervalo]]=1,MuestraMinimo-MuestraNuevoRango,INDEX(TablaFrecuencias[Ls],TablaFrecuencias[[#This Row],[Intervalo]]-1))</f>
        <v>207.2</v>
      </c>
      <c r="C5">
        <f>TablaFrecuencias[[#This Row],[Li]]+MuestraAmplitud</f>
        <v>213.2</v>
      </c>
      <c r="D5" t="str">
        <f>TablaFrecuencias[[#This Row],[Li]]&amp;"-"&amp;TablaFrecuencias[[#This Row],[Ls]]</f>
        <v>207,2-213,2</v>
      </c>
      <c r="E5">
        <f>AVERAGE(TablaFrecuencias[[#This Row],[Li]],TablaFrecuencias[[#This Row],[Ls]])</f>
        <v>210.2</v>
      </c>
      <c r="F5">
        <f>COUNTIFS(TablaDatos[],"&gt;="&amp;TablaFrecuencias[[#This Row],[Li]],TablaDatos[],"&lt;"&amp;TablaFrecuencias[[#This Row],[Ls]])</f>
        <v>8</v>
      </c>
      <c r="G5">
        <f>SUM(INDEX(TablaFrecuencias[Fab],1):TablaFrecuencias[[#This Row],[Fab]])</f>
        <v>13</v>
      </c>
      <c r="H5">
        <f>TablaFrecuencias[[#This Row],[Fab]]/MuestraCantidad</f>
        <v>0.32</v>
      </c>
      <c r="I5">
        <f>TablaFrecuencias[[#This Row],[Fr]]*100</f>
        <v>32</v>
      </c>
    </row>
    <row r="6" spans="1:9">
      <c r="A6" s="2" cm="1">
        <f t="array" ref="A6">ROW(3:3)</f>
        <v>3</v>
      </c>
      <c r="B6" cm="1">
        <f t="array" ref="B6">IF(TablaFrecuencias[[#This Row],[Intervalo]]=1,MuestraMinimo-MuestraNuevoRango,INDEX(TablaFrecuencias[Ls],TablaFrecuencias[[#This Row],[Intervalo]]-1))</f>
        <v>213.2</v>
      </c>
      <c r="C6">
        <f>TablaFrecuencias[[#This Row],[Li]]+MuestraAmplitud</f>
        <v>219.2</v>
      </c>
      <c r="D6" t="str">
        <f>TablaFrecuencias[[#This Row],[Li]]&amp;"-"&amp;TablaFrecuencias[[#This Row],[Ls]]</f>
        <v>213,2-219,2</v>
      </c>
      <c r="E6">
        <f>AVERAGE(TablaFrecuencias[[#This Row],[Li]],TablaFrecuencias[[#This Row],[Ls]])</f>
        <v>216.2</v>
      </c>
      <c r="F6">
        <f>COUNTIFS(TablaDatos[],"&gt;="&amp;TablaFrecuencias[[#This Row],[Li]],TablaDatos[],"&lt;"&amp;TablaFrecuencias[[#This Row],[Ls]])</f>
        <v>8</v>
      </c>
      <c r="G6">
        <f>SUM(INDEX(TablaFrecuencias[Fab],1):TablaFrecuencias[[#This Row],[Fab]])</f>
        <v>21</v>
      </c>
      <c r="H6">
        <f>TablaFrecuencias[[#This Row],[Fab]]/MuestraCantidad</f>
        <v>0.32</v>
      </c>
      <c r="I6">
        <f>TablaFrecuencias[[#This Row],[Fr]]*100</f>
        <v>32</v>
      </c>
    </row>
    <row r="7" spans="1:9">
      <c r="A7" s="2" cm="1">
        <f t="array" ref="A7">ROW(4:4)</f>
        <v>4</v>
      </c>
      <c r="B7" cm="1">
        <f t="array" ref="B7">IF(TablaFrecuencias[[#This Row],[Intervalo]]=1,MuestraMinimo-MuestraNuevoRango,INDEX(TablaFrecuencias[Ls],TablaFrecuencias[[#This Row],[Intervalo]]-1))</f>
        <v>219.2</v>
      </c>
      <c r="C7">
        <f>TablaFrecuencias[[#This Row],[Li]]+MuestraAmplitud</f>
        <v>225.2</v>
      </c>
      <c r="D7" t="str">
        <f>TablaFrecuencias[[#This Row],[Li]]&amp;"-"&amp;TablaFrecuencias[[#This Row],[Ls]]</f>
        <v>219,2-225,2</v>
      </c>
      <c r="E7">
        <f>AVERAGE(TablaFrecuencias[[#This Row],[Li]],TablaFrecuencias[[#This Row],[Ls]])</f>
        <v>222.2</v>
      </c>
      <c r="F7">
        <f>COUNTIFS(TablaDatos[],"&gt;="&amp;TablaFrecuencias[[#This Row],[Li]],TablaDatos[],"&lt;"&amp;TablaFrecuencias[[#This Row],[Ls]])</f>
        <v>3</v>
      </c>
      <c r="G7">
        <f>SUM(INDEX(TablaFrecuencias[Fab],1):TablaFrecuencias[[#This Row],[Fab]])</f>
        <v>24</v>
      </c>
      <c r="H7">
        <f>TablaFrecuencias[[#This Row],[Fab]]/MuestraCantidad</f>
        <v>0.12</v>
      </c>
      <c r="I7">
        <f>TablaFrecuencias[[#This Row],[Fr]]*100</f>
        <v>12</v>
      </c>
    </row>
    <row r="8" spans="1:9">
      <c r="A8" s="2" cm="1">
        <f t="array" ref="A8">ROW(5:5)</f>
        <v>5</v>
      </c>
      <c r="B8" cm="1">
        <f t="array" ref="B8">IF(TablaFrecuencias[[#This Row],[Intervalo]]=1,MuestraMinimo-MuestraNuevoRango,INDEX(TablaFrecuencias[Ls],TablaFrecuencias[[#This Row],[Intervalo]]-1))</f>
        <v>225.2</v>
      </c>
      <c r="C8">
        <f>TablaFrecuencias[[#This Row],[Li]]+MuestraAmplitud</f>
        <v>231.2</v>
      </c>
      <c r="D8" t="str">
        <f>TablaFrecuencias[[#This Row],[Li]]&amp;"-"&amp;TablaFrecuencias[[#This Row],[Ls]]</f>
        <v>225,2-231,2</v>
      </c>
      <c r="E8">
        <f>AVERAGE(TablaFrecuencias[[#This Row],[Li]],TablaFrecuencias[[#This Row],[Ls]])</f>
        <v>228.2</v>
      </c>
      <c r="F8">
        <f>COUNTIFS(TablaDatos[],"&gt;="&amp;TablaFrecuencias[[#This Row],[Li]],TablaDatos[],"&lt;"&amp;TablaFrecuencias[[#This Row],[Ls]])</f>
        <v>1</v>
      </c>
      <c r="G8">
        <f>SUM(INDEX(TablaFrecuencias[Fab],1):TablaFrecuencias[[#This Row],[Fab]])</f>
        <v>25</v>
      </c>
      <c r="H8">
        <f>TablaFrecuencias[[#This Row],[Fab]]/MuestraCantidad</f>
        <v>0.04</v>
      </c>
      <c r="I8">
        <f>TablaFrecuencias[[#This Row],[Fr]]*100</f>
        <v>4</v>
      </c>
    </row>
    <row r="9" spans="1:9">
      <c r="A9" s="1" t="s">
        <v>0</v>
      </c>
      <c r="F9">
        <f>SUBTOTAL(9,TablaFrecuencias[Fab])</f>
        <v>25</v>
      </c>
      <c r="H9">
        <f>SUBTOTAL(9,TablaFrecuencias[Fr])</f>
        <v>1</v>
      </c>
      <c r="I9">
        <f>SUBTOTAL(9,TablaFrecuencias[%])</f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14</vt:i4>
      </vt:variant>
    </vt:vector>
  </HeadingPairs>
  <TitlesOfParts>
    <vt:vector size="18" baseType="lpstr">
      <vt:lpstr>TdF</vt:lpstr>
      <vt:lpstr>Muestra</vt:lpstr>
      <vt:lpstr>Variables</vt:lpstr>
      <vt:lpstr>Frecuencias</vt:lpstr>
      <vt:lpstr>TdF!MuestraAmplitud</vt:lpstr>
      <vt:lpstr>MuestraAmplitud</vt:lpstr>
      <vt:lpstr>TdF!MuestraCantidad</vt:lpstr>
      <vt:lpstr>MuestraCantidad</vt:lpstr>
      <vt:lpstr>TdF!MuestraIntervalo</vt:lpstr>
      <vt:lpstr>MuestraIntervalo</vt:lpstr>
      <vt:lpstr>TdF!MuestraMaximo</vt:lpstr>
      <vt:lpstr>MuestraMaximo</vt:lpstr>
      <vt:lpstr>TdF!MuestraMinimo</vt:lpstr>
      <vt:lpstr>MuestraMinimo</vt:lpstr>
      <vt:lpstr>TdF!MuestraNuevoRango</vt:lpstr>
      <vt:lpstr>MuestraNuevoRango</vt:lpstr>
      <vt:lpstr>TdF!MuestraRango</vt:lpstr>
      <vt:lpstr>MuestraRango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2022-09-07T15:00:57Z</dcterms:created>
  <dcterms:modified xsi:type="dcterms:W3CDTF">2022-09-07T15:29:55Z</dcterms:modified>
</cp:coreProperties>
</file>