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1AEAB1BA-5439-4236-9F69-D8E049F19031}" xr6:coauthVersionLast="47" xr6:coauthVersionMax="47" xr10:uidLastSave="{00000000-0000-0000-0000-000000000000}"/>
  <bookViews>
    <workbookView xWindow="-120" yWindow="-120" windowWidth="20640" windowHeight="11160" activeTab="1" xr2:uid="{00000000-000D-0000-FFFF-FFFF00000000}"/>
  </bookViews>
  <sheets>
    <sheet name="Hoja1" sheetId="1" r:id="rId1"/>
    <sheet name="APUN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K10" i="2"/>
  <c r="L9" i="2"/>
  <c r="K9" i="2"/>
  <c r="J9" i="2"/>
  <c r="F4" i="2"/>
  <c r="F5" i="2"/>
  <c r="F6" i="2"/>
  <c r="F7" i="2"/>
  <c r="F8" i="2"/>
  <c r="F9" i="2"/>
  <c r="F10" i="2"/>
  <c r="C24" i="2"/>
  <c r="E4" i="2"/>
  <c r="E5" i="2"/>
  <c r="E6" i="2"/>
  <c r="E7" i="2"/>
  <c r="E8" i="2"/>
  <c r="E9" i="2"/>
  <c r="E10" i="2"/>
  <c r="D4" i="2"/>
  <c r="D5" i="2"/>
  <c r="D6" i="2"/>
  <c r="D7" i="2"/>
  <c r="D8" i="2"/>
  <c r="D9" i="2"/>
  <c r="D10" i="2"/>
  <c r="D11" i="2"/>
  <c r="C11" i="2"/>
  <c r="B14" i="2" s="1"/>
  <c r="B11" i="2"/>
  <c r="B13" i="2" s="1"/>
  <c r="E11" i="2"/>
  <c r="B25" i="2" s="1"/>
  <c r="F56" i="1"/>
  <c r="D57" i="1"/>
  <c r="E56" i="1"/>
  <c r="C56" i="1"/>
  <c r="I51" i="1"/>
  <c r="K8" i="1"/>
  <c r="K7" i="1"/>
  <c r="K6" i="1"/>
  <c r="K5" i="1"/>
  <c r="K4" i="1"/>
  <c r="K3" i="1"/>
  <c r="I40" i="1"/>
  <c r="K40" i="1"/>
  <c r="H17" i="1"/>
  <c r="K15" i="1"/>
  <c r="N15" i="1"/>
  <c r="H15" i="1"/>
  <c r="J8" i="1"/>
  <c r="J7" i="1"/>
  <c r="J6" i="1"/>
  <c r="J5" i="1"/>
  <c r="J4" i="1"/>
  <c r="J3" i="1"/>
  <c r="I8" i="1"/>
  <c r="I7" i="1"/>
  <c r="I6" i="1"/>
  <c r="I5" i="1"/>
  <c r="I4" i="1"/>
  <c r="I3" i="1"/>
  <c r="H10" i="1"/>
  <c r="G10" i="1"/>
  <c r="F11" i="2" l="1"/>
  <c r="B24" i="2"/>
  <c r="D24" i="2" s="1"/>
  <c r="N5" i="1"/>
  <c r="N3" i="1"/>
  <c r="N6" i="1"/>
  <c r="N7" i="1"/>
  <c r="K10" i="1"/>
  <c r="E51" i="1" s="1"/>
  <c r="N4" i="1"/>
  <c r="N8" i="1"/>
  <c r="I10" i="1"/>
  <c r="E39" i="1" s="1"/>
  <c r="J10" i="1"/>
  <c r="E45" i="1" s="1"/>
  <c r="D33" i="2" l="1"/>
  <c r="B29" i="2"/>
  <c r="B33" i="2" s="1"/>
  <c r="M51" i="1"/>
  <c r="N10" i="1"/>
  <c r="L22" i="1"/>
  <c r="L21" i="1"/>
  <c r="N21" i="1"/>
  <c r="I28" i="1" s="1"/>
  <c r="I30" i="1" l="1"/>
  <c r="L5" i="1"/>
  <c r="L7" i="1"/>
  <c r="L6" i="1"/>
  <c r="L8" i="1"/>
  <c r="L4" i="1"/>
  <c r="L3" i="1"/>
  <c r="O6" i="1" l="1"/>
  <c r="M6" i="1"/>
  <c r="M3" i="1"/>
  <c r="O3" i="1"/>
  <c r="M7" i="1"/>
  <c r="O7" i="1"/>
  <c r="O4" i="1"/>
  <c r="M4" i="1"/>
  <c r="O5" i="1"/>
  <c r="M5" i="1"/>
  <c r="O8" i="1"/>
  <c r="M8" i="1"/>
  <c r="O10" i="1" l="1"/>
  <c r="M10" i="1"/>
  <c r="L40" i="1" s="1"/>
</calcChain>
</file>

<file path=xl/sharedStrings.xml><?xml version="1.0" encoding="utf-8"?>
<sst xmlns="http://schemas.openxmlformats.org/spreadsheetml/2006/main" count="98" uniqueCount="88">
  <si>
    <t>Fórmula &gt;</t>
  </si>
  <si>
    <t>Tabla &gt;</t>
  </si>
  <si>
    <t>x</t>
  </si>
  <si>
    <t>y</t>
  </si>
  <si>
    <r>
      <t>x</t>
    </r>
    <r>
      <rPr>
        <b/>
        <vertAlign val="superscript"/>
        <sz val="14"/>
        <color theme="1"/>
        <rFont val="Calibri"/>
        <family val="2"/>
        <scheme val="minor"/>
      </rPr>
      <t>2</t>
    </r>
  </si>
  <si>
    <t>∑y</t>
  </si>
  <si>
    <t>∑(x*y)</t>
  </si>
  <si>
    <t>x*y</t>
  </si>
  <si>
    <r>
      <rPr>
        <sz val="14"/>
        <color theme="1"/>
        <rFont val="Calibri"/>
        <family val="2"/>
      </rPr>
      <t>∑</t>
    </r>
    <r>
      <rPr>
        <sz val="14"/>
        <color theme="1"/>
        <rFont val="Calibri"/>
        <family val="2"/>
        <scheme val="minor"/>
      </rPr>
      <t>x</t>
    </r>
  </si>
  <si>
    <r>
      <t>∑x</t>
    </r>
    <r>
      <rPr>
        <vertAlign val="superscript"/>
        <sz val="14"/>
        <color theme="1"/>
        <rFont val="Calibri"/>
        <family val="2"/>
        <scheme val="minor"/>
      </rPr>
      <t>2</t>
    </r>
  </si>
  <si>
    <t>1047 -(90 * 79) / 6</t>
  </si>
  <si>
    <r>
      <t>1305 - (79</t>
    </r>
    <r>
      <rPr>
        <vertAlign val="superscript"/>
        <sz val="11"/>
        <color theme="1"/>
        <rFont val="Calibri"/>
        <family val="2"/>
        <scheme val="minor"/>
      </rPr>
      <t>2</t>
    </r>
    <r>
      <rPr>
        <sz val="11"/>
        <color theme="1"/>
        <rFont val="Calibri"/>
        <family val="2"/>
        <scheme val="minor"/>
      </rPr>
      <t xml:space="preserve"> / 6)</t>
    </r>
  </si>
  <si>
    <t>=</t>
  </si>
  <si>
    <t>ȳ</t>
  </si>
  <si>
    <t>n</t>
  </si>
  <si>
    <t>x̄</t>
  </si>
  <si>
    <t>*para obtener macrón &gt; ALT + 0304 (el + incluído &gt; unicode)</t>
  </si>
  <si>
    <t>Una importante multinacional de sistemas estima que la cantidad de fallas que cometen sus desarrolladores depende de la cantidad de semanas de experiencia que tienen en sus puestos de trabajo. Se seleccionan al azar 6 trabajadores obteniéndose los siguientes resultados:</t>
  </si>
  <si>
    <t>Errores</t>
  </si>
  <si>
    <t>Semanas de experiencia</t>
  </si>
  <si>
    <t>a)</t>
  </si>
  <si>
    <t>Defina las variables aleatorias. Plantee el modelo lineal y estime sus coeficientes usando el método de los mínimos cuadrados</t>
  </si>
  <si>
    <t>b)</t>
  </si>
  <si>
    <t>Interprete los coeficientes del modelo en términos del problema</t>
  </si>
  <si>
    <t>c)</t>
  </si>
  <si>
    <t>Calcule el coeficiente de determinación e interprete el resultado</t>
  </si>
  <si>
    <t>d)</t>
  </si>
  <si>
    <t>Calcule la varianza residual</t>
  </si>
  <si>
    <t>21.8612 (coeficiente autónomo) es el valor de la variable explicada (y, cantidad de errores) cuando la variable explicativa (x, semanas de experiencia) vale cero</t>
  </si>
  <si>
    <t>COEFICIENTE DE DETERMINACIÓN</t>
  </si>
  <si>
    <r>
      <t>R</t>
    </r>
    <r>
      <rPr>
        <vertAlign val="superscript"/>
        <sz val="11"/>
        <color theme="1"/>
        <rFont val="Calibri"/>
        <family val="2"/>
        <scheme val="minor"/>
      </rPr>
      <t>2</t>
    </r>
    <r>
      <rPr>
        <sz val="11"/>
        <color theme="1"/>
        <rFont val="Calibri"/>
        <family val="2"/>
        <scheme val="minor"/>
      </rPr>
      <t xml:space="preserve"> =</t>
    </r>
  </si>
  <si>
    <t>SCR</t>
  </si>
  <si>
    <t>SCT</t>
  </si>
  <si>
    <t>&lt; Sumatoria de los Cuadrados de la Regresión</t>
  </si>
  <si>
    <t>&lt; Sumatoria de los Cuadrados Totales</t>
  </si>
  <si>
    <t>Se usará otra fórmula:</t>
  </si>
  <si>
    <r>
      <t>(ŷ-ȳ)</t>
    </r>
    <r>
      <rPr>
        <b/>
        <vertAlign val="superscript"/>
        <sz val="14"/>
        <color theme="1"/>
        <rFont val="Calibri"/>
        <family val="2"/>
        <scheme val="minor"/>
      </rPr>
      <t>2</t>
    </r>
  </si>
  <si>
    <r>
      <t>(y-ȳ)</t>
    </r>
    <r>
      <rPr>
        <b/>
        <vertAlign val="superscript"/>
        <sz val="14"/>
        <color theme="1"/>
        <rFont val="Calibri"/>
        <family val="2"/>
        <scheme val="minor"/>
      </rPr>
      <t>2</t>
    </r>
  </si>
  <si>
    <r>
      <t>∑(ŷ-ȳ)</t>
    </r>
    <r>
      <rPr>
        <vertAlign val="superscript"/>
        <sz val="14"/>
        <color theme="1"/>
        <rFont val="Calibri"/>
        <family val="2"/>
        <scheme val="minor"/>
      </rPr>
      <t>2</t>
    </r>
  </si>
  <si>
    <r>
      <t>∑(y-ȳ)</t>
    </r>
    <r>
      <rPr>
        <vertAlign val="superscript"/>
        <sz val="14"/>
        <color theme="1"/>
        <rFont val="Calibri"/>
        <family val="2"/>
        <scheme val="minor"/>
      </rPr>
      <t>2</t>
    </r>
  </si>
  <si>
    <r>
      <t>∑(y-ŷ̄)</t>
    </r>
    <r>
      <rPr>
        <vertAlign val="superscript"/>
        <sz val="14"/>
        <color theme="1"/>
        <rFont val="Calibri"/>
        <family val="2"/>
        <scheme val="minor"/>
      </rPr>
      <t>2</t>
    </r>
  </si>
  <si>
    <t>b =</t>
  </si>
  <si>
    <t xml:space="preserve">a = </t>
  </si>
  <si>
    <t xml:space="preserve">ŷ = </t>
  </si>
  <si>
    <t>ŷ(x)</t>
  </si>
  <si>
    <t>§</t>
  </si>
  <si>
    <t>SCE</t>
  </si>
  <si>
    <t>§ &gt; «y» estimado de «x»  (es aplicar la fórmula y = a + bx con el valor de fila de x)</t>
  </si>
  <si>
    <r>
      <t>(y-ŷ)</t>
    </r>
    <r>
      <rPr>
        <b/>
        <vertAlign val="superscript"/>
        <sz val="14"/>
        <color theme="1"/>
        <rFont val="Calibri"/>
        <family val="2"/>
        <scheme val="minor"/>
      </rPr>
      <t>2</t>
    </r>
  </si>
  <si>
    <r>
      <t>R</t>
    </r>
    <r>
      <rPr>
        <b/>
        <vertAlign val="superscript"/>
        <sz val="11"/>
        <color theme="1"/>
        <rFont val="Calibri"/>
        <family val="2"/>
        <scheme val="minor"/>
      </rPr>
      <t>2</t>
    </r>
  </si>
  <si>
    <r>
      <t>S</t>
    </r>
    <r>
      <rPr>
        <vertAlign val="subscript"/>
        <sz val="14"/>
        <color theme="1"/>
        <rFont val="Calibri"/>
        <family val="2"/>
        <scheme val="minor"/>
      </rPr>
      <t>xy</t>
    </r>
    <r>
      <rPr>
        <sz val="14"/>
        <color theme="1"/>
        <rFont val="Calibri"/>
        <family val="2"/>
        <scheme val="minor"/>
      </rPr>
      <t xml:space="preserve"> =</t>
    </r>
  </si>
  <si>
    <r>
      <t>S</t>
    </r>
    <r>
      <rPr>
        <vertAlign val="subscript"/>
        <sz val="14"/>
        <color theme="1"/>
        <rFont val="Calibri"/>
        <family val="2"/>
        <scheme val="minor"/>
      </rPr>
      <t>yy</t>
    </r>
    <r>
      <rPr>
        <sz val="14"/>
        <color theme="1"/>
        <rFont val="Calibri"/>
        <family val="2"/>
        <scheme val="minor"/>
      </rPr>
      <t xml:space="preserve"> =</t>
    </r>
  </si>
  <si>
    <r>
      <t>S</t>
    </r>
    <r>
      <rPr>
        <vertAlign val="subscript"/>
        <sz val="14"/>
        <color theme="1"/>
        <rFont val="Calibri"/>
        <family val="2"/>
        <scheme val="minor"/>
      </rPr>
      <t>xx</t>
    </r>
    <r>
      <rPr>
        <sz val="14"/>
        <color theme="1"/>
        <rFont val="Calibri"/>
        <family val="2"/>
        <scheme val="minor"/>
      </rPr>
      <t xml:space="preserve"> =</t>
    </r>
  </si>
  <si>
    <r>
      <t>1305 - 6 * 13,667</t>
    </r>
    <r>
      <rPr>
        <vertAlign val="superscript"/>
        <sz val="11"/>
        <color theme="1"/>
        <rFont val="Calibri"/>
        <family val="2"/>
        <scheme val="minor"/>
      </rPr>
      <t>2</t>
    </r>
    <r>
      <rPr>
        <sz val="11"/>
        <color theme="1"/>
        <rFont val="Calibri"/>
        <family val="2"/>
        <scheme val="minor"/>
      </rPr>
      <t xml:space="preserve"> =</t>
    </r>
  </si>
  <si>
    <t>1047-6 * 13,667 * 15 =</t>
  </si>
  <si>
    <r>
      <t>y</t>
    </r>
    <r>
      <rPr>
        <b/>
        <vertAlign val="superscript"/>
        <sz val="14"/>
        <color theme="1"/>
        <rFont val="Calibri"/>
        <family val="2"/>
        <scheme val="minor"/>
      </rPr>
      <t>2</t>
    </r>
  </si>
  <si>
    <r>
      <t>∑y</t>
    </r>
    <r>
      <rPr>
        <vertAlign val="superscript"/>
        <sz val="14"/>
        <color theme="1"/>
        <rFont val="Calibri"/>
        <family val="2"/>
        <scheme val="minor"/>
      </rPr>
      <t>2</t>
    </r>
  </si>
  <si>
    <r>
      <t>1432 - 6 * 15</t>
    </r>
    <r>
      <rPr>
        <vertAlign val="superscript"/>
        <sz val="11"/>
        <color theme="1"/>
        <rFont val="Calibri"/>
        <family val="2"/>
        <scheme val="minor"/>
      </rPr>
      <t>2</t>
    </r>
    <r>
      <rPr>
        <sz val="11"/>
        <color theme="1"/>
        <rFont val="Calibri"/>
        <family val="2"/>
        <scheme val="minor"/>
      </rPr>
      <t xml:space="preserve"> = </t>
    </r>
  </si>
  <si>
    <t>(SCT)</t>
  </si>
  <si>
    <t>(Numerador de «b»)</t>
  </si>
  <si>
    <t>(Denominador de «b»)</t>
  </si>
  <si>
    <r>
      <t>(-138/raiz(264,828 * 82))</t>
    </r>
    <r>
      <rPr>
        <vertAlign val="superscript"/>
        <sz val="11"/>
        <color theme="1"/>
        <rFont val="Calibri"/>
        <family val="2"/>
        <scheme val="minor"/>
      </rPr>
      <t>2</t>
    </r>
    <r>
      <rPr>
        <sz val="11"/>
        <color theme="1"/>
        <rFont val="Calibri"/>
        <family val="2"/>
        <scheme val="minor"/>
      </rPr>
      <t xml:space="preserve"> =</t>
    </r>
  </si>
  <si>
    <t>SCE &gt; Sumatoria de Cuadrados del Error</t>
  </si>
  <si>
    <t>Es decir, el 87,70% de la variación está explicado por el modelo (la recta)</t>
  </si>
  <si>
    <t>VARIANZA RESIDUAL</t>
  </si>
  <si>
    <r>
      <t>Se</t>
    </r>
    <r>
      <rPr>
        <vertAlign val="superscript"/>
        <sz val="16"/>
        <color theme="1"/>
        <rFont val="Calibri"/>
        <family val="2"/>
        <scheme val="minor"/>
      </rPr>
      <t>2</t>
    </r>
    <r>
      <rPr>
        <sz val="16"/>
        <color theme="1"/>
        <rFont val="Calibri"/>
        <family val="2"/>
        <scheme val="minor"/>
      </rPr>
      <t xml:space="preserve"> =</t>
    </r>
  </si>
  <si>
    <t>n - 2</t>
  </si>
  <si>
    <t>Nro de observación (n)</t>
  </si>
  <si>
    <t>xy</t>
  </si>
  <si>
    <t>x^2</t>
  </si>
  <si>
    <t>Total</t>
  </si>
  <si>
    <t>media x</t>
  </si>
  <si>
    <t>media y</t>
  </si>
  <si>
    <t>DATOS</t>
  </si>
  <si>
    <t>PARÁMETROS DE LA RECTA</t>
  </si>
  <si>
    <t>a =</t>
  </si>
  <si>
    <t>y =</t>
  </si>
  <si>
    <t>+</t>
  </si>
  <si>
    <t>(basado en y = a + bx ::: &lt; ecuación de la recta)</t>
  </si>
  <si>
    <t>a + bx</t>
  </si>
  <si>
    <t>Longitud (y)</t>
  </si>
  <si>
    <t>Díámetro (x)</t>
  </si>
  <si>
    <t>¿QUÉ TAN CONFIABLE ES LA ECUACIÓN HALLADA)</t>
  </si>
  <si>
    <t>y^2</t>
  </si>
  <si>
    <t>( análisis de la regresión ::: &lt; cálculo del error estándar)</t>
  </si>
  <si>
    <t>Se =</t>
  </si>
  <si>
    <t>RAIZ&gt;&gt;&gt;</t>
  </si>
  <si>
    <t xml:space="preserve">Vamos a interpretar el error calculado en el punto anterior. En primer lugar, indicaremos que un valor de Se cercano a 0 indica que los puntos del diagrama de dispersión se ajustan adecuadamente a la recta obtenida. Por el contrario, un valor cercano a 1 nos informa que los puntos se hallan muy dispersos respecto de la recta.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</si>
</sst>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font>
    <font>
      <b/>
      <sz val="11"/>
      <color theme="1"/>
      <name val="Calibri"/>
      <family val="2"/>
      <scheme val="minor"/>
    </font>
    <font>
      <vertAlign val="superscript"/>
      <sz val="11"/>
      <color theme="1"/>
      <name val="Calibri"/>
      <family val="2"/>
      <scheme val="minor"/>
    </font>
    <font>
      <sz val="14"/>
      <color theme="1"/>
      <name val="Calibri"/>
      <family val="2"/>
      <scheme val="minor"/>
    </font>
    <font>
      <vertAlign val="superscript"/>
      <sz val="14"/>
      <color theme="1"/>
      <name val="Calibri"/>
      <family val="2"/>
      <scheme val="minor"/>
    </font>
    <font>
      <b/>
      <sz val="14"/>
      <color theme="1"/>
      <name val="Calibri"/>
      <family val="2"/>
      <scheme val="minor"/>
    </font>
    <font>
      <b/>
      <vertAlign val="superscript"/>
      <sz val="14"/>
      <color theme="1"/>
      <name val="Calibri"/>
      <family val="2"/>
      <scheme val="minor"/>
    </font>
    <font>
      <sz val="14"/>
      <color theme="1"/>
      <name val="Calibri"/>
      <family val="2"/>
    </font>
    <font>
      <b/>
      <sz val="12"/>
      <color theme="1"/>
      <name val="Calibri"/>
      <family val="2"/>
      <scheme val="minor"/>
    </font>
    <font>
      <b/>
      <sz val="11"/>
      <color rgb="FFFF0000"/>
      <name val="Calibri"/>
      <family val="2"/>
      <scheme val="minor"/>
    </font>
    <font>
      <sz val="12"/>
      <color rgb="FFFF0000"/>
      <name val="Calibri"/>
      <family val="2"/>
      <scheme val="minor"/>
    </font>
    <font>
      <b/>
      <sz val="12"/>
      <color rgb="FF0070C0"/>
      <name val="Calibri"/>
      <family val="2"/>
      <scheme val="minor"/>
    </font>
    <font>
      <b/>
      <vertAlign val="superscript"/>
      <sz val="11"/>
      <color theme="1"/>
      <name val="Calibri"/>
      <family val="2"/>
      <scheme val="minor"/>
    </font>
    <font>
      <vertAlign val="subscript"/>
      <sz val="14"/>
      <color theme="1"/>
      <name val="Calibri"/>
      <family val="2"/>
      <scheme val="minor"/>
    </font>
    <font>
      <sz val="12"/>
      <color theme="1"/>
      <name val="Calibri"/>
      <family val="2"/>
      <scheme val="minor"/>
    </font>
    <font>
      <sz val="16"/>
      <color theme="1"/>
      <name val="Calibri"/>
      <family val="2"/>
      <scheme val="minor"/>
    </font>
    <font>
      <vertAlign val="superscript"/>
      <sz val="16"/>
      <color theme="1"/>
      <name val="Calibri"/>
      <family val="2"/>
      <scheme val="minor"/>
    </font>
    <font>
      <b/>
      <sz val="12"/>
      <color rgb="FFFF0000"/>
      <name val="Calibri"/>
      <family val="2"/>
      <scheme val="minor"/>
    </font>
    <font>
      <sz val="16"/>
      <name val="Calibri"/>
      <family val="2"/>
      <scheme val="minor"/>
    </font>
    <font>
      <sz val="11"/>
      <color rgb="FFFF0000"/>
      <name val="Consolas"/>
      <family val="3"/>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5">
    <xf numFmtId="0" fontId="0" fillId="0" borderId="0" xfId="0"/>
    <xf numFmtId="0" fontId="2" fillId="0" borderId="0" xfId="0" applyFont="1"/>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vertical="center"/>
    </xf>
    <xf numFmtId="0" fontId="6" fillId="2"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4" fillId="2" borderId="2" xfId="0" applyFont="1" applyFill="1" applyBorder="1" applyAlignment="1">
      <alignment horizontal="center" vertical="center"/>
    </xf>
    <xf numFmtId="0" fontId="6" fillId="2" borderId="2" xfId="0" applyFont="1" applyFill="1" applyBorder="1" applyAlignment="1">
      <alignment horizontal="center"/>
    </xf>
    <xf numFmtId="0" fontId="0" fillId="0" borderId="0" xfId="0" applyAlignment="1">
      <alignment horizontal="right"/>
    </xf>
    <xf numFmtId="0" fontId="0" fillId="0" borderId="0" xfId="0" applyBorder="1" applyAlignment="1">
      <alignment horizontal="center"/>
    </xf>
    <xf numFmtId="0" fontId="9" fillId="0" borderId="0" xfId="0" applyFont="1" applyAlignment="1">
      <alignment horizontal="left"/>
    </xf>
    <xf numFmtId="0" fontId="9" fillId="0" borderId="0" xfId="0" applyFont="1" applyAlignment="1"/>
    <xf numFmtId="0" fontId="0" fillId="0" borderId="2" xfId="0" applyBorder="1"/>
    <xf numFmtId="0" fontId="9" fillId="0" borderId="0" xfId="0" applyFont="1"/>
    <xf numFmtId="0" fontId="10" fillId="0" borderId="0" xfId="0" applyFont="1" applyAlignment="1">
      <alignment vertical="center"/>
    </xf>
    <xf numFmtId="0" fontId="0" fillId="0" borderId="0" xfId="0" applyBorder="1"/>
    <xf numFmtId="0" fontId="12" fillId="0" borderId="2" xfId="0" applyFont="1" applyBorder="1" applyAlignment="1">
      <alignment horizontal="center"/>
    </xf>
    <xf numFmtId="0" fontId="12" fillId="0" borderId="0" xfId="0" applyFont="1" applyAlignment="1">
      <alignment horizontal="center"/>
    </xf>
    <xf numFmtId="0" fontId="1" fillId="0" borderId="4" xfId="0" applyFont="1" applyBorder="1" applyAlignment="1">
      <alignment horizontal="center" vertical="center"/>
    </xf>
    <xf numFmtId="0" fontId="0" fillId="0" borderId="5" xfId="0" applyBorder="1" applyAlignment="1">
      <alignment horizontal="center" vertical="center"/>
    </xf>
    <xf numFmtId="0" fontId="4" fillId="0" borderId="0" xfId="0" applyFont="1"/>
    <xf numFmtId="0" fontId="0" fillId="0" borderId="0" xfId="0" applyAlignment="1">
      <alignment horizontal="left"/>
    </xf>
    <xf numFmtId="0" fontId="0" fillId="0" borderId="0" xfId="0" applyBorder="1" applyAlignment="1">
      <alignment horizontal="center" vertical="center"/>
    </xf>
    <xf numFmtId="0" fontId="11" fillId="0" borderId="0" xfId="0" applyFont="1"/>
    <xf numFmtId="0" fontId="16" fillId="0" borderId="0" xfId="0" applyFont="1" applyAlignment="1">
      <alignment horizontal="center"/>
    </xf>
    <xf numFmtId="0" fontId="16" fillId="0" borderId="1" xfId="0" applyFont="1" applyBorder="1" applyAlignment="1">
      <alignment horizontal="center"/>
    </xf>
    <xf numFmtId="0" fontId="15" fillId="0" borderId="1" xfId="0" applyFont="1" applyBorder="1" applyAlignment="1">
      <alignment horizontal="center"/>
    </xf>
    <xf numFmtId="16" fontId="15" fillId="0" borderId="0" xfId="0" applyNumberFormat="1" applyFon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0" xfId="0" applyAlignment="1">
      <alignment horizontal="right" vertical="center"/>
    </xf>
    <xf numFmtId="0" fontId="18" fillId="0" borderId="0" xfId="0" applyFont="1" applyAlignment="1">
      <alignment horizontal="right"/>
    </xf>
    <xf numFmtId="0" fontId="19" fillId="0" borderId="0" xfId="0" applyFont="1" applyAlignment="1">
      <alignment horizontal="right" vertical="center"/>
    </xf>
    <xf numFmtId="0" fontId="19" fillId="0" borderId="0" xfId="0" applyFont="1" applyAlignment="1">
      <alignment horizontal="center"/>
    </xf>
    <xf numFmtId="0" fontId="6" fillId="0" borderId="0" xfId="0" applyFont="1" applyBorder="1"/>
    <xf numFmtId="0" fontId="6" fillId="0" borderId="0" xfId="0" applyFont="1" applyBorder="1" applyAlignment="1">
      <alignment horizontal="center"/>
    </xf>
    <xf numFmtId="0" fontId="16" fillId="0" borderId="0" xfId="0" applyFont="1" applyAlignment="1">
      <alignment horizontal="center" vertical="center"/>
    </xf>
    <xf numFmtId="0" fontId="9"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2" xfId="0" applyBorder="1" applyAlignment="1">
      <alignment horizontal="left"/>
    </xf>
    <xf numFmtId="0" fontId="11" fillId="0" borderId="0" xfId="0" applyFont="1" applyAlignment="1">
      <alignment horizontal="left" vertical="center" wrapText="1"/>
    </xf>
    <xf numFmtId="0" fontId="0" fillId="0" borderId="1" xfId="0" applyBorder="1" applyAlignment="1">
      <alignment horizontal="center"/>
    </xf>
    <xf numFmtId="0" fontId="0" fillId="0" borderId="3" xfId="0" applyBorder="1" applyAlignment="1">
      <alignment horizontal="center"/>
    </xf>
    <xf numFmtId="0" fontId="20" fillId="0" borderId="0" xfId="0" applyFont="1" applyAlignment="1">
      <alignment horizontal="center" vertical="center"/>
    </xf>
    <xf numFmtId="0" fontId="0" fillId="0" borderId="0" xfId="0" applyAlignment="1">
      <alignment horizontal="right" vertical="center"/>
    </xf>
    <xf numFmtId="0" fontId="0" fillId="0" borderId="0" xfId="0" applyAlignment="1">
      <alignment vertical="top"/>
    </xf>
    <xf numFmtId="0" fontId="10" fillId="0" borderId="0" xfId="0" applyFont="1" applyAlignment="1">
      <alignment horizontal="left" vertical="top" wrapText="1"/>
    </xf>
  </cellXfs>
  <cellStyles count="1">
    <cellStyle name="Normal" xfId="0" builtinId="0"/>
  </cellStyles>
  <dxfs count="14">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561975</xdr:colOff>
      <xdr:row>1</xdr:row>
      <xdr:rowOff>38100</xdr:rowOff>
    </xdr:from>
    <xdr:ext cx="3038475" cy="22193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AC7B3644-52D5-92C9-D7DB-4AC8BE38B419}"/>
                </a:ext>
              </a:extLst>
            </xdr:cNvPr>
            <xdr:cNvSpPr txBox="1"/>
          </xdr:nvSpPr>
          <xdr:spPr>
            <a:xfrm>
              <a:off x="561975" y="228600"/>
              <a:ext cx="3038475" cy="2219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d>
                      <m:dPr>
                        <m:begChr m:val="{"/>
                        <m:endChr m:val=""/>
                        <m:ctrlPr>
                          <a:rPr lang="es-ES" sz="2200" b="0" i="1">
                            <a:latin typeface="Cambria Math" panose="02040503050406030204" pitchFamily="18" charset="0"/>
                          </a:rPr>
                        </m:ctrlPr>
                      </m:dPr>
                      <m:e>
                        <m:eqArr>
                          <m:eqArrPr>
                            <m:ctrlPr>
                              <a:rPr lang="es-ES" sz="2200" b="0" i="1">
                                <a:latin typeface="Cambria Math" panose="02040503050406030204" pitchFamily="18" charset="0"/>
                              </a:rPr>
                            </m:ctrlPr>
                          </m:eqArrPr>
                          <m:e>
                            <m:r>
                              <a:rPr lang="es-ES" sz="2200" b="0" i="1">
                                <a:latin typeface="Cambria Math" panose="02040503050406030204" pitchFamily="18" charset="0"/>
                              </a:rPr>
                              <m:t>𝑏</m:t>
                            </m:r>
                            <m:r>
                              <a:rPr lang="es-ES" sz="2200" b="0" i="1">
                                <a:latin typeface="Cambria Math" panose="02040503050406030204" pitchFamily="18" charset="0"/>
                              </a:rPr>
                              <m:t>= </m:t>
                            </m:r>
                            <m:f>
                              <m:fPr>
                                <m:ctrlPr>
                                  <a:rPr lang="es-ES" sz="2200" b="0" i="1">
                                    <a:latin typeface="Cambria Math" panose="02040503050406030204" pitchFamily="18" charset="0"/>
                                  </a:rPr>
                                </m:ctrlPr>
                              </m:fPr>
                              <m:num>
                                <m:nary>
                                  <m:naryPr>
                                    <m:chr m:val="∑"/>
                                    <m:subHide m:val="on"/>
                                    <m:supHide m:val="on"/>
                                    <m:ctrlPr>
                                      <a:rPr lang="es-ES" sz="2200" b="0" i="1">
                                        <a:latin typeface="Cambria Math" panose="02040503050406030204" pitchFamily="18" charset="0"/>
                                      </a:rPr>
                                    </m:ctrlPr>
                                  </m:naryPr>
                                  <m:sub/>
                                  <m:sup/>
                                  <m:e>
                                    <m:d>
                                      <m:dPr>
                                        <m:ctrlPr>
                                          <a:rPr lang="es-ES" sz="2200" b="0" i="1">
                                            <a:latin typeface="Cambria Math" panose="02040503050406030204" pitchFamily="18" charset="0"/>
                                          </a:rPr>
                                        </m:ctrlPr>
                                      </m:dPr>
                                      <m:e>
                                        <m:sSub>
                                          <m:sSubPr>
                                            <m:ctrlPr>
                                              <a:rPr lang="es-ES" sz="2200" b="0" i="1">
                                                <a:latin typeface="Cambria Math" panose="02040503050406030204" pitchFamily="18" charset="0"/>
                                              </a:rPr>
                                            </m:ctrlPr>
                                          </m:sSubPr>
                                          <m:e>
                                            <m:r>
                                              <a:rPr lang="es-ES" sz="2200" b="0" i="1">
                                                <a:latin typeface="Cambria Math" panose="02040503050406030204" pitchFamily="18" charset="0"/>
                                              </a:rPr>
                                              <m:t>𝑥</m:t>
                                            </m:r>
                                          </m:e>
                                          <m:sub>
                                            <m:r>
                                              <a:rPr lang="es-ES" sz="2200" b="0" i="1">
                                                <a:latin typeface="Cambria Math" panose="02040503050406030204" pitchFamily="18" charset="0"/>
                                              </a:rPr>
                                              <m:t>𝑖</m:t>
                                            </m:r>
                                          </m:sub>
                                        </m:sSub>
                                        <m:sSub>
                                          <m:sSubPr>
                                            <m:ctrlPr>
                                              <a:rPr lang="es-ES" sz="2200" b="0" i="1">
                                                <a:latin typeface="Cambria Math" panose="02040503050406030204" pitchFamily="18" charset="0"/>
                                              </a:rPr>
                                            </m:ctrlPr>
                                          </m:sSubPr>
                                          <m:e>
                                            <m:r>
                                              <a:rPr lang="es-ES" sz="2200" b="0" i="1">
                                                <a:latin typeface="Cambria Math" panose="02040503050406030204" pitchFamily="18" charset="0"/>
                                              </a:rPr>
                                              <m:t>𝑦</m:t>
                                            </m:r>
                                          </m:e>
                                          <m:sub>
                                            <m:r>
                                              <a:rPr lang="es-ES" sz="2200" b="0" i="1">
                                                <a:latin typeface="Cambria Math" panose="02040503050406030204" pitchFamily="18" charset="0"/>
                                              </a:rPr>
                                              <m:t>𝑖</m:t>
                                            </m:r>
                                          </m:sub>
                                        </m:sSub>
                                      </m:e>
                                    </m:d>
                                    <m:r>
                                      <a:rPr lang="es-ES" sz="2200" b="0" i="1">
                                        <a:latin typeface="Cambria Math" panose="02040503050406030204" pitchFamily="18" charset="0"/>
                                      </a:rPr>
                                      <m:t>−</m:t>
                                    </m:r>
                                    <m:f>
                                      <m:fPr>
                                        <m:ctrlPr>
                                          <a:rPr lang="es-ES" sz="2200" b="0" i="1">
                                            <a:latin typeface="Cambria Math" panose="02040503050406030204" pitchFamily="18" charset="0"/>
                                          </a:rPr>
                                        </m:ctrlPr>
                                      </m:fPr>
                                      <m:num>
                                        <m:nary>
                                          <m:naryPr>
                                            <m:chr m:val="∑"/>
                                            <m:subHide m:val="on"/>
                                            <m:supHide m:val="on"/>
                                            <m:ctrlPr>
                                              <a:rPr lang="es-ES" sz="2200" b="0" i="1">
                                                <a:latin typeface="Cambria Math" panose="02040503050406030204" pitchFamily="18" charset="0"/>
                                              </a:rPr>
                                            </m:ctrlPr>
                                          </m:naryPr>
                                          <m:sub/>
                                          <m:sup/>
                                          <m:e>
                                            <m:sSub>
                                              <m:sSubPr>
                                                <m:ctrlPr>
                                                  <a:rPr lang="es-ES" sz="2200" b="0" i="1">
                                                    <a:latin typeface="Cambria Math" panose="02040503050406030204" pitchFamily="18" charset="0"/>
                                                  </a:rPr>
                                                </m:ctrlPr>
                                              </m:sSubPr>
                                              <m:e>
                                                <m:r>
                                                  <a:rPr lang="es-ES" sz="2200" b="0" i="1">
                                                    <a:latin typeface="Cambria Math" panose="02040503050406030204" pitchFamily="18" charset="0"/>
                                                  </a:rPr>
                                                  <m:t>𝑦</m:t>
                                                </m:r>
                                              </m:e>
                                              <m:sub>
                                                <m:r>
                                                  <a:rPr lang="es-ES" sz="2200" b="0" i="1">
                                                    <a:latin typeface="Cambria Math" panose="02040503050406030204" pitchFamily="18" charset="0"/>
                                                  </a:rPr>
                                                  <m:t>𝑖</m:t>
                                                </m:r>
                                              </m:sub>
                                            </m:sSub>
                                            <m:nary>
                                              <m:naryPr>
                                                <m:chr m:val="∑"/>
                                                <m:subHide m:val="on"/>
                                                <m:supHide m:val="on"/>
                                                <m:ctrlPr>
                                                  <a:rPr lang="es-ES" sz="2200" b="0" i="1">
                                                    <a:latin typeface="Cambria Math" panose="02040503050406030204" pitchFamily="18" charset="0"/>
                                                  </a:rPr>
                                                </m:ctrlPr>
                                              </m:naryPr>
                                              <m:sub/>
                                              <m:sup/>
                                              <m:e>
                                                <m:sSub>
                                                  <m:sSubPr>
                                                    <m:ctrlPr>
                                                      <a:rPr lang="es-ES" sz="2200" b="0" i="1">
                                                        <a:latin typeface="Cambria Math" panose="02040503050406030204" pitchFamily="18" charset="0"/>
                                                      </a:rPr>
                                                    </m:ctrlPr>
                                                  </m:sSubPr>
                                                  <m:e>
                                                    <m:r>
                                                      <a:rPr lang="es-ES" sz="2200" b="0" i="1">
                                                        <a:latin typeface="Cambria Math" panose="02040503050406030204" pitchFamily="18" charset="0"/>
                                                      </a:rPr>
                                                      <m:t>𝑥</m:t>
                                                    </m:r>
                                                  </m:e>
                                                  <m:sub>
                                                    <m:r>
                                                      <a:rPr lang="es-ES" sz="2200" b="0" i="1">
                                                        <a:latin typeface="Cambria Math" panose="02040503050406030204" pitchFamily="18" charset="0"/>
                                                      </a:rPr>
                                                      <m:t>𝑖</m:t>
                                                    </m:r>
                                                  </m:sub>
                                                </m:sSub>
                                              </m:e>
                                            </m:nary>
                                          </m:e>
                                        </m:nary>
                                      </m:num>
                                      <m:den>
                                        <m:r>
                                          <a:rPr lang="es-ES" sz="2200" b="0" i="1">
                                            <a:latin typeface="Cambria Math" panose="02040503050406030204" pitchFamily="18" charset="0"/>
                                          </a:rPr>
                                          <m:t>𝑛</m:t>
                                        </m:r>
                                      </m:den>
                                    </m:f>
                                  </m:e>
                                </m:nary>
                              </m:num>
                              <m:den>
                                <m:nary>
                                  <m:naryPr>
                                    <m:chr m:val="∑"/>
                                    <m:subHide m:val="on"/>
                                    <m:supHide m:val="on"/>
                                    <m:ctrlPr>
                                      <a:rPr lang="es-ES" sz="2200" b="0" i="1">
                                        <a:latin typeface="Cambria Math" panose="02040503050406030204" pitchFamily="18" charset="0"/>
                                      </a:rPr>
                                    </m:ctrlPr>
                                  </m:naryPr>
                                  <m:sub/>
                                  <m:sup/>
                                  <m:e>
                                    <m:sSubSup>
                                      <m:sSubSupPr>
                                        <m:ctrlPr>
                                          <a:rPr lang="es-ES" sz="2200" b="0" i="1">
                                            <a:latin typeface="Cambria Math" panose="02040503050406030204" pitchFamily="18" charset="0"/>
                                          </a:rPr>
                                        </m:ctrlPr>
                                      </m:sSubSupPr>
                                      <m:e>
                                        <m:r>
                                          <a:rPr lang="es-ES" sz="2200" b="0" i="1">
                                            <a:latin typeface="Cambria Math" panose="02040503050406030204" pitchFamily="18" charset="0"/>
                                          </a:rPr>
                                          <m:t>𝑥</m:t>
                                        </m:r>
                                      </m:e>
                                      <m:sub>
                                        <m:r>
                                          <a:rPr lang="es-ES" sz="2200" b="0" i="1">
                                            <a:latin typeface="Cambria Math" panose="02040503050406030204" pitchFamily="18" charset="0"/>
                                          </a:rPr>
                                          <m:t>1</m:t>
                                        </m:r>
                                      </m:sub>
                                      <m:sup>
                                        <m:r>
                                          <a:rPr lang="es-ES" sz="2200" b="0" i="1">
                                            <a:latin typeface="Cambria Math" panose="02040503050406030204" pitchFamily="18" charset="0"/>
                                          </a:rPr>
                                          <m:t>2</m:t>
                                        </m:r>
                                      </m:sup>
                                    </m:sSubSup>
                                    <m:r>
                                      <a:rPr lang="es-ES" sz="2200" b="0" i="1">
                                        <a:latin typeface="Cambria Math" panose="02040503050406030204" pitchFamily="18" charset="0"/>
                                      </a:rPr>
                                      <m:t>−</m:t>
                                    </m:r>
                                    <m:f>
                                      <m:fPr>
                                        <m:ctrlPr>
                                          <a:rPr lang="es-ES" sz="2200" b="0" i="1">
                                            <a:latin typeface="Cambria Math" panose="02040503050406030204" pitchFamily="18" charset="0"/>
                                          </a:rPr>
                                        </m:ctrlPr>
                                      </m:fPr>
                                      <m:num>
                                        <m:sSup>
                                          <m:sSupPr>
                                            <m:ctrlPr>
                                              <a:rPr lang="es-ES" sz="2200" b="0" i="1">
                                                <a:latin typeface="Cambria Math" panose="02040503050406030204" pitchFamily="18" charset="0"/>
                                              </a:rPr>
                                            </m:ctrlPr>
                                          </m:sSupPr>
                                          <m:e>
                                            <m:r>
                                              <a:rPr lang="es-ES" sz="2200" b="0" i="1">
                                                <a:latin typeface="Cambria Math" panose="02040503050406030204" pitchFamily="18" charset="0"/>
                                              </a:rPr>
                                              <m:t>(</m:t>
                                            </m:r>
                                            <m:nary>
                                              <m:naryPr>
                                                <m:chr m:val="∑"/>
                                                <m:subHide m:val="on"/>
                                                <m:supHide m:val="on"/>
                                                <m:ctrlPr>
                                                  <a:rPr lang="es-ES" sz="2200" b="0" i="1">
                                                    <a:latin typeface="Cambria Math" panose="02040503050406030204" pitchFamily="18" charset="0"/>
                                                  </a:rPr>
                                                </m:ctrlPr>
                                              </m:naryPr>
                                              <m:sub/>
                                              <m:sup/>
                                              <m:e>
                                                <m:sSub>
                                                  <m:sSubPr>
                                                    <m:ctrlPr>
                                                      <a:rPr lang="es-ES" sz="2200" b="0" i="1">
                                                        <a:latin typeface="Cambria Math" panose="02040503050406030204" pitchFamily="18" charset="0"/>
                                                      </a:rPr>
                                                    </m:ctrlPr>
                                                  </m:sSubPr>
                                                  <m:e>
                                                    <m:r>
                                                      <a:rPr lang="es-ES" sz="2200" b="0" i="1">
                                                        <a:latin typeface="Cambria Math" panose="02040503050406030204" pitchFamily="18" charset="0"/>
                                                      </a:rPr>
                                                      <m:t>𝑥</m:t>
                                                    </m:r>
                                                  </m:e>
                                                  <m:sub>
                                                    <m:r>
                                                      <a:rPr lang="es-ES" sz="2200" b="0" i="1">
                                                        <a:latin typeface="Cambria Math" panose="02040503050406030204" pitchFamily="18" charset="0"/>
                                                      </a:rPr>
                                                      <m:t>𝑖</m:t>
                                                    </m:r>
                                                  </m:sub>
                                                </m:sSub>
                                                <m:r>
                                                  <a:rPr lang="es-ES" sz="2200" b="0" i="1">
                                                    <a:latin typeface="Cambria Math" panose="02040503050406030204" pitchFamily="18" charset="0"/>
                                                  </a:rPr>
                                                  <m:t>)</m:t>
                                                </m:r>
                                              </m:e>
                                            </m:nary>
                                          </m:e>
                                          <m:sup>
                                            <m:r>
                                              <a:rPr lang="es-ES" sz="2200" b="0" i="1">
                                                <a:latin typeface="Cambria Math" panose="02040503050406030204" pitchFamily="18" charset="0"/>
                                              </a:rPr>
                                              <m:t>2</m:t>
                                            </m:r>
                                          </m:sup>
                                        </m:sSup>
                                      </m:num>
                                      <m:den>
                                        <m:r>
                                          <a:rPr lang="es-ES" sz="2200" b="0" i="1">
                                            <a:latin typeface="Cambria Math" panose="02040503050406030204" pitchFamily="18" charset="0"/>
                                          </a:rPr>
                                          <m:t>𝑛</m:t>
                                        </m:r>
                                      </m:den>
                                    </m:f>
                                  </m:e>
                                </m:nary>
                              </m:den>
                            </m:f>
                          </m:e>
                          <m:e>
                            <m:r>
                              <a:rPr lang="es-ES" sz="2200" b="0" i="1">
                                <a:latin typeface="Cambria Math" panose="02040503050406030204" pitchFamily="18" charset="0"/>
                              </a:rPr>
                              <m:t>𝑎</m:t>
                            </m:r>
                            <m:r>
                              <a:rPr lang="es-ES" sz="2200" b="0" i="1">
                                <a:latin typeface="Cambria Math" panose="02040503050406030204" pitchFamily="18" charset="0"/>
                              </a:rPr>
                              <m:t>= </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𝑦</m:t>
                                </m:r>
                              </m:e>
                            </m:acc>
                            <m:r>
                              <a:rPr lang="es-ES" sz="2200" b="0" i="1">
                                <a:latin typeface="Cambria Math" panose="02040503050406030204" pitchFamily="18" charset="0"/>
                              </a:rPr>
                              <m:t>−</m:t>
                            </m:r>
                            <m:r>
                              <a:rPr lang="es-ES" sz="2200" b="0" i="1">
                                <a:latin typeface="Cambria Math" panose="02040503050406030204" pitchFamily="18" charset="0"/>
                              </a:rPr>
                              <m:t>𝑏</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𝑥</m:t>
                                </m:r>
                              </m:e>
                            </m:acc>
                          </m:e>
                          <m:e>
                            <m:acc>
                              <m:accPr>
                                <m:chr m:val="̂"/>
                                <m:ctrlPr>
                                  <a:rPr lang="es-ES" sz="2200" b="0" i="1">
                                    <a:latin typeface="Cambria Math" panose="02040503050406030204" pitchFamily="18" charset="0"/>
                                  </a:rPr>
                                </m:ctrlPr>
                              </m:accPr>
                              <m:e>
                                <m:r>
                                  <a:rPr lang="es-ES" sz="2200" b="0" i="1">
                                    <a:latin typeface="Cambria Math" panose="02040503050406030204" pitchFamily="18" charset="0"/>
                                  </a:rPr>
                                  <m:t>𝑦</m:t>
                                </m:r>
                              </m:e>
                            </m:acc>
                            <m:r>
                              <a:rPr lang="es-ES" sz="2200" b="0" i="1">
                                <a:latin typeface="Cambria Math" panose="02040503050406030204" pitchFamily="18" charset="0"/>
                              </a:rPr>
                              <m:t>=</m:t>
                            </m:r>
                            <m:r>
                              <a:rPr lang="es-ES" sz="2200" b="0" i="1">
                                <a:latin typeface="Cambria Math" panose="02040503050406030204" pitchFamily="18" charset="0"/>
                              </a:rPr>
                              <m:t>𝑎</m:t>
                            </m:r>
                            <m:r>
                              <a:rPr lang="es-ES" sz="2200" b="0" i="1">
                                <a:latin typeface="Cambria Math" panose="02040503050406030204" pitchFamily="18" charset="0"/>
                              </a:rPr>
                              <m:t>+</m:t>
                            </m:r>
                            <m:r>
                              <a:rPr lang="es-ES" sz="2200" b="0" i="1">
                                <a:latin typeface="Cambria Math" panose="02040503050406030204" pitchFamily="18" charset="0"/>
                              </a:rPr>
                              <m:t>𝑏𝑥</m:t>
                            </m:r>
                          </m:e>
                        </m:eqArr>
                      </m:e>
                    </m:d>
                  </m:oMath>
                </m:oMathPara>
              </a14:m>
              <a:endParaRPr lang="ax-AR" sz="2200"/>
            </a:p>
          </xdr:txBody>
        </xdr:sp>
      </mc:Choice>
      <mc:Fallback xmlns="">
        <xdr:sp macro="" textlink="">
          <xdr:nvSpPr>
            <xdr:cNvPr id="2" name="CuadroTexto 1">
              <a:extLst>
                <a:ext uri="{FF2B5EF4-FFF2-40B4-BE49-F238E27FC236}">
                  <a16:creationId xmlns:a16="http://schemas.microsoft.com/office/drawing/2014/main" id="{AC7B3644-52D5-92C9-D7DB-4AC8BE38B419}"/>
                </a:ext>
              </a:extLst>
            </xdr:cNvPr>
            <xdr:cNvSpPr txBox="1"/>
          </xdr:nvSpPr>
          <xdr:spPr>
            <a:xfrm>
              <a:off x="561975" y="228600"/>
              <a:ext cx="3038475" cy="2219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ES" sz="2200" b="0" i="0">
                  <a:latin typeface="Cambria Math" panose="02040503050406030204" pitchFamily="18" charset="0"/>
                </a:rPr>
                <a:t>{█(𝑏= (∑▒〖(𝑥_𝑖 𝑦_𝑖 )−(∑▒〖𝑦_𝑖 ∑▒𝑥_𝑖 〗)/𝑛〗)/(∑▒〖𝑥_1^2−〖(∑▒〖𝑥_𝑖)〗〗^2/𝑛〗)@𝑎= 𝑦 ̅−𝑏𝑥 ̅@𝑦 ̂=𝑎+𝑏𝑥)┤</a:t>
              </a:r>
              <a:endParaRPr lang="ax-AR" sz="2200"/>
            </a:p>
          </xdr:txBody>
        </xdr:sp>
      </mc:Fallback>
    </mc:AlternateContent>
    <xdr:clientData/>
  </xdr:oneCellAnchor>
  <xdr:oneCellAnchor>
    <xdr:from>
      <xdr:col>9</xdr:col>
      <xdr:colOff>152400</xdr:colOff>
      <xdr:row>43</xdr:row>
      <xdr:rowOff>147637</xdr:rowOff>
    </xdr:from>
    <xdr:ext cx="2246704" cy="9419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448150AD-ED03-962D-B213-F4BB96A82A3F}"/>
                </a:ext>
              </a:extLst>
            </xdr:cNvPr>
            <xdr:cNvSpPr txBox="1"/>
          </xdr:nvSpPr>
          <xdr:spPr>
            <a:xfrm>
              <a:off x="5848350" y="7148512"/>
              <a:ext cx="2246704" cy="94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ax-AR" sz="2200" i="1">
                            <a:latin typeface="Cambria Math" panose="02040503050406030204" pitchFamily="18" charset="0"/>
                          </a:rPr>
                        </m:ctrlPr>
                      </m:sSupPr>
                      <m:e>
                        <m:r>
                          <a:rPr lang="es-AR" sz="2200" b="0" i="1">
                            <a:latin typeface="Cambria Math" panose="02040503050406030204" pitchFamily="18" charset="0"/>
                          </a:rPr>
                          <m:t>𝑅</m:t>
                        </m:r>
                      </m:e>
                      <m:sup>
                        <m:r>
                          <a:rPr lang="es-AR" sz="2200" b="0" i="1">
                            <a:latin typeface="Cambria Math" panose="02040503050406030204" pitchFamily="18" charset="0"/>
                          </a:rPr>
                          <m:t>2</m:t>
                        </m:r>
                      </m:sup>
                    </m:sSup>
                    <m:r>
                      <a:rPr lang="es-AR" sz="2200" b="0" i="1">
                        <a:latin typeface="Cambria Math" panose="02040503050406030204" pitchFamily="18" charset="0"/>
                      </a:rPr>
                      <m:t>=</m:t>
                    </m:r>
                    <m:sSup>
                      <m:sSupPr>
                        <m:ctrlPr>
                          <a:rPr lang="es-AR" sz="2200" b="0" i="1">
                            <a:latin typeface="Cambria Math" panose="02040503050406030204" pitchFamily="18" charset="0"/>
                          </a:rPr>
                        </m:ctrlPr>
                      </m:sSupPr>
                      <m:e>
                        <m:d>
                          <m:dPr>
                            <m:ctrlPr>
                              <a:rPr lang="es-AR" sz="2200" b="0" i="1">
                                <a:latin typeface="Cambria Math" panose="02040503050406030204" pitchFamily="18" charset="0"/>
                              </a:rPr>
                            </m:ctrlPr>
                          </m:dPr>
                          <m:e>
                            <m:f>
                              <m:fPr>
                                <m:ctrlPr>
                                  <a:rPr lang="es-AR" sz="2200" b="0" i="1">
                                    <a:latin typeface="Cambria Math" panose="02040503050406030204" pitchFamily="18" charset="0"/>
                                  </a:rPr>
                                </m:ctrlPr>
                              </m:fPr>
                              <m:num>
                                <m:sSub>
                                  <m:sSubPr>
                                    <m:ctrlPr>
                                      <a:rPr lang="es-AR" sz="2200" b="0" i="1">
                                        <a:latin typeface="Cambria Math" panose="02040503050406030204" pitchFamily="18" charset="0"/>
                                      </a:rPr>
                                    </m:ctrlPr>
                                  </m:sSubPr>
                                  <m:e>
                                    <m:r>
                                      <a:rPr lang="es-AR" sz="2200" b="0" i="1">
                                        <a:latin typeface="Cambria Math" panose="02040503050406030204" pitchFamily="18" charset="0"/>
                                      </a:rPr>
                                      <m:t>𝑆</m:t>
                                    </m:r>
                                  </m:e>
                                  <m:sub>
                                    <m:r>
                                      <a:rPr lang="es-AR" sz="2200" b="0" i="1">
                                        <a:latin typeface="Cambria Math" panose="02040503050406030204" pitchFamily="18" charset="0"/>
                                      </a:rPr>
                                      <m:t>𝑥𝑦</m:t>
                                    </m:r>
                                  </m:sub>
                                </m:sSub>
                              </m:num>
                              <m:den>
                                <m:rad>
                                  <m:radPr>
                                    <m:degHide m:val="on"/>
                                    <m:ctrlPr>
                                      <a:rPr lang="es-AR" sz="2200" b="0" i="1">
                                        <a:latin typeface="Cambria Math" panose="02040503050406030204" pitchFamily="18" charset="0"/>
                                      </a:rPr>
                                    </m:ctrlPr>
                                  </m:radPr>
                                  <m:deg/>
                                  <m:e>
                                    <m:sSub>
                                      <m:sSubPr>
                                        <m:ctrlPr>
                                          <a:rPr lang="es-AR" sz="2200" b="0" i="1">
                                            <a:latin typeface="Cambria Math" panose="02040503050406030204" pitchFamily="18" charset="0"/>
                                          </a:rPr>
                                        </m:ctrlPr>
                                      </m:sSubPr>
                                      <m:e>
                                        <m:r>
                                          <a:rPr lang="es-AR" sz="2200" b="0" i="1">
                                            <a:latin typeface="Cambria Math" panose="02040503050406030204" pitchFamily="18" charset="0"/>
                                          </a:rPr>
                                          <m:t>𝑆</m:t>
                                        </m:r>
                                      </m:e>
                                      <m:sub>
                                        <m:r>
                                          <a:rPr lang="es-AR" sz="2200" b="0" i="1">
                                            <a:latin typeface="Cambria Math" panose="02040503050406030204" pitchFamily="18" charset="0"/>
                                          </a:rPr>
                                          <m:t>𝑥𝑥</m:t>
                                        </m:r>
                                      </m:sub>
                                    </m:sSub>
                                    <m:sSub>
                                      <m:sSubPr>
                                        <m:ctrlPr>
                                          <a:rPr lang="es-AR" sz="2200" b="0" i="1">
                                            <a:latin typeface="Cambria Math" panose="02040503050406030204" pitchFamily="18" charset="0"/>
                                          </a:rPr>
                                        </m:ctrlPr>
                                      </m:sSubPr>
                                      <m:e>
                                        <m:r>
                                          <a:rPr lang="es-AR" sz="2200" b="0" i="1">
                                            <a:latin typeface="Cambria Math" panose="02040503050406030204" pitchFamily="18" charset="0"/>
                                          </a:rPr>
                                          <m:t>𝑆</m:t>
                                        </m:r>
                                      </m:e>
                                      <m:sub>
                                        <m:r>
                                          <a:rPr lang="es-AR" sz="2200" b="0" i="1">
                                            <a:latin typeface="Cambria Math" panose="02040503050406030204" pitchFamily="18" charset="0"/>
                                          </a:rPr>
                                          <m:t>𝑦𝑦</m:t>
                                        </m:r>
                                      </m:sub>
                                    </m:sSub>
                                  </m:e>
                                </m:rad>
                              </m:den>
                            </m:f>
                          </m:e>
                        </m:d>
                      </m:e>
                      <m:sup>
                        <m:r>
                          <a:rPr lang="es-AR" sz="2200" b="0" i="1">
                            <a:latin typeface="Cambria Math" panose="02040503050406030204" pitchFamily="18" charset="0"/>
                          </a:rPr>
                          <m:t>2</m:t>
                        </m:r>
                      </m:sup>
                    </m:sSup>
                  </m:oMath>
                </m:oMathPara>
              </a14:m>
              <a:endParaRPr lang="ax-AR" sz="2200"/>
            </a:p>
          </xdr:txBody>
        </xdr:sp>
      </mc:Choice>
      <mc:Fallback xmlns="">
        <xdr:sp macro="" textlink="">
          <xdr:nvSpPr>
            <xdr:cNvPr id="3" name="CuadroTexto 2">
              <a:extLst>
                <a:ext uri="{FF2B5EF4-FFF2-40B4-BE49-F238E27FC236}">
                  <a16:creationId xmlns:a16="http://schemas.microsoft.com/office/drawing/2014/main" id="{448150AD-ED03-962D-B213-F4BB96A82A3F}"/>
                </a:ext>
              </a:extLst>
            </xdr:cNvPr>
            <xdr:cNvSpPr txBox="1"/>
          </xdr:nvSpPr>
          <xdr:spPr>
            <a:xfrm>
              <a:off x="5848350" y="7148512"/>
              <a:ext cx="2246704" cy="94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AR" sz="2200" b="0" i="0">
                  <a:latin typeface="Cambria Math" panose="02040503050406030204" pitchFamily="18" charset="0"/>
                </a:rPr>
                <a:t>𝑅</a:t>
              </a:r>
              <a:r>
                <a:rPr lang="ax-AR" sz="2200" b="0" i="0">
                  <a:latin typeface="Cambria Math" panose="02040503050406030204" pitchFamily="18" charset="0"/>
                </a:rPr>
                <a:t>^</a:t>
              </a:r>
              <a:r>
                <a:rPr lang="es-AR" sz="2200" b="0" i="0">
                  <a:latin typeface="Cambria Math" panose="02040503050406030204" pitchFamily="18" charset="0"/>
                </a:rPr>
                <a:t>2=(𝑆_𝑥𝑦/√(𝑆_𝑥𝑥 𝑆_𝑦𝑦 ))^2</a:t>
              </a:r>
              <a:endParaRPr lang="ax-AR" sz="2200"/>
            </a:p>
          </xdr:txBody>
        </xdr:sp>
      </mc:Fallback>
    </mc:AlternateContent>
    <xdr:clientData/>
  </xdr:oneCellAnchor>
  <xdr:oneCellAnchor>
    <xdr:from>
      <xdr:col>0</xdr:col>
      <xdr:colOff>495300</xdr:colOff>
      <xdr:row>33</xdr:row>
      <xdr:rowOff>114300</xdr:rowOff>
    </xdr:from>
    <xdr:ext cx="2678875" cy="81984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3D62D482-1E92-00B4-869C-ABBB2171CB63}"/>
                </a:ext>
              </a:extLst>
            </xdr:cNvPr>
            <xdr:cNvSpPr txBox="1"/>
          </xdr:nvSpPr>
          <xdr:spPr>
            <a:xfrm>
              <a:off x="495300" y="6724650"/>
              <a:ext cx="2678875" cy="81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AR" sz="2200" i="1">
                            <a:latin typeface="Cambria Math" panose="02040503050406030204" pitchFamily="18" charset="0"/>
                          </a:rPr>
                        </m:ctrlPr>
                      </m:sSubPr>
                      <m:e>
                        <m:r>
                          <a:rPr lang="es-ES" sz="2200" b="0" i="1">
                            <a:latin typeface="Cambria Math" panose="02040503050406030204" pitchFamily="18" charset="0"/>
                          </a:rPr>
                          <m:t>𝑆</m:t>
                        </m:r>
                      </m:e>
                      <m:sub>
                        <m:r>
                          <a:rPr lang="es-ES" sz="2200" b="0" i="1">
                            <a:latin typeface="Cambria Math" panose="02040503050406030204" pitchFamily="18" charset="0"/>
                          </a:rPr>
                          <m:t>𝑥𝑦</m:t>
                        </m:r>
                      </m:sub>
                    </m:sSub>
                    <m:r>
                      <a:rPr lang="es-ES" sz="2200" b="0" i="1">
                        <a:latin typeface="Cambria Math" panose="02040503050406030204" pitchFamily="18" charset="0"/>
                      </a:rPr>
                      <m:t>=</m:t>
                    </m:r>
                    <m:nary>
                      <m:naryPr>
                        <m:chr m:val="∑"/>
                        <m:subHide m:val="on"/>
                        <m:supHide m:val="on"/>
                        <m:ctrlPr>
                          <a:rPr lang="es-ES" sz="2200" b="0" i="1">
                            <a:latin typeface="Cambria Math" panose="02040503050406030204" pitchFamily="18" charset="0"/>
                          </a:rPr>
                        </m:ctrlPr>
                      </m:naryPr>
                      <m:sub/>
                      <m:sup/>
                      <m:e>
                        <m:d>
                          <m:dPr>
                            <m:ctrlPr>
                              <a:rPr lang="es-ES" sz="2200" b="0" i="1">
                                <a:latin typeface="Cambria Math" panose="02040503050406030204" pitchFamily="18" charset="0"/>
                              </a:rPr>
                            </m:ctrlPr>
                          </m:dPr>
                          <m:e>
                            <m:r>
                              <a:rPr lang="es-ES" sz="2200" b="0" i="1">
                                <a:latin typeface="Cambria Math" panose="02040503050406030204" pitchFamily="18" charset="0"/>
                              </a:rPr>
                              <m:t>𝑥𝑦</m:t>
                            </m:r>
                          </m:e>
                        </m:d>
                      </m:e>
                    </m:nary>
                    <m:r>
                      <a:rPr lang="es-ES" sz="2200" b="0" i="1">
                        <a:latin typeface="Cambria Math" panose="02040503050406030204" pitchFamily="18" charset="0"/>
                      </a:rPr>
                      <m:t>−</m:t>
                    </m:r>
                    <m:r>
                      <a:rPr lang="es-ES" sz="2200" b="0" i="1">
                        <a:latin typeface="Cambria Math" panose="02040503050406030204" pitchFamily="18" charset="0"/>
                      </a:rPr>
                      <m:t>𝑛</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𝑥</m:t>
                        </m:r>
                      </m:e>
                    </m:acc>
                    <m:acc>
                      <m:accPr>
                        <m:chr m:val="̅"/>
                        <m:ctrlPr>
                          <a:rPr lang="es-AR" sz="2200" i="1">
                            <a:latin typeface="Cambria Math" panose="02040503050406030204" pitchFamily="18" charset="0"/>
                          </a:rPr>
                        </m:ctrlPr>
                      </m:accPr>
                      <m:e>
                        <m:r>
                          <a:rPr lang="es-ES" sz="2200" b="0" i="1">
                            <a:latin typeface="Cambria Math" panose="02040503050406030204" pitchFamily="18" charset="0"/>
                          </a:rPr>
                          <m:t>𝑦</m:t>
                        </m:r>
                      </m:e>
                    </m:acc>
                  </m:oMath>
                </m:oMathPara>
              </a14:m>
              <a:endParaRPr lang="es-AR" sz="2200"/>
            </a:p>
          </xdr:txBody>
        </xdr:sp>
      </mc:Choice>
      <mc:Fallback xmlns="">
        <xdr:sp macro="" textlink="">
          <xdr:nvSpPr>
            <xdr:cNvPr id="4" name="CuadroTexto 3">
              <a:extLst>
                <a:ext uri="{FF2B5EF4-FFF2-40B4-BE49-F238E27FC236}">
                  <a16:creationId xmlns:a16="http://schemas.microsoft.com/office/drawing/2014/main" id="{3D62D482-1E92-00B4-869C-ABBB2171CB63}"/>
                </a:ext>
              </a:extLst>
            </xdr:cNvPr>
            <xdr:cNvSpPr txBox="1"/>
          </xdr:nvSpPr>
          <xdr:spPr>
            <a:xfrm>
              <a:off x="495300" y="6724650"/>
              <a:ext cx="2678875" cy="81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200" b="0" i="0">
                  <a:latin typeface="Cambria Math" panose="02040503050406030204" pitchFamily="18" charset="0"/>
                </a:rPr>
                <a:t>𝑆</a:t>
              </a:r>
              <a:r>
                <a:rPr lang="es-AR" sz="2200" b="0" i="0">
                  <a:latin typeface="Cambria Math" panose="02040503050406030204" pitchFamily="18" charset="0"/>
                </a:rPr>
                <a:t>_</a:t>
              </a:r>
              <a:r>
                <a:rPr lang="es-ES" sz="2200" b="0" i="0">
                  <a:latin typeface="Cambria Math" panose="02040503050406030204" pitchFamily="18" charset="0"/>
                </a:rPr>
                <a:t>𝑥𝑦=∑▒(𝑥𝑦) −𝑛𝑥 ̅𝑦</a:t>
              </a:r>
              <a:r>
                <a:rPr lang="es-AR" sz="2200" b="0" i="0">
                  <a:latin typeface="Cambria Math" panose="02040503050406030204" pitchFamily="18" charset="0"/>
                </a:rPr>
                <a:t> ̅</a:t>
              </a:r>
              <a:endParaRPr lang="es-AR" sz="2200"/>
            </a:p>
          </xdr:txBody>
        </xdr:sp>
      </mc:Fallback>
    </mc:AlternateContent>
    <xdr:clientData/>
  </xdr:oneCellAnchor>
  <xdr:oneCellAnchor>
    <xdr:from>
      <xdr:col>0</xdr:col>
      <xdr:colOff>590550</xdr:colOff>
      <xdr:row>45</xdr:row>
      <xdr:rowOff>104775</xdr:rowOff>
    </xdr:from>
    <xdr:ext cx="2374817" cy="819840"/>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F2053BDD-F0FC-461F-B508-5A7D01992DC0}"/>
                </a:ext>
              </a:extLst>
            </xdr:cNvPr>
            <xdr:cNvSpPr txBox="1"/>
          </xdr:nvSpPr>
          <xdr:spPr>
            <a:xfrm>
              <a:off x="590550" y="7953375"/>
              <a:ext cx="2374817" cy="81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AR" sz="2200" i="1">
                            <a:latin typeface="Cambria Math" panose="02040503050406030204" pitchFamily="18" charset="0"/>
                          </a:rPr>
                        </m:ctrlPr>
                      </m:sSubPr>
                      <m:e>
                        <m:r>
                          <a:rPr lang="es-ES" sz="2200" b="0" i="1">
                            <a:latin typeface="Cambria Math" panose="02040503050406030204" pitchFamily="18" charset="0"/>
                          </a:rPr>
                          <m:t>𝑆</m:t>
                        </m:r>
                      </m:e>
                      <m:sub>
                        <m:r>
                          <a:rPr lang="es-ES" sz="2200" b="0" i="1">
                            <a:latin typeface="Cambria Math" panose="02040503050406030204" pitchFamily="18" charset="0"/>
                          </a:rPr>
                          <m:t>𝑦𝑦</m:t>
                        </m:r>
                      </m:sub>
                    </m:sSub>
                    <m:r>
                      <a:rPr lang="es-ES" sz="2200" b="0" i="1">
                        <a:latin typeface="Cambria Math" panose="02040503050406030204" pitchFamily="18" charset="0"/>
                      </a:rPr>
                      <m:t>=</m:t>
                    </m:r>
                    <m:nary>
                      <m:naryPr>
                        <m:chr m:val="∑"/>
                        <m:subHide m:val="on"/>
                        <m:supHide m:val="on"/>
                        <m:ctrlPr>
                          <a:rPr lang="es-ES" sz="2200" b="0" i="1">
                            <a:latin typeface="Cambria Math" panose="02040503050406030204" pitchFamily="18" charset="0"/>
                          </a:rPr>
                        </m:ctrlPr>
                      </m:naryPr>
                      <m:sub/>
                      <m:sup/>
                      <m:e>
                        <m:sSup>
                          <m:sSupPr>
                            <m:ctrlPr>
                              <a:rPr lang="es-ES" sz="2200" b="0" i="1">
                                <a:latin typeface="Cambria Math" panose="02040503050406030204" pitchFamily="18" charset="0"/>
                              </a:rPr>
                            </m:ctrlPr>
                          </m:sSupPr>
                          <m:e>
                            <m:r>
                              <a:rPr lang="es-ES" sz="2200" b="0" i="1">
                                <a:latin typeface="Cambria Math" panose="02040503050406030204" pitchFamily="18" charset="0"/>
                              </a:rPr>
                              <m:t>𝑦</m:t>
                            </m:r>
                          </m:e>
                          <m:sup>
                            <m:r>
                              <a:rPr lang="es-ES" sz="2200" b="0" i="1">
                                <a:latin typeface="Cambria Math" panose="02040503050406030204" pitchFamily="18" charset="0"/>
                              </a:rPr>
                              <m:t>2</m:t>
                            </m:r>
                          </m:sup>
                        </m:sSup>
                      </m:e>
                    </m:nary>
                    <m:r>
                      <a:rPr lang="es-ES" sz="2200" b="0" i="1">
                        <a:latin typeface="Cambria Math" panose="02040503050406030204" pitchFamily="18" charset="0"/>
                      </a:rPr>
                      <m:t>−</m:t>
                    </m:r>
                    <m:r>
                      <a:rPr lang="es-ES" sz="2200" b="0" i="1">
                        <a:latin typeface="Cambria Math" panose="02040503050406030204" pitchFamily="18" charset="0"/>
                      </a:rPr>
                      <m:t>𝑛</m:t>
                    </m:r>
                    <m:sSup>
                      <m:sSupPr>
                        <m:ctrlPr>
                          <a:rPr lang="es-ES" sz="2200" b="0" i="1">
                            <a:latin typeface="Cambria Math" panose="02040503050406030204" pitchFamily="18" charset="0"/>
                          </a:rPr>
                        </m:ctrlPr>
                      </m:sSupPr>
                      <m:e>
                        <m:acc>
                          <m:accPr>
                            <m:chr m:val="̅"/>
                            <m:ctrlPr>
                              <a:rPr lang="es-ES" sz="2200" b="0" i="1">
                                <a:latin typeface="Cambria Math" panose="02040503050406030204" pitchFamily="18" charset="0"/>
                              </a:rPr>
                            </m:ctrlPr>
                          </m:accPr>
                          <m:e>
                            <m:r>
                              <a:rPr lang="es-ES" sz="2200" b="0" i="1">
                                <a:latin typeface="Cambria Math" panose="02040503050406030204" pitchFamily="18" charset="0"/>
                              </a:rPr>
                              <m:t>𝑦</m:t>
                            </m:r>
                          </m:e>
                        </m:acc>
                      </m:e>
                      <m:sup>
                        <m:r>
                          <a:rPr lang="es-ES" sz="2200" b="0" i="1">
                            <a:latin typeface="Cambria Math" panose="02040503050406030204" pitchFamily="18" charset="0"/>
                          </a:rPr>
                          <m:t>2</m:t>
                        </m:r>
                      </m:sup>
                    </m:sSup>
                  </m:oMath>
                </m:oMathPara>
              </a14:m>
              <a:endParaRPr lang="es-AR" sz="2200"/>
            </a:p>
          </xdr:txBody>
        </xdr:sp>
      </mc:Choice>
      <mc:Fallback xmlns="">
        <xdr:sp macro="" textlink="">
          <xdr:nvSpPr>
            <xdr:cNvPr id="5" name="CuadroTexto 4">
              <a:extLst>
                <a:ext uri="{FF2B5EF4-FFF2-40B4-BE49-F238E27FC236}">
                  <a16:creationId xmlns:a16="http://schemas.microsoft.com/office/drawing/2014/main" id="{F2053BDD-F0FC-461F-B508-5A7D01992DC0}"/>
                </a:ext>
              </a:extLst>
            </xdr:cNvPr>
            <xdr:cNvSpPr txBox="1"/>
          </xdr:nvSpPr>
          <xdr:spPr>
            <a:xfrm>
              <a:off x="590550" y="7953375"/>
              <a:ext cx="2374817" cy="81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200" b="0" i="0">
                  <a:latin typeface="Cambria Math" panose="02040503050406030204" pitchFamily="18" charset="0"/>
                </a:rPr>
                <a:t>𝑆</a:t>
              </a:r>
              <a:r>
                <a:rPr lang="es-AR" sz="2200" b="0" i="0">
                  <a:latin typeface="Cambria Math" panose="02040503050406030204" pitchFamily="18" charset="0"/>
                </a:rPr>
                <a:t>_</a:t>
              </a:r>
              <a:r>
                <a:rPr lang="es-ES" sz="2200" b="0" i="0">
                  <a:latin typeface="Cambria Math" panose="02040503050406030204" pitchFamily="18" charset="0"/>
                </a:rPr>
                <a:t>𝑦𝑦=∑▒𝑦^2 −𝑛𝑦 ̅^2</a:t>
              </a:r>
              <a:endParaRPr lang="es-AR" sz="2200"/>
            </a:p>
          </xdr:txBody>
        </xdr:sp>
      </mc:Fallback>
    </mc:AlternateContent>
    <xdr:clientData/>
  </xdr:oneCellAnchor>
  <xdr:oneCellAnchor>
    <xdr:from>
      <xdr:col>0</xdr:col>
      <xdr:colOff>600075</xdr:colOff>
      <xdr:row>39</xdr:row>
      <xdr:rowOff>114300</xdr:rowOff>
    </xdr:from>
    <xdr:ext cx="2345707" cy="819840"/>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44490CCC-2CE1-4578-A427-8E572A5C6217}"/>
                </a:ext>
              </a:extLst>
            </xdr:cNvPr>
            <xdr:cNvSpPr txBox="1"/>
          </xdr:nvSpPr>
          <xdr:spPr>
            <a:xfrm>
              <a:off x="600075" y="9105900"/>
              <a:ext cx="2345707" cy="81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AR" sz="2200" i="1">
                            <a:latin typeface="Cambria Math" panose="02040503050406030204" pitchFamily="18" charset="0"/>
                          </a:rPr>
                        </m:ctrlPr>
                      </m:sSubPr>
                      <m:e>
                        <m:r>
                          <a:rPr lang="es-ES" sz="2200" b="0" i="1">
                            <a:latin typeface="Cambria Math" panose="02040503050406030204" pitchFamily="18" charset="0"/>
                          </a:rPr>
                          <m:t>𝑆</m:t>
                        </m:r>
                      </m:e>
                      <m:sub>
                        <m:r>
                          <a:rPr lang="es-ES" sz="2200" b="0" i="1">
                            <a:latin typeface="Cambria Math" panose="02040503050406030204" pitchFamily="18" charset="0"/>
                          </a:rPr>
                          <m:t>𝑥𝑥</m:t>
                        </m:r>
                      </m:sub>
                    </m:sSub>
                    <m:r>
                      <a:rPr lang="es-ES" sz="2200" b="0" i="1">
                        <a:latin typeface="Cambria Math" panose="02040503050406030204" pitchFamily="18" charset="0"/>
                      </a:rPr>
                      <m:t>=</m:t>
                    </m:r>
                    <m:nary>
                      <m:naryPr>
                        <m:chr m:val="∑"/>
                        <m:subHide m:val="on"/>
                        <m:supHide m:val="on"/>
                        <m:ctrlPr>
                          <a:rPr lang="es-ES" sz="2200" b="0" i="1">
                            <a:latin typeface="Cambria Math" panose="02040503050406030204" pitchFamily="18" charset="0"/>
                          </a:rPr>
                        </m:ctrlPr>
                      </m:naryPr>
                      <m:sub/>
                      <m:sup/>
                      <m:e>
                        <m:sSup>
                          <m:sSupPr>
                            <m:ctrlPr>
                              <a:rPr lang="es-ES" sz="2200" b="0" i="1">
                                <a:latin typeface="Cambria Math" panose="02040503050406030204" pitchFamily="18" charset="0"/>
                              </a:rPr>
                            </m:ctrlPr>
                          </m:sSupPr>
                          <m:e>
                            <m:r>
                              <a:rPr lang="es-ES" sz="2200" b="0" i="1">
                                <a:latin typeface="Cambria Math" panose="02040503050406030204" pitchFamily="18" charset="0"/>
                              </a:rPr>
                              <m:t>𝑥</m:t>
                            </m:r>
                          </m:e>
                          <m:sup>
                            <m:r>
                              <a:rPr lang="es-ES" sz="2200" b="0" i="1">
                                <a:latin typeface="Cambria Math" panose="02040503050406030204" pitchFamily="18" charset="0"/>
                              </a:rPr>
                              <m:t>2</m:t>
                            </m:r>
                          </m:sup>
                        </m:sSup>
                      </m:e>
                    </m:nary>
                    <m:r>
                      <a:rPr lang="es-ES" sz="2200" b="0" i="1">
                        <a:latin typeface="Cambria Math" panose="02040503050406030204" pitchFamily="18" charset="0"/>
                      </a:rPr>
                      <m:t>−</m:t>
                    </m:r>
                    <m:r>
                      <a:rPr lang="es-ES" sz="2200" b="0" i="1">
                        <a:latin typeface="Cambria Math" panose="02040503050406030204" pitchFamily="18" charset="0"/>
                      </a:rPr>
                      <m:t>𝑛</m:t>
                    </m:r>
                    <m:sSup>
                      <m:sSupPr>
                        <m:ctrlPr>
                          <a:rPr lang="es-ES" sz="2200" b="0" i="1">
                            <a:latin typeface="Cambria Math" panose="02040503050406030204" pitchFamily="18" charset="0"/>
                          </a:rPr>
                        </m:ctrlPr>
                      </m:sSupPr>
                      <m:e>
                        <m:acc>
                          <m:accPr>
                            <m:chr m:val="̅"/>
                            <m:ctrlPr>
                              <a:rPr lang="es-ES" sz="2200" b="0" i="1">
                                <a:latin typeface="Cambria Math" panose="02040503050406030204" pitchFamily="18" charset="0"/>
                              </a:rPr>
                            </m:ctrlPr>
                          </m:accPr>
                          <m:e>
                            <m:r>
                              <a:rPr lang="es-ES" sz="2200" b="0" i="1">
                                <a:latin typeface="Cambria Math" panose="02040503050406030204" pitchFamily="18" charset="0"/>
                              </a:rPr>
                              <m:t>𝑥</m:t>
                            </m:r>
                          </m:e>
                        </m:acc>
                      </m:e>
                      <m:sup>
                        <m:r>
                          <a:rPr lang="es-ES" sz="2200" b="0" i="1">
                            <a:latin typeface="Cambria Math" panose="02040503050406030204" pitchFamily="18" charset="0"/>
                          </a:rPr>
                          <m:t>2</m:t>
                        </m:r>
                      </m:sup>
                    </m:sSup>
                  </m:oMath>
                </m:oMathPara>
              </a14:m>
              <a:endParaRPr lang="es-AR" sz="2200"/>
            </a:p>
          </xdr:txBody>
        </xdr:sp>
      </mc:Choice>
      <mc:Fallback xmlns="">
        <xdr:sp macro="" textlink="">
          <xdr:nvSpPr>
            <xdr:cNvPr id="6" name="CuadroTexto 5">
              <a:extLst>
                <a:ext uri="{FF2B5EF4-FFF2-40B4-BE49-F238E27FC236}">
                  <a16:creationId xmlns:a16="http://schemas.microsoft.com/office/drawing/2014/main" id="{44490CCC-2CE1-4578-A427-8E572A5C6217}"/>
                </a:ext>
              </a:extLst>
            </xdr:cNvPr>
            <xdr:cNvSpPr txBox="1"/>
          </xdr:nvSpPr>
          <xdr:spPr>
            <a:xfrm>
              <a:off x="600075" y="9105900"/>
              <a:ext cx="2345707" cy="819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200" b="0" i="0">
                  <a:latin typeface="Cambria Math" panose="02040503050406030204" pitchFamily="18" charset="0"/>
                </a:rPr>
                <a:t>𝑆</a:t>
              </a:r>
              <a:r>
                <a:rPr lang="es-AR" sz="2200" b="0" i="0">
                  <a:latin typeface="Cambria Math" panose="02040503050406030204" pitchFamily="18" charset="0"/>
                </a:rPr>
                <a:t>_</a:t>
              </a:r>
              <a:r>
                <a:rPr lang="es-ES" sz="2200" b="0" i="0">
                  <a:latin typeface="Cambria Math" panose="02040503050406030204" pitchFamily="18" charset="0"/>
                </a:rPr>
                <a:t>𝑥𝑥=∑▒𝑥^2 −𝑛𝑥 ̅^2</a:t>
              </a:r>
              <a:endParaRPr lang="es-AR" sz="2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752475</xdr:colOff>
      <xdr:row>17</xdr:row>
      <xdr:rowOff>109537</xdr:rowOff>
    </xdr:from>
    <xdr:ext cx="2551403" cy="814710"/>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633F555-8C9E-4201-76EF-95060AF12CDB}"/>
                </a:ext>
              </a:extLst>
            </xdr:cNvPr>
            <xdr:cNvSpPr txBox="1"/>
          </xdr:nvSpPr>
          <xdr:spPr>
            <a:xfrm>
              <a:off x="752475" y="3367087"/>
              <a:ext cx="2551403" cy="81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𝑏</m:t>
                    </m:r>
                    <m:r>
                      <a:rPr lang="es-ES" sz="2400" b="0" i="1">
                        <a:latin typeface="Cambria Math" panose="02040503050406030204" pitchFamily="18" charset="0"/>
                      </a:rPr>
                      <m:t>= </m:t>
                    </m:r>
                    <m:f>
                      <m:fPr>
                        <m:ctrlPr>
                          <a:rPr lang="es-ES" sz="2400" b="0" i="1">
                            <a:latin typeface="Cambria Math" panose="02040503050406030204" pitchFamily="18" charset="0"/>
                          </a:rPr>
                        </m:ctrlPr>
                      </m:fPr>
                      <m:num>
                        <m:nary>
                          <m:naryPr>
                            <m:chr m:val="∑"/>
                            <m:limLoc m:val="subSup"/>
                            <m:ctrlPr>
                              <a:rPr lang="es-ES" sz="2400" b="0" i="1">
                                <a:latin typeface="Cambria Math" panose="02040503050406030204" pitchFamily="18" charset="0"/>
                              </a:rPr>
                            </m:ctrlPr>
                          </m:naryPr>
                          <m:sub>
                            <m:r>
                              <m:rPr>
                                <m:brk m:alnAt="25"/>
                              </m:rPr>
                              <a:rPr lang="es-ES" sz="2400" b="0" i="1">
                                <a:latin typeface="Cambria Math" panose="02040503050406030204" pitchFamily="18" charset="0"/>
                              </a:rPr>
                              <m:t>1</m:t>
                            </m:r>
                          </m:sub>
                          <m:sup>
                            <m:r>
                              <a:rPr lang="es-ES" sz="2400" b="0" i="1">
                                <a:latin typeface="Cambria Math" panose="02040503050406030204" pitchFamily="18" charset="0"/>
                              </a:rPr>
                              <m:t>𝑛</m:t>
                            </m:r>
                          </m:sup>
                          <m:e>
                            <m:sSub>
                              <m:sSubPr>
                                <m:ctrlPr>
                                  <a:rPr lang="es-ES" sz="2400" b="0" i="1">
                                    <a:latin typeface="Cambria Math" panose="02040503050406030204" pitchFamily="18" charset="0"/>
                                  </a:rPr>
                                </m:ctrlPr>
                              </m:sSubPr>
                              <m:e>
                                <m:r>
                                  <a:rPr lang="es-ES" sz="2400" b="0" i="1">
                                    <a:latin typeface="Cambria Math" panose="02040503050406030204" pitchFamily="18" charset="0"/>
                                  </a:rPr>
                                  <m:t>𝑥</m:t>
                                </m:r>
                              </m:e>
                              <m:sub>
                                <m:r>
                                  <a:rPr lang="es-ES" sz="2400" b="0" i="1">
                                    <a:latin typeface="Cambria Math" panose="02040503050406030204" pitchFamily="18" charset="0"/>
                                  </a:rPr>
                                  <m:t>𝑖</m:t>
                                </m:r>
                              </m:sub>
                            </m:sSub>
                            <m:sSub>
                              <m:sSubPr>
                                <m:ctrlPr>
                                  <a:rPr lang="es-ES" sz="2400" b="0" i="1">
                                    <a:latin typeface="Cambria Math" panose="02040503050406030204" pitchFamily="18" charset="0"/>
                                  </a:rPr>
                                </m:ctrlPr>
                              </m:sSubPr>
                              <m:e>
                                <m:r>
                                  <a:rPr lang="es-ES" sz="2400" b="0" i="1">
                                    <a:latin typeface="Cambria Math" panose="02040503050406030204" pitchFamily="18" charset="0"/>
                                  </a:rPr>
                                  <m:t>𝑦</m:t>
                                </m:r>
                              </m:e>
                              <m:sub>
                                <m:r>
                                  <a:rPr lang="es-ES" sz="2400" b="0" i="1">
                                    <a:latin typeface="Cambria Math" panose="02040503050406030204" pitchFamily="18" charset="0"/>
                                  </a:rPr>
                                  <m:t>𝑖</m:t>
                                </m:r>
                              </m:sub>
                            </m:sSub>
                            <m:r>
                              <a:rPr lang="es-ES" sz="2400" b="0" i="1">
                                <a:latin typeface="Cambria Math" panose="02040503050406030204" pitchFamily="18" charset="0"/>
                              </a:rPr>
                              <m:t>−</m:t>
                            </m:r>
                            <m:r>
                              <a:rPr lang="es-ES" sz="2400" b="0" i="1">
                                <a:latin typeface="Cambria Math" panose="02040503050406030204" pitchFamily="18" charset="0"/>
                              </a:rPr>
                              <m:t>𝑛</m:t>
                            </m:r>
                            <m:acc>
                              <m:accPr>
                                <m:chr m:val="̅"/>
                                <m:ctrlPr>
                                  <a:rPr lang="es-ES" sz="2400" b="0" i="1">
                                    <a:latin typeface="Cambria Math" panose="02040503050406030204" pitchFamily="18" charset="0"/>
                                  </a:rPr>
                                </m:ctrlPr>
                              </m:accPr>
                              <m:e>
                                <m:r>
                                  <a:rPr lang="es-ES" sz="2400" b="0" i="1">
                                    <a:latin typeface="Cambria Math" panose="02040503050406030204" pitchFamily="18" charset="0"/>
                                  </a:rPr>
                                  <m:t>𝑥</m:t>
                                </m:r>
                              </m:e>
                            </m:acc>
                            <m:acc>
                              <m:accPr>
                                <m:chr m:val="̅"/>
                                <m:ctrlPr>
                                  <a:rPr lang="es-ES" sz="2400" b="0" i="1">
                                    <a:latin typeface="Cambria Math" panose="02040503050406030204" pitchFamily="18" charset="0"/>
                                  </a:rPr>
                                </m:ctrlPr>
                              </m:accPr>
                              <m:e>
                                <m:r>
                                  <a:rPr lang="es-ES" sz="2400" b="0" i="1">
                                    <a:latin typeface="Cambria Math" panose="02040503050406030204" pitchFamily="18" charset="0"/>
                                  </a:rPr>
                                  <m:t>𝑦</m:t>
                                </m:r>
                              </m:e>
                            </m:acc>
                          </m:e>
                        </m:nary>
                      </m:num>
                      <m:den>
                        <m:nary>
                          <m:naryPr>
                            <m:chr m:val="∑"/>
                            <m:limLoc m:val="subSup"/>
                            <m:ctrlPr>
                              <a:rPr lang="es-ES" sz="2400" b="0" i="1">
                                <a:latin typeface="Cambria Math" panose="02040503050406030204" pitchFamily="18" charset="0"/>
                              </a:rPr>
                            </m:ctrlPr>
                          </m:naryPr>
                          <m:sub>
                            <m:r>
                              <m:rPr>
                                <m:brk m:alnAt="25"/>
                              </m:rPr>
                              <a:rPr lang="es-ES" sz="2400" b="0" i="1">
                                <a:latin typeface="Cambria Math" panose="02040503050406030204" pitchFamily="18" charset="0"/>
                              </a:rPr>
                              <m:t>1</m:t>
                            </m:r>
                          </m:sub>
                          <m:sup>
                            <m:r>
                              <a:rPr lang="es-ES" sz="2400" b="0" i="1">
                                <a:latin typeface="Cambria Math" panose="02040503050406030204" pitchFamily="18" charset="0"/>
                              </a:rPr>
                              <m:t>𝑛</m:t>
                            </m:r>
                          </m:sup>
                          <m:e>
                            <m:sSubSup>
                              <m:sSubSupPr>
                                <m:ctrlPr>
                                  <a:rPr lang="es-ES" sz="2400" b="0" i="1">
                                    <a:latin typeface="Cambria Math" panose="02040503050406030204" pitchFamily="18" charset="0"/>
                                  </a:rPr>
                                </m:ctrlPr>
                              </m:sSubSupPr>
                              <m:e>
                                <m:r>
                                  <a:rPr lang="es-ES" sz="2400" b="0" i="1">
                                    <a:latin typeface="Cambria Math" panose="02040503050406030204" pitchFamily="18" charset="0"/>
                                  </a:rPr>
                                  <m:t>𝑥</m:t>
                                </m:r>
                              </m:e>
                              <m:sub>
                                <m:r>
                                  <a:rPr lang="es-ES" sz="2400" b="0" i="1">
                                    <a:latin typeface="Cambria Math" panose="02040503050406030204" pitchFamily="18" charset="0"/>
                                  </a:rPr>
                                  <m:t>𝑖</m:t>
                                </m:r>
                              </m:sub>
                              <m:sup>
                                <m:r>
                                  <a:rPr lang="es-ES" sz="2400" b="0" i="1">
                                    <a:latin typeface="Cambria Math" panose="02040503050406030204" pitchFamily="18" charset="0"/>
                                  </a:rPr>
                                  <m:t>2</m:t>
                                </m:r>
                              </m:sup>
                            </m:sSubSup>
                            <m:r>
                              <a:rPr lang="es-ES" sz="2400" b="0" i="1">
                                <a:latin typeface="Cambria Math" panose="02040503050406030204" pitchFamily="18" charset="0"/>
                              </a:rPr>
                              <m:t>−</m:t>
                            </m:r>
                            <m:r>
                              <a:rPr lang="es-ES" sz="2400" b="0" i="1">
                                <a:latin typeface="Cambria Math" panose="02040503050406030204" pitchFamily="18" charset="0"/>
                              </a:rPr>
                              <m:t>𝑛</m:t>
                            </m:r>
                            <m:sSup>
                              <m:sSupPr>
                                <m:ctrlPr>
                                  <a:rPr lang="es-ES" sz="2400" b="0" i="1">
                                    <a:latin typeface="Cambria Math" panose="02040503050406030204" pitchFamily="18" charset="0"/>
                                  </a:rPr>
                                </m:ctrlPr>
                              </m:sSupPr>
                              <m:e>
                                <m:acc>
                                  <m:accPr>
                                    <m:chr m:val="̅"/>
                                    <m:ctrlPr>
                                      <a:rPr lang="es-ES" sz="2400" b="0" i="1">
                                        <a:latin typeface="Cambria Math" panose="02040503050406030204" pitchFamily="18" charset="0"/>
                                      </a:rPr>
                                    </m:ctrlPr>
                                  </m:accPr>
                                  <m:e>
                                    <m:r>
                                      <a:rPr lang="es-ES" sz="2400" b="0" i="1">
                                        <a:latin typeface="Cambria Math" panose="02040503050406030204" pitchFamily="18" charset="0"/>
                                      </a:rPr>
                                      <m:t>𝑥</m:t>
                                    </m:r>
                                  </m:e>
                                </m:acc>
                              </m:e>
                              <m:sup>
                                <m:r>
                                  <a:rPr lang="es-ES" sz="2400" b="0" i="1">
                                    <a:latin typeface="Cambria Math" panose="02040503050406030204" pitchFamily="18" charset="0"/>
                                  </a:rPr>
                                  <m:t>2</m:t>
                                </m:r>
                              </m:sup>
                            </m:sSup>
                          </m:e>
                        </m:nary>
                      </m:den>
                    </m:f>
                  </m:oMath>
                </m:oMathPara>
              </a14:m>
              <a:endParaRPr lang="ax-AR" sz="2400"/>
            </a:p>
          </xdr:txBody>
        </xdr:sp>
      </mc:Choice>
      <mc:Fallback xmlns="">
        <xdr:sp macro="" textlink="">
          <xdr:nvSpPr>
            <xdr:cNvPr id="2" name="CuadroTexto 1">
              <a:extLst>
                <a:ext uri="{FF2B5EF4-FFF2-40B4-BE49-F238E27FC236}">
                  <a16:creationId xmlns:a16="http://schemas.microsoft.com/office/drawing/2014/main" id="{0633F555-8C9E-4201-76EF-95060AF12CDB}"/>
                </a:ext>
              </a:extLst>
            </xdr:cNvPr>
            <xdr:cNvSpPr txBox="1"/>
          </xdr:nvSpPr>
          <xdr:spPr>
            <a:xfrm>
              <a:off x="752475" y="3367087"/>
              <a:ext cx="2551403" cy="81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𝑏=  (∑26_1^𝑛▒〖𝑥_𝑖 𝑦_𝑖−𝑛𝑥 ̅𝑦 ̅ 〗)/(∑26_1^𝑛▒〖𝑥_𝑖^2−𝑛𝑥 ̅^2 〗)</a:t>
              </a:r>
              <a:endParaRPr lang="ax-AR" sz="2400"/>
            </a:p>
          </xdr:txBody>
        </xdr:sp>
      </mc:Fallback>
    </mc:AlternateContent>
    <xdr:clientData/>
  </xdr:oneCellAnchor>
  <xdr:oneCellAnchor>
    <xdr:from>
      <xdr:col>0</xdr:col>
      <xdr:colOff>771525</xdr:colOff>
      <xdr:row>25</xdr:row>
      <xdr:rowOff>166687</xdr:rowOff>
    </xdr:from>
    <xdr:ext cx="1411156" cy="34439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99CD0ED5-98FA-117F-EE23-1F7D1B03B651}"/>
                </a:ext>
              </a:extLst>
            </xdr:cNvPr>
            <xdr:cNvSpPr txBox="1"/>
          </xdr:nvSpPr>
          <xdr:spPr>
            <a:xfrm>
              <a:off x="771525" y="4948237"/>
              <a:ext cx="1411156" cy="344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200" b="0" i="1">
                        <a:latin typeface="Cambria Math" panose="02040503050406030204" pitchFamily="18" charset="0"/>
                      </a:rPr>
                      <m:t>𝑎</m:t>
                    </m:r>
                    <m:r>
                      <a:rPr lang="es-ES" sz="2200" b="0" i="1">
                        <a:latin typeface="Cambria Math" panose="02040503050406030204" pitchFamily="18" charset="0"/>
                      </a:rPr>
                      <m:t>=</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𝑦</m:t>
                        </m:r>
                      </m:e>
                    </m:acc>
                    <m:r>
                      <a:rPr lang="es-ES" sz="2200" b="0" i="1">
                        <a:latin typeface="Cambria Math" panose="02040503050406030204" pitchFamily="18" charset="0"/>
                      </a:rPr>
                      <m:t>−</m:t>
                    </m:r>
                    <m:r>
                      <a:rPr lang="es-ES" sz="2200" b="0" i="1">
                        <a:latin typeface="Cambria Math" panose="02040503050406030204" pitchFamily="18" charset="0"/>
                      </a:rPr>
                      <m:t>𝑏</m:t>
                    </m:r>
                    <m:acc>
                      <m:accPr>
                        <m:chr m:val="̅"/>
                        <m:ctrlPr>
                          <a:rPr lang="es-ES" sz="2200" b="0" i="1">
                            <a:latin typeface="Cambria Math" panose="02040503050406030204" pitchFamily="18" charset="0"/>
                          </a:rPr>
                        </m:ctrlPr>
                      </m:accPr>
                      <m:e>
                        <m:r>
                          <a:rPr lang="es-ES" sz="2200" b="0" i="1">
                            <a:latin typeface="Cambria Math" panose="02040503050406030204" pitchFamily="18" charset="0"/>
                          </a:rPr>
                          <m:t>𝑥</m:t>
                        </m:r>
                      </m:e>
                    </m:acc>
                  </m:oMath>
                </m:oMathPara>
              </a14:m>
              <a:endParaRPr lang="ax-AR" sz="2200"/>
            </a:p>
          </xdr:txBody>
        </xdr:sp>
      </mc:Choice>
      <mc:Fallback xmlns="">
        <xdr:sp macro="" textlink="">
          <xdr:nvSpPr>
            <xdr:cNvPr id="3" name="CuadroTexto 2">
              <a:extLst>
                <a:ext uri="{FF2B5EF4-FFF2-40B4-BE49-F238E27FC236}">
                  <a16:creationId xmlns:a16="http://schemas.microsoft.com/office/drawing/2014/main" id="{99CD0ED5-98FA-117F-EE23-1F7D1B03B651}"/>
                </a:ext>
              </a:extLst>
            </xdr:cNvPr>
            <xdr:cNvSpPr txBox="1"/>
          </xdr:nvSpPr>
          <xdr:spPr>
            <a:xfrm>
              <a:off x="771525" y="4948237"/>
              <a:ext cx="1411156" cy="344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200" b="0" i="0">
                  <a:latin typeface="Cambria Math" panose="02040503050406030204" pitchFamily="18" charset="0"/>
                </a:rPr>
                <a:t>𝑎=𝑦 ̅−𝑏𝑥 ̅</a:t>
              </a:r>
              <a:endParaRPr lang="ax-AR" sz="2200"/>
            </a:p>
          </xdr:txBody>
        </xdr:sp>
      </mc:Fallback>
    </mc:AlternateContent>
    <xdr:clientData/>
  </xdr:oneCellAnchor>
  <xdr:oneCellAnchor>
    <xdr:from>
      <xdr:col>6</xdr:col>
      <xdr:colOff>304800</xdr:colOff>
      <xdr:row>2</xdr:row>
      <xdr:rowOff>52387</xdr:rowOff>
    </xdr:from>
    <xdr:ext cx="4521944" cy="109119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7ADA4939-89E4-95E4-18D6-309883C62853}"/>
                </a:ext>
              </a:extLst>
            </xdr:cNvPr>
            <xdr:cNvSpPr txBox="1"/>
          </xdr:nvSpPr>
          <xdr:spPr>
            <a:xfrm>
              <a:off x="5648325" y="452437"/>
              <a:ext cx="4521944" cy="10911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ax-AR" sz="2400" i="1">
                            <a:latin typeface="Cambria Math" panose="02040503050406030204" pitchFamily="18" charset="0"/>
                          </a:rPr>
                        </m:ctrlPr>
                      </m:sSubPr>
                      <m:e>
                        <m:r>
                          <a:rPr lang="es-ES" sz="2400" b="0" i="1">
                            <a:latin typeface="Cambria Math" panose="02040503050406030204" pitchFamily="18" charset="0"/>
                          </a:rPr>
                          <m:t>𝑆</m:t>
                        </m:r>
                      </m:e>
                      <m:sub>
                        <m:r>
                          <a:rPr lang="es-ES" sz="2400" b="0" i="1">
                            <a:latin typeface="Cambria Math" panose="02040503050406030204" pitchFamily="18" charset="0"/>
                          </a:rPr>
                          <m:t>𝑒</m:t>
                        </m:r>
                      </m:sub>
                    </m:sSub>
                    <m:r>
                      <a:rPr lang="es-ES" sz="2400" b="0" i="1">
                        <a:latin typeface="Cambria Math" panose="02040503050406030204" pitchFamily="18" charset="0"/>
                      </a:rPr>
                      <m:t>=</m:t>
                    </m:r>
                    <m:rad>
                      <m:radPr>
                        <m:degHide m:val="on"/>
                        <m:ctrlPr>
                          <a:rPr lang="es-ES" sz="2400" b="0" i="1">
                            <a:latin typeface="Cambria Math" panose="02040503050406030204" pitchFamily="18" charset="0"/>
                          </a:rPr>
                        </m:ctrlPr>
                      </m:radPr>
                      <m:deg/>
                      <m:e>
                        <m:f>
                          <m:fPr>
                            <m:ctrlPr>
                              <a:rPr lang="es-ES" sz="2400" b="0" i="1">
                                <a:latin typeface="Cambria Math" panose="02040503050406030204" pitchFamily="18" charset="0"/>
                              </a:rPr>
                            </m:ctrlPr>
                          </m:fPr>
                          <m:num>
                            <m:nary>
                              <m:naryPr>
                                <m:chr m:val="∑"/>
                                <m:limLoc m:val="subSup"/>
                                <m:ctrlPr>
                                  <a:rPr lang="es-ES" sz="2400" b="0" i="1">
                                    <a:latin typeface="Cambria Math" panose="02040503050406030204" pitchFamily="18" charset="0"/>
                                  </a:rPr>
                                </m:ctrlPr>
                              </m:naryPr>
                              <m:sub>
                                <m:r>
                                  <m:rPr>
                                    <m:brk m:alnAt="25"/>
                                  </m:rPr>
                                  <a:rPr lang="es-ES" sz="2400" b="0" i="1">
                                    <a:latin typeface="Cambria Math" panose="02040503050406030204" pitchFamily="18" charset="0"/>
                                  </a:rPr>
                                  <m:t>1</m:t>
                                </m:r>
                              </m:sub>
                              <m:sup>
                                <m:r>
                                  <a:rPr lang="es-ES" sz="2400" b="0" i="1">
                                    <a:latin typeface="Cambria Math" panose="02040503050406030204" pitchFamily="18" charset="0"/>
                                  </a:rPr>
                                  <m:t>𝑛</m:t>
                                </m:r>
                              </m:sup>
                              <m:e>
                                <m:sSubSup>
                                  <m:sSubSupPr>
                                    <m:ctrlPr>
                                      <a:rPr lang="es-ES" sz="2400" b="0" i="1">
                                        <a:latin typeface="Cambria Math" panose="02040503050406030204" pitchFamily="18" charset="0"/>
                                      </a:rPr>
                                    </m:ctrlPr>
                                  </m:sSubSupPr>
                                  <m:e>
                                    <m:r>
                                      <a:rPr lang="es-ES" sz="2400" b="0" i="1">
                                        <a:latin typeface="Cambria Math" panose="02040503050406030204" pitchFamily="18" charset="0"/>
                                      </a:rPr>
                                      <m:t>𝑦</m:t>
                                    </m:r>
                                  </m:e>
                                  <m:sub>
                                    <m:r>
                                      <a:rPr lang="es-ES" sz="2400" b="0" i="1">
                                        <a:latin typeface="Cambria Math" panose="02040503050406030204" pitchFamily="18" charset="0"/>
                                      </a:rPr>
                                      <m:t>𝑖</m:t>
                                    </m:r>
                                  </m:sub>
                                  <m:sup>
                                    <m:r>
                                      <a:rPr lang="es-ES" sz="2400" b="0" i="1">
                                        <a:latin typeface="Cambria Math" panose="02040503050406030204" pitchFamily="18" charset="0"/>
                                      </a:rPr>
                                      <m:t>2</m:t>
                                    </m:r>
                                  </m:sup>
                                </m:sSubSup>
                                <m:r>
                                  <a:rPr lang="es-ES" sz="2400" b="0" i="1">
                                    <a:latin typeface="Cambria Math" panose="02040503050406030204" pitchFamily="18" charset="0"/>
                                  </a:rPr>
                                  <m:t>−</m:t>
                                </m:r>
                                <m:r>
                                  <a:rPr lang="es-ES" sz="2400" b="0" i="1">
                                    <a:latin typeface="Cambria Math" panose="02040503050406030204" pitchFamily="18" charset="0"/>
                                  </a:rPr>
                                  <m:t>𝑎</m:t>
                                </m:r>
                                <m:nary>
                                  <m:naryPr>
                                    <m:chr m:val="∑"/>
                                    <m:limLoc m:val="subSup"/>
                                    <m:ctrlPr>
                                      <a:rPr lang="es-ES" sz="2400" b="0" i="1">
                                        <a:solidFill>
                                          <a:schemeClr val="tx1"/>
                                        </a:solidFill>
                                        <a:effectLst/>
                                        <a:latin typeface="Cambria Math" panose="02040503050406030204" pitchFamily="18" charset="0"/>
                                        <a:ea typeface="+mn-ea"/>
                                        <a:cs typeface="+mn-cs"/>
                                      </a:rPr>
                                    </m:ctrlPr>
                                  </m:naryPr>
                                  <m:sub>
                                    <m:r>
                                      <m:rPr>
                                        <m:brk m:alnAt="25"/>
                                      </m:rPr>
                                      <a:rPr lang="es-ES" sz="2400" b="0" i="1">
                                        <a:solidFill>
                                          <a:schemeClr val="tx1"/>
                                        </a:solidFill>
                                        <a:effectLst/>
                                        <a:latin typeface="Cambria Math" panose="02040503050406030204" pitchFamily="18" charset="0"/>
                                        <a:ea typeface="+mn-ea"/>
                                        <a:cs typeface="+mn-cs"/>
                                      </a:rPr>
                                      <m:t>1</m:t>
                                    </m:r>
                                  </m:sub>
                                  <m:sup>
                                    <m:r>
                                      <a:rPr lang="es-ES" sz="2400" b="0" i="1">
                                        <a:solidFill>
                                          <a:schemeClr val="tx1"/>
                                        </a:solidFill>
                                        <a:effectLst/>
                                        <a:latin typeface="Cambria Math" panose="02040503050406030204" pitchFamily="18" charset="0"/>
                                        <a:ea typeface="+mn-ea"/>
                                        <a:cs typeface="+mn-cs"/>
                                      </a:rPr>
                                      <m:t>𝑛</m:t>
                                    </m:r>
                                  </m:sup>
                                  <m:e>
                                    <m:sSub>
                                      <m:sSubPr>
                                        <m:ctrlPr>
                                          <a:rPr lang="es-ES" sz="2400" b="0" i="1">
                                            <a:solidFill>
                                              <a:schemeClr val="tx1"/>
                                            </a:solidFill>
                                            <a:effectLst/>
                                            <a:latin typeface="Cambria Math" panose="02040503050406030204" pitchFamily="18" charset="0"/>
                                            <a:ea typeface="+mn-ea"/>
                                            <a:cs typeface="+mn-cs"/>
                                          </a:rPr>
                                        </m:ctrlPr>
                                      </m:sSubPr>
                                      <m:e>
                                        <m:r>
                                          <a:rPr lang="es-ES" sz="2400" b="0" i="1">
                                            <a:solidFill>
                                              <a:schemeClr val="tx1"/>
                                            </a:solidFill>
                                            <a:effectLst/>
                                            <a:latin typeface="Cambria Math" panose="02040503050406030204" pitchFamily="18" charset="0"/>
                                            <a:ea typeface="+mn-ea"/>
                                            <a:cs typeface="+mn-cs"/>
                                          </a:rPr>
                                          <m:t>𝑦</m:t>
                                        </m:r>
                                      </m:e>
                                      <m:sub>
                                        <m:r>
                                          <a:rPr lang="es-ES" sz="2400" b="0" i="1">
                                            <a:solidFill>
                                              <a:schemeClr val="tx1"/>
                                            </a:solidFill>
                                            <a:effectLst/>
                                            <a:latin typeface="Cambria Math" panose="02040503050406030204" pitchFamily="18" charset="0"/>
                                            <a:ea typeface="+mn-ea"/>
                                            <a:cs typeface="+mn-cs"/>
                                          </a:rPr>
                                          <m:t>𝑖</m:t>
                                        </m:r>
                                      </m:sub>
                                    </m:sSub>
                                    <m:r>
                                      <a:rPr lang="es-ES" sz="2400" b="0" i="1">
                                        <a:solidFill>
                                          <a:schemeClr val="tx1"/>
                                        </a:solidFill>
                                        <a:effectLst/>
                                        <a:latin typeface="Cambria Math" panose="02040503050406030204" pitchFamily="18" charset="0"/>
                                        <a:ea typeface="+mn-ea"/>
                                        <a:cs typeface="+mn-cs"/>
                                      </a:rPr>
                                      <m:t>−</m:t>
                                    </m:r>
                                    <m:r>
                                      <a:rPr lang="es-ES" sz="2400" b="0" i="1">
                                        <a:solidFill>
                                          <a:schemeClr val="tx1"/>
                                        </a:solidFill>
                                        <a:effectLst/>
                                        <a:latin typeface="Cambria Math" panose="02040503050406030204" pitchFamily="18" charset="0"/>
                                        <a:ea typeface="+mn-ea"/>
                                        <a:cs typeface="+mn-cs"/>
                                      </a:rPr>
                                      <m:t>𝑏</m:t>
                                    </m:r>
                                  </m:e>
                                </m:nary>
                                <m:nary>
                                  <m:naryPr>
                                    <m:chr m:val="∑"/>
                                    <m:limLoc m:val="subSup"/>
                                    <m:ctrlPr>
                                      <a:rPr lang="es-ES" sz="2400" b="0" i="1">
                                        <a:solidFill>
                                          <a:schemeClr val="tx1"/>
                                        </a:solidFill>
                                        <a:effectLst/>
                                        <a:latin typeface="Cambria Math" panose="02040503050406030204" pitchFamily="18" charset="0"/>
                                        <a:ea typeface="+mn-ea"/>
                                        <a:cs typeface="+mn-cs"/>
                                      </a:rPr>
                                    </m:ctrlPr>
                                  </m:naryPr>
                                  <m:sub>
                                    <m:r>
                                      <m:rPr>
                                        <m:brk m:alnAt="25"/>
                                      </m:rPr>
                                      <a:rPr lang="es-ES" sz="2400" b="0" i="1">
                                        <a:solidFill>
                                          <a:schemeClr val="tx1"/>
                                        </a:solidFill>
                                        <a:effectLst/>
                                        <a:latin typeface="Cambria Math" panose="02040503050406030204" pitchFamily="18" charset="0"/>
                                        <a:ea typeface="+mn-ea"/>
                                        <a:cs typeface="+mn-cs"/>
                                      </a:rPr>
                                      <m:t>1</m:t>
                                    </m:r>
                                  </m:sub>
                                  <m:sup>
                                    <m:r>
                                      <a:rPr lang="es-ES" sz="2400" b="0" i="1">
                                        <a:solidFill>
                                          <a:schemeClr val="tx1"/>
                                        </a:solidFill>
                                        <a:effectLst/>
                                        <a:latin typeface="Cambria Math" panose="02040503050406030204" pitchFamily="18" charset="0"/>
                                        <a:ea typeface="+mn-ea"/>
                                        <a:cs typeface="+mn-cs"/>
                                      </a:rPr>
                                      <m:t>𝑛</m:t>
                                    </m:r>
                                  </m:sup>
                                  <m:e>
                                    <m:sSub>
                                      <m:sSubPr>
                                        <m:ctrlPr>
                                          <a:rPr lang="es-ES" sz="2400" b="0" i="1">
                                            <a:solidFill>
                                              <a:schemeClr val="tx1"/>
                                            </a:solidFill>
                                            <a:effectLst/>
                                            <a:latin typeface="Cambria Math" panose="02040503050406030204" pitchFamily="18" charset="0"/>
                                            <a:ea typeface="+mn-ea"/>
                                            <a:cs typeface="+mn-cs"/>
                                          </a:rPr>
                                        </m:ctrlPr>
                                      </m:sSubPr>
                                      <m:e>
                                        <m:r>
                                          <a:rPr lang="es-ES" sz="2400" b="0" i="1">
                                            <a:solidFill>
                                              <a:schemeClr val="tx1"/>
                                            </a:solidFill>
                                            <a:effectLst/>
                                            <a:latin typeface="Cambria Math" panose="02040503050406030204" pitchFamily="18" charset="0"/>
                                            <a:ea typeface="+mn-ea"/>
                                            <a:cs typeface="+mn-cs"/>
                                          </a:rPr>
                                          <m:t>𝑥</m:t>
                                        </m:r>
                                      </m:e>
                                      <m:sub>
                                        <m:r>
                                          <a:rPr lang="es-ES" sz="2400" b="0" i="1">
                                            <a:solidFill>
                                              <a:schemeClr val="tx1"/>
                                            </a:solidFill>
                                            <a:effectLst/>
                                            <a:latin typeface="Cambria Math" panose="02040503050406030204" pitchFamily="18" charset="0"/>
                                            <a:ea typeface="+mn-ea"/>
                                            <a:cs typeface="+mn-cs"/>
                                          </a:rPr>
                                          <m:t>𝑖</m:t>
                                        </m:r>
                                      </m:sub>
                                    </m:sSub>
                                    <m:sSub>
                                      <m:sSubPr>
                                        <m:ctrlPr>
                                          <a:rPr lang="es-ES" sz="2400" b="0" i="1">
                                            <a:solidFill>
                                              <a:schemeClr val="tx1"/>
                                            </a:solidFill>
                                            <a:effectLst/>
                                            <a:latin typeface="Cambria Math" panose="02040503050406030204" pitchFamily="18" charset="0"/>
                                            <a:ea typeface="+mn-ea"/>
                                            <a:cs typeface="+mn-cs"/>
                                          </a:rPr>
                                        </m:ctrlPr>
                                      </m:sSubPr>
                                      <m:e>
                                        <m:r>
                                          <a:rPr lang="es-ES" sz="2400" b="0" i="1">
                                            <a:solidFill>
                                              <a:schemeClr val="tx1"/>
                                            </a:solidFill>
                                            <a:effectLst/>
                                            <a:latin typeface="Cambria Math" panose="02040503050406030204" pitchFamily="18" charset="0"/>
                                            <a:ea typeface="+mn-ea"/>
                                            <a:cs typeface="+mn-cs"/>
                                          </a:rPr>
                                          <m:t>𝑦</m:t>
                                        </m:r>
                                      </m:e>
                                      <m:sub>
                                        <m:r>
                                          <a:rPr lang="es-ES" sz="2400" b="0" i="1">
                                            <a:solidFill>
                                              <a:schemeClr val="tx1"/>
                                            </a:solidFill>
                                            <a:effectLst/>
                                            <a:latin typeface="Cambria Math" panose="02040503050406030204" pitchFamily="18" charset="0"/>
                                            <a:ea typeface="+mn-ea"/>
                                            <a:cs typeface="+mn-cs"/>
                                          </a:rPr>
                                          <m:t>𝑖</m:t>
                                        </m:r>
                                      </m:sub>
                                    </m:sSub>
                                  </m:e>
                                </m:nary>
                              </m:e>
                            </m:nary>
                          </m:num>
                          <m:den>
                            <m:r>
                              <a:rPr lang="es-ES" sz="2400" b="0" i="1">
                                <a:latin typeface="Cambria Math" panose="02040503050406030204" pitchFamily="18" charset="0"/>
                              </a:rPr>
                              <m:t>𝑛</m:t>
                            </m:r>
                            <m:r>
                              <a:rPr lang="es-ES" sz="2400" b="0" i="1">
                                <a:latin typeface="Cambria Math" panose="02040503050406030204" pitchFamily="18" charset="0"/>
                              </a:rPr>
                              <m:t>−2</m:t>
                            </m:r>
                          </m:den>
                        </m:f>
                      </m:e>
                    </m:rad>
                  </m:oMath>
                </m:oMathPara>
              </a14:m>
              <a:endParaRPr lang="ax-AR" sz="2400"/>
            </a:p>
          </xdr:txBody>
        </xdr:sp>
      </mc:Choice>
      <mc:Fallback xmlns="">
        <xdr:sp macro="" textlink="">
          <xdr:nvSpPr>
            <xdr:cNvPr id="4" name="CuadroTexto 3">
              <a:extLst>
                <a:ext uri="{FF2B5EF4-FFF2-40B4-BE49-F238E27FC236}">
                  <a16:creationId xmlns:a16="http://schemas.microsoft.com/office/drawing/2014/main" id="{7ADA4939-89E4-95E4-18D6-309883C62853}"/>
                </a:ext>
              </a:extLst>
            </xdr:cNvPr>
            <xdr:cNvSpPr txBox="1"/>
          </xdr:nvSpPr>
          <xdr:spPr>
            <a:xfrm>
              <a:off x="5648325" y="452437"/>
              <a:ext cx="4521944" cy="10911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𝑆</a:t>
              </a:r>
              <a:r>
                <a:rPr lang="ax-AR" sz="2400" b="0" i="0">
                  <a:latin typeface="Cambria Math" panose="02040503050406030204" pitchFamily="18" charset="0"/>
                </a:rPr>
                <a:t>_</a:t>
              </a:r>
              <a:r>
                <a:rPr lang="es-ES" sz="2400" b="0" i="0">
                  <a:latin typeface="Cambria Math" panose="02040503050406030204" pitchFamily="18" charset="0"/>
                </a:rPr>
                <a:t>𝑒=√((∑26_1^𝑛▒〖𝑦_𝑖^2−𝑎</a:t>
              </a:r>
              <a:r>
                <a:rPr lang="es-ES" sz="2400" b="0" i="0">
                  <a:solidFill>
                    <a:schemeClr val="tx1"/>
                  </a:solidFill>
                  <a:effectLst/>
                  <a:latin typeface="+mn-lt"/>
                  <a:ea typeface="+mn-ea"/>
                  <a:cs typeface="+mn-cs"/>
                </a:rPr>
                <a:t>∑2_1^𝑛▒〖</a:t>
              </a:r>
              <a:r>
                <a:rPr lang="es-ES" sz="2400" b="0" i="0">
                  <a:solidFill>
                    <a:schemeClr val="tx1"/>
                  </a:solidFill>
                  <a:effectLst/>
                  <a:latin typeface="Cambria Math" panose="02040503050406030204" pitchFamily="18" charset="0"/>
                  <a:ea typeface="+mn-ea"/>
                  <a:cs typeface="+mn-cs"/>
                </a:rPr>
                <a:t>𝑦_𝑖</a:t>
              </a:r>
              <a:r>
                <a:rPr lang="es-ES" sz="2400" b="0" i="0">
                  <a:solidFill>
                    <a:schemeClr val="tx1"/>
                  </a:solidFill>
                  <a:effectLst/>
                  <a:latin typeface="+mn-lt"/>
                  <a:ea typeface="+mn-ea"/>
                  <a:cs typeface="+mn-cs"/>
                </a:rPr>
                <a:t>−</a:t>
              </a:r>
              <a:r>
                <a:rPr lang="es-ES" sz="2400" b="0" i="0">
                  <a:solidFill>
                    <a:schemeClr val="tx1"/>
                  </a:solidFill>
                  <a:effectLst/>
                  <a:latin typeface="Cambria Math" panose="02040503050406030204" pitchFamily="18" charset="0"/>
                  <a:ea typeface="+mn-ea"/>
                  <a:cs typeface="+mn-cs"/>
                </a:rPr>
                <a:t>𝑏</a:t>
              </a:r>
              <a:r>
                <a:rPr lang="es-ES" sz="2400" b="0" i="0">
                  <a:solidFill>
                    <a:schemeClr val="tx1"/>
                  </a:solidFill>
                  <a:effectLst/>
                  <a:latin typeface="+mn-lt"/>
                  <a:ea typeface="+mn-ea"/>
                  <a:cs typeface="+mn-cs"/>
                </a:rPr>
                <a:t>〗 ∑2_1^𝑛▒〖</a:t>
              </a:r>
              <a:r>
                <a:rPr lang="es-ES" sz="2400" b="0" i="0">
                  <a:solidFill>
                    <a:schemeClr val="tx1"/>
                  </a:solidFill>
                  <a:effectLst/>
                  <a:latin typeface="Cambria Math" panose="02040503050406030204" pitchFamily="18" charset="0"/>
                  <a:ea typeface="+mn-ea"/>
                  <a:cs typeface="+mn-cs"/>
                </a:rPr>
                <a:t>𝑥_𝑖 𝑦_𝑖</a:t>
              </a:r>
              <a:r>
                <a:rPr lang="es-ES" sz="2400" b="0" i="0">
                  <a:solidFill>
                    <a:schemeClr val="tx1"/>
                  </a:solidFill>
                  <a:effectLst/>
                  <a:latin typeface="+mn-lt"/>
                  <a:ea typeface="+mn-ea"/>
                  <a:cs typeface="+mn-cs"/>
                </a:rPr>
                <a:t> 〗</a:t>
              </a:r>
              <a:r>
                <a:rPr lang="es-ES" sz="2400" b="0" i="0">
                  <a:solidFill>
                    <a:schemeClr val="tx1"/>
                  </a:solidFill>
                  <a:effectLst/>
                  <a:latin typeface="Cambria Math" panose="02040503050406030204" pitchFamily="18" charset="0"/>
                  <a:ea typeface="+mn-ea"/>
                  <a:cs typeface="+mn-cs"/>
                </a:rPr>
                <a:t>〗)/(</a:t>
              </a:r>
              <a:r>
                <a:rPr lang="es-ES" sz="2400" b="0" i="0">
                  <a:latin typeface="Cambria Math" panose="02040503050406030204" pitchFamily="18" charset="0"/>
                </a:rPr>
                <a:t>𝑛−2))</a:t>
              </a:r>
              <a:endParaRPr lang="ax-AR" sz="2400"/>
            </a:p>
          </xdr:txBody>
        </xdr:sp>
      </mc:Fallback>
    </mc:AlternateContent>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E76E7E-8B9A-4AC9-81BF-6A9D23853DA7}" name="Tabla1" displayName="Tabla1" ref="A3:F11" totalsRowCount="1" headerRowDxfId="13" dataDxfId="12">
  <tableColumns count="6">
    <tableColumn id="1" xr3:uid="{77341561-C94A-47F2-AF24-976DDF84C682}" name="Nro de observación (n)" totalsRowLabel="Total" dataDxfId="11" totalsRowDxfId="10"/>
    <tableColumn id="2" xr3:uid="{CA020399-0561-4CB1-B296-6F138A9EEB60}" name="Díámetro (x)" totalsRowFunction="sum" dataDxfId="9" totalsRowDxfId="8"/>
    <tableColumn id="3" xr3:uid="{3AD8852E-84FE-4B10-8BD1-94273C4F63D0}" name="Longitud (y)" totalsRowFunction="sum" dataDxfId="7" totalsRowDxfId="6"/>
    <tableColumn id="4" xr3:uid="{158A4E4C-5779-4361-BC5C-E789C84E0281}" name="xy" totalsRowFunction="sum" dataDxfId="5" totalsRowDxfId="4">
      <calculatedColumnFormula>Tabla1[[#This Row],[Díámetro (x)]]*Tabla1[[#This Row],[Longitud (y)]]</calculatedColumnFormula>
    </tableColumn>
    <tableColumn id="5" xr3:uid="{07206130-6D1B-4EEB-9FB7-B8256A4C1FE7}" name="x^2" totalsRowFunction="sum" dataDxfId="3" totalsRowDxfId="2">
      <calculatedColumnFormula>Tabla1[[#This Row],[Díámetro (x)]]^2</calculatedColumnFormula>
    </tableColumn>
    <tableColumn id="6" xr3:uid="{A43D4139-9115-425B-BC7E-A966ED87A62A}" name="y^2" totalsRowFunction="sum" dataDxfId="1" totalsRowDxfId="0">
      <calculatedColumnFormula>Tabla1[[#This Row],[Longitud (y)]]^2</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topLeftCell="A37" workbookViewId="0">
      <selection activeCell="O56" sqref="O56"/>
    </sheetView>
  </sheetViews>
  <sheetFormatPr baseColWidth="10" defaultColWidth="9.140625" defaultRowHeight="15" x14ac:dyDescent="0.25"/>
  <cols>
    <col min="1" max="6" width="9.28515625" customWidth="1"/>
    <col min="7" max="7" width="7.140625" bestFit="1" customWidth="1"/>
    <col min="8" max="15" width="9.28515625" customWidth="1"/>
  </cols>
  <sheetData>
    <row r="1" spans="1:15" x14ac:dyDescent="0.25">
      <c r="A1" s="1" t="s">
        <v>0</v>
      </c>
      <c r="G1" s="1" t="s">
        <v>1</v>
      </c>
      <c r="I1" t="s">
        <v>16</v>
      </c>
    </row>
    <row r="2" spans="1:15" ht="21" x14ac:dyDescent="0.25">
      <c r="G2" s="5" t="s">
        <v>2</v>
      </c>
      <c r="H2" s="5" t="s">
        <v>3</v>
      </c>
      <c r="I2" s="5" t="s">
        <v>7</v>
      </c>
      <c r="J2" s="5" t="s">
        <v>4</v>
      </c>
      <c r="K2" s="5" t="s">
        <v>55</v>
      </c>
      <c r="L2" s="5" t="s">
        <v>44</v>
      </c>
      <c r="M2" s="5" t="s">
        <v>36</v>
      </c>
      <c r="N2" s="5" t="s">
        <v>37</v>
      </c>
      <c r="O2" s="5" t="s">
        <v>48</v>
      </c>
    </row>
    <row r="3" spans="1:15" x14ac:dyDescent="0.25">
      <c r="G3" s="6">
        <v>6</v>
      </c>
      <c r="H3" s="6">
        <v>20</v>
      </c>
      <c r="I3" s="7">
        <f>G3*H3</f>
        <v>120</v>
      </c>
      <c r="J3" s="7">
        <f>G3^2</f>
        <v>36</v>
      </c>
      <c r="K3" s="7">
        <f>H3^2</f>
        <v>400</v>
      </c>
      <c r="L3" s="14">
        <f t="shared" ref="L3:L8" si="0">ROUND($I$28+$N$21*G3,4)</f>
        <v>18.7346</v>
      </c>
      <c r="M3" s="14">
        <f t="shared" ref="M3:M8" si="1">ROUND((L3-$N$15)^2,4)</f>
        <v>13.9472</v>
      </c>
      <c r="N3" s="14">
        <f t="shared" ref="N3:N8" si="2">(H3-$N$15)^2</f>
        <v>25</v>
      </c>
      <c r="O3" s="14">
        <f t="shared" ref="O3:O8" si="3">ROUND((H3-L3)^2,4)</f>
        <v>1.6012</v>
      </c>
    </row>
    <row r="4" spans="1:15" x14ac:dyDescent="0.25">
      <c r="G4" s="6">
        <v>7</v>
      </c>
      <c r="H4" s="6">
        <v>19</v>
      </c>
      <c r="I4" s="7">
        <f t="shared" ref="I4:I8" si="4">G4*H4</f>
        <v>133</v>
      </c>
      <c r="J4" s="7">
        <f t="shared" ref="J4:J8" si="5">G4^2</f>
        <v>49</v>
      </c>
      <c r="K4" s="7">
        <f t="shared" ref="K4:K8" si="6">H4^2</f>
        <v>361</v>
      </c>
      <c r="L4" s="14">
        <f t="shared" si="0"/>
        <v>18.2135</v>
      </c>
      <c r="M4" s="14">
        <f t="shared" si="1"/>
        <v>10.326599999999999</v>
      </c>
      <c r="N4" s="14">
        <f t="shared" si="2"/>
        <v>16</v>
      </c>
      <c r="O4" s="14">
        <f t="shared" si="3"/>
        <v>0.61860000000000004</v>
      </c>
    </row>
    <row r="5" spans="1:15" x14ac:dyDescent="0.25">
      <c r="G5" s="6">
        <v>10</v>
      </c>
      <c r="H5" s="6">
        <v>15</v>
      </c>
      <c r="I5" s="7">
        <f t="shared" si="4"/>
        <v>150</v>
      </c>
      <c r="J5" s="7">
        <f t="shared" si="5"/>
        <v>100</v>
      </c>
      <c r="K5" s="7">
        <f t="shared" si="6"/>
        <v>225</v>
      </c>
      <c r="L5" s="14">
        <f t="shared" si="0"/>
        <v>16.650200000000002</v>
      </c>
      <c r="M5" s="14">
        <f t="shared" si="1"/>
        <v>2.7231999999999998</v>
      </c>
      <c r="N5" s="14">
        <f t="shared" si="2"/>
        <v>0</v>
      </c>
      <c r="O5" s="14">
        <f t="shared" si="3"/>
        <v>2.7231999999999998</v>
      </c>
    </row>
    <row r="6" spans="1:15" x14ac:dyDescent="0.25">
      <c r="G6" s="6">
        <v>12</v>
      </c>
      <c r="H6" s="6">
        <v>14</v>
      </c>
      <c r="I6" s="7">
        <f t="shared" si="4"/>
        <v>168</v>
      </c>
      <c r="J6" s="7">
        <f t="shared" si="5"/>
        <v>144</v>
      </c>
      <c r="K6" s="7">
        <f t="shared" si="6"/>
        <v>196</v>
      </c>
      <c r="L6" s="14">
        <f t="shared" si="0"/>
        <v>15.608000000000001</v>
      </c>
      <c r="M6" s="14">
        <f t="shared" si="1"/>
        <v>0.36969999999999997</v>
      </c>
      <c r="N6" s="14">
        <f t="shared" si="2"/>
        <v>1</v>
      </c>
      <c r="O6" s="14">
        <f t="shared" si="3"/>
        <v>2.5857000000000001</v>
      </c>
    </row>
    <row r="7" spans="1:15" x14ac:dyDescent="0.25">
      <c r="G7" s="6">
        <v>20</v>
      </c>
      <c r="H7" s="6">
        <v>13</v>
      </c>
      <c r="I7" s="7">
        <f t="shared" si="4"/>
        <v>260</v>
      </c>
      <c r="J7" s="7">
        <f t="shared" si="5"/>
        <v>400</v>
      </c>
      <c r="K7" s="7">
        <f t="shared" si="6"/>
        <v>169</v>
      </c>
      <c r="L7" s="14">
        <f t="shared" si="0"/>
        <v>11.4392</v>
      </c>
      <c r="M7" s="14">
        <f t="shared" si="1"/>
        <v>12.6793</v>
      </c>
      <c r="N7" s="14">
        <f t="shared" si="2"/>
        <v>4</v>
      </c>
      <c r="O7" s="14">
        <f t="shared" si="3"/>
        <v>2.4361000000000002</v>
      </c>
    </row>
    <row r="8" spans="1:15" x14ac:dyDescent="0.25">
      <c r="G8" s="6">
        <v>24</v>
      </c>
      <c r="H8" s="6">
        <v>9</v>
      </c>
      <c r="I8" s="7">
        <f t="shared" si="4"/>
        <v>216</v>
      </c>
      <c r="J8" s="7">
        <f t="shared" si="5"/>
        <v>576</v>
      </c>
      <c r="K8" s="7">
        <f t="shared" si="6"/>
        <v>81</v>
      </c>
      <c r="L8" s="14">
        <f t="shared" si="0"/>
        <v>9.3547999999999991</v>
      </c>
      <c r="M8" s="14">
        <f t="shared" si="1"/>
        <v>31.868300000000001</v>
      </c>
      <c r="N8" s="14">
        <f t="shared" si="2"/>
        <v>36</v>
      </c>
      <c r="O8" s="14">
        <f t="shared" si="3"/>
        <v>0.12590000000000001</v>
      </c>
    </row>
    <row r="9" spans="1:15" ht="21" x14ac:dyDescent="0.25">
      <c r="G9" s="8" t="s">
        <v>8</v>
      </c>
      <c r="H9" s="8" t="s">
        <v>5</v>
      </c>
      <c r="I9" s="8" t="s">
        <v>6</v>
      </c>
      <c r="J9" s="8" t="s">
        <v>9</v>
      </c>
      <c r="K9" s="8" t="s">
        <v>56</v>
      </c>
      <c r="L9" s="20" t="s">
        <v>45</v>
      </c>
      <c r="M9" s="8" t="s">
        <v>38</v>
      </c>
      <c r="N9" s="8" t="s">
        <v>39</v>
      </c>
      <c r="O9" s="8" t="s">
        <v>40</v>
      </c>
    </row>
    <row r="10" spans="1:15" ht="15.75" x14ac:dyDescent="0.25">
      <c r="G10" s="7">
        <f>SUM(G3:G8)</f>
        <v>79</v>
      </c>
      <c r="H10" s="7">
        <f>SUM(H3:H8)</f>
        <v>90</v>
      </c>
      <c r="I10" s="7">
        <f t="shared" ref="I10:J10" si="7">SUM(I3:I8)</f>
        <v>1047</v>
      </c>
      <c r="J10" s="7">
        <f t="shared" si="7"/>
        <v>1305</v>
      </c>
      <c r="K10" s="7">
        <f t="shared" ref="K10" si="8">SUM(K3:K8)</f>
        <v>1432</v>
      </c>
      <c r="L10" s="21"/>
      <c r="M10" s="14">
        <f>SUM(M3:M8)</f>
        <v>71.914299999999997</v>
      </c>
      <c r="N10" s="18">
        <f>SUM(N3:N8)</f>
        <v>82</v>
      </c>
      <c r="O10" s="14">
        <f>SUM(O3:O8)</f>
        <v>10.0907</v>
      </c>
    </row>
    <row r="11" spans="1:15" ht="15.75" x14ac:dyDescent="0.25">
      <c r="G11" t="s">
        <v>62</v>
      </c>
      <c r="J11" s="19"/>
      <c r="M11" s="2" t="s">
        <v>31</v>
      </c>
      <c r="N11" s="2" t="s">
        <v>32</v>
      </c>
      <c r="O11" s="2" t="s">
        <v>46</v>
      </c>
    </row>
    <row r="12" spans="1:15" x14ac:dyDescent="0.25">
      <c r="G12" t="s">
        <v>47</v>
      </c>
      <c r="L12" s="2"/>
      <c r="M12" s="2"/>
      <c r="N12" s="2"/>
    </row>
    <row r="13" spans="1:15" x14ac:dyDescent="0.25">
      <c r="G13" s="11"/>
      <c r="H13" s="11"/>
      <c r="I13" s="11"/>
      <c r="J13" s="11"/>
      <c r="K13" s="24"/>
      <c r="L13" s="17"/>
      <c r="M13" s="17"/>
      <c r="N13" s="17"/>
    </row>
    <row r="14" spans="1:15" ht="18.75" customHeight="1" x14ac:dyDescent="0.3">
      <c r="H14" s="5" t="s">
        <v>14</v>
      </c>
      <c r="K14" s="9" t="s">
        <v>15</v>
      </c>
      <c r="L14" s="16"/>
      <c r="N14" s="9" t="s">
        <v>13</v>
      </c>
    </row>
    <row r="15" spans="1:15" x14ac:dyDescent="0.25">
      <c r="A15" s="45" t="s">
        <v>17</v>
      </c>
      <c r="B15" s="45"/>
      <c r="C15" s="45"/>
      <c r="D15" s="45"/>
      <c r="E15" s="45"/>
      <c r="F15" s="45"/>
      <c r="H15" s="7">
        <f>COUNT(G3:G8)</f>
        <v>6</v>
      </c>
      <c r="K15" s="7">
        <f>ROUND(AVERAGE(G3:G8),4)</f>
        <v>13.166700000000001</v>
      </c>
      <c r="N15" s="7">
        <f>AVERAGE(H3:H8)</f>
        <v>15</v>
      </c>
    </row>
    <row r="16" spans="1:15" ht="17.25" customHeight="1" x14ac:dyDescent="0.25">
      <c r="A16" s="45"/>
      <c r="B16" s="45"/>
      <c r="C16" s="45"/>
      <c r="D16" s="45"/>
      <c r="E16" s="45"/>
      <c r="F16" s="45"/>
    </row>
    <row r="17" spans="1:15" ht="15" customHeight="1" x14ac:dyDescent="0.25">
      <c r="A17" s="45"/>
      <c r="B17" s="45"/>
      <c r="C17" s="45"/>
      <c r="D17" s="45"/>
      <c r="E17" s="45"/>
      <c r="F17" s="45"/>
      <c r="H17" s="48" t="str">
        <f>"-05.5211 mide la variación de la variable explicada (y, cantidad de errores que van disminuyendo) para un aumento de 1 unidad en la variable explicativa (x, ante cada semana más de experiencia)"</f>
        <v>-05.5211 mide la variación de la variable explicada (y, cantidad de errores que van disminuyendo) para un aumento de 1 unidad en la variable explicativa (x, ante cada semana más de experiencia)</v>
      </c>
      <c r="I17" s="48"/>
      <c r="J17" s="48"/>
      <c r="K17" s="48"/>
      <c r="L17" s="48"/>
      <c r="M17" s="48"/>
      <c r="N17" s="48"/>
      <c r="O17" s="48"/>
    </row>
    <row r="18" spans="1:15" ht="15" customHeight="1" x14ac:dyDescent="0.25">
      <c r="A18" s="45"/>
      <c r="B18" s="45"/>
      <c r="C18" s="45"/>
      <c r="D18" s="45"/>
      <c r="E18" s="45"/>
      <c r="F18" s="45"/>
      <c r="H18" s="48"/>
      <c r="I18" s="48"/>
      <c r="J18" s="48"/>
      <c r="K18" s="48"/>
      <c r="L18" s="48"/>
      <c r="M18" s="48"/>
      <c r="N18" s="48"/>
      <c r="O18" s="48"/>
    </row>
    <row r="19" spans="1:15" x14ac:dyDescent="0.25">
      <c r="A19" s="45"/>
      <c r="B19" s="45"/>
      <c r="C19" s="45"/>
      <c r="D19" s="45"/>
      <c r="E19" s="45"/>
      <c r="F19" s="45"/>
      <c r="H19" s="48"/>
      <c r="I19" s="48"/>
      <c r="J19" s="48"/>
      <c r="K19" s="48"/>
      <c r="L19" s="48"/>
      <c r="M19" s="48"/>
      <c r="N19" s="48"/>
      <c r="O19" s="48"/>
    </row>
    <row r="20" spans="1:15" ht="15" customHeight="1" x14ac:dyDescent="0.25"/>
    <row r="21" spans="1:15" x14ac:dyDescent="0.25">
      <c r="A21" s="47" t="s">
        <v>18</v>
      </c>
      <c r="B21" s="47"/>
      <c r="C21" s="47"/>
      <c r="D21" s="47"/>
      <c r="E21" s="47"/>
      <c r="F21" s="47"/>
      <c r="H21" s="42" t="s">
        <v>41</v>
      </c>
      <c r="I21" s="49" t="s">
        <v>10</v>
      </c>
      <c r="J21" s="49"/>
      <c r="K21" s="43" t="s">
        <v>12</v>
      </c>
      <c r="L21" s="3">
        <f>I10-H10*G10/6</f>
        <v>-138</v>
      </c>
      <c r="M21" s="43" t="s">
        <v>12</v>
      </c>
      <c r="N21" s="41">
        <f>ROUND(L21/L22,4)</f>
        <v>-0.52110000000000001</v>
      </c>
    </row>
    <row r="22" spans="1:15" ht="17.25" x14ac:dyDescent="0.25">
      <c r="A22" s="7">
        <v>20</v>
      </c>
      <c r="B22" s="7">
        <v>19</v>
      </c>
      <c r="C22" s="7">
        <v>15</v>
      </c>
      <c r="D22" s="7">
        <v>14</v>
      </c>
      <c r="E22" s="7">
        <v>13</v>
      </c>
      <c r="F22" s="7">
        <v>9</v>
      </c>
      <c r="H22" s="42"/>
      <c r="I22" s="50" t="s">
        <v>11</v>
      </c>
      <c r="J22" s="50"/>
      <c r="K22" s="43"/>
      <c r="L22" s="2">
        <f>ROUND(J10-G10^2/6,4)</f>
        <v>264.83330000000001</v>
      </c>
      <c r="M22" s="43"/>
      <c r="N22" s="41"/>
    </row>
    <row r="23" spans="1:15" x14ac:dyDescent="0.25">
      <c r="A23" s="47" t="s">
        <v>19</v>
      </c>
      <c r="B23" s="47"/>
      <c r="C23" s="47"/>
      <c r="D23" s="47"/>
      <c r="E23" s="47"/>
      <c r="F23" s="47"/>
    </row>
    <row r="24" spans="1:15" ht="15" customHeight="1" x14ac:dyDescent="0.25">
      <c r="A24" s="7">
        <v>6</v>
      </c>
      <c r="B24" s="7">
        <v>7</v>
      </c>
      <c r="C24" s="7">
        <v>10</v>
      </c>
      <c r="D24" s="7">
        <v>12</v>
      </c>
      <c r="E24" s="7">
        <v>20</v>
      </c>
      <c r="F24" s="7">
        <v>24</v>
      </c>
      <c r="H24" s="48" t="s">
        <v>28</v>
      </c>
      <c r="I24" s="48"/>
      <c r="J24" s="48"/>
      <c r="K24" s="48"/>
      <c r="L24" s="48"/>
      <c r="M24" s="48"/>
      <c r="N24" s="48"/>
      <c r="O24" s="48"/>
    </row>
    <row r="25" spans="1:15" x14ac:dyDescent="0.25">
      <c r="H25" s="48"/>
      <c r="I25" s="48"/>
      <c r="J25" s="48"/>
      <c r="K25" s="48"/>
      <c r="L25" s="48"/>
      <c r="M25" s="48"/>
      <c r="N25" s="48"/>
      <c r="O25" s="48"/>
    </row>
    <row r="26" spans="1:15" x14ac:dyDescent="0.25">
      <c r="A26" s="10" t="s">
        <v>20</v>
      </c>
      <c r="B26" s="45" t="s">
        <v>21</v>
      </c>
      <c r="C26" s="45"/>
      <c r="D26" s="45"/>
      <c r="E26" s="45"/>
      <c r="F26" s="45"/>
      <c r="H26" s="48"/>
      <c r="I26" s="48"/>
      <c r="J26" s="48"/>
      <c r="K26" s="48"/>
      <c r="L26" s="48"/>
      <c r="M26" s="48"/>
      <c r="N26" s="48"/>
      <c r="O26" s="48"/>
    </row>
    <row r="27" spans="1:15" x14ac:dyDescent="0.25">
      <c r="B27" s="45"/>
      <c r="C27" s="45"/>
      <c r="D27" s="45"/>
      <c r="E27" s="45"/>
      <c r="F27" s="45"/>
    </row>
    <row r="28" spans="1:15" ht="15.75" x14ac:dyDescent="0.25">
      <c r="B28" s="45"/>
      <c r="C28" s="45"/>
      <c r="D28" s="45"/>
      <c r="E28" s="45"/>
      <c r="F28" s="45"/>
      <c r="H28" s="4" t="s">
        <v>42</v>
      </c>
      <c r="I28" s="12">
        <f>ROUND(N15-N21*K15,4)</f>
        <v>21.8612</v>
      </c>
    </row>
    <row r="29" spans="1:15" x14ac:dyDescent="0.25">
      <c r="A29" s="10" t="s">
        <v>22</v>
      </c>
      <c r="B29" s="45" t="s">
        <v>23</v>
      </c>
      <c r="C29" s="45"/>
      <c r="D29" s="45"/>
      <c r="E29" s="45"/>
      <c r="F29" s="45"/>
    </row>
    <row r="30" spans="1:15" ht="17.25" customHeight="1" x14ac:dyDescent="0.25">
      <c r="B30" s="45"/>
      <c r="C30" s="45"/>
      <c r="D30" s="45"/>
      <c r="E30" s="45"/>
      <c r="F30" s="45"/>
      <c r="H30" s="4" t="s">
        <v>43</v>
      </c>
      <c r="I30" s="13" t="str">
        <f>I28&amp;" + "&amp;N21&amp;"x"</f>
        <v>21.8612 + -0.5211x</v>
      </c>
    </row>
    <row r="31" spans="1:15" x14ac:dyDescent="0.25">
      <c r="A31" s="10" t="s">
        <v>24</v>
      </c>
      <c r="B31" s="45" t="s">
        <v>25</v>
      </c>
      <c r="C31" s="45"/>
      <c r="D31" s="45"/>
      <c r="E31" s="45"/>
      <c r="F31" s="45"/>
    </row>
    <row r="32" spans="1:15" x14ac:dyDescent="0.25">
      <c r="B32" s="45"/>
      <c r="C32" s="45"/>
      <c r="D32" s="45"/>
      <c r="E32" s="45"/>
      <c r="F32" s="45"/>
    </row>
    <row r="33" spans="1:12" x14ac:dyDescent="0.25">
      <c r="A33" s="10" t="s">
        <v>26</v>
      </c>
      <c r="B33" t="s">
        <v>27</v>
      </c>
    </row>
    <row r="35" spans="1:12" ht="17.25" customHeight="1" x14ac:dyDescent="0.25">
      <c r="H35" s="15" t="s">
        <v>29</v>
      </c>
    </row>
    <row r="37" spans="1:12" x14ac:dyDescent="0.25">
      <c r="H37" s="43" t="s">
        <v>30</v>
      </c>
      <c r="I37" s="3" t="s">
        <v>31</v>
      </c>
      <c r="K37" t="s">
        <v>33</v>
      </c>
    </row>
    <row r="38" spans="1:12" ht="15" customHeight="1" x14ac:dyDescent="0.25">
      <c r="F38" s="46" t="s">
        <v>59</v>
      </c>
      <c r="H38" s="43"/>
      <c r="I38" s="2" t="s">
        <v>32</v>
      </c>
      <c r="K38" t="s">
        <v>34</v>
      </c>
    </row>
    <row r="39" spans="1:12" ht="20.25" x14ac:dyDescent="0.35">
      <c r="B39" s="22" t="s">
        <v>50</v>
      </c>
      <c r="C39" t="s">
        <v>54</v>
      </c>
      <c r="E39" s="15">
        <f>I10-H15*N15*K15</f>
        <v>-138.00300000000016</v>
      </c>
      <c r="F39" s="46"/>
    </row>
    <row r="40" spans="1:12" x14ac:dyDescent="0.25">
      <c r="F40" s="46"/>
      <c r="H40" s="42" t="s">
        <v>49</v>
      </c>
      <c r="I40" s="43" t="str">
        <f>"="</f>
        <v>=</v>
      </c>
      <c r="J40" s="3" t="s">
        <v>31</v>
      </c>
      <c r="K40" s="43" t="str">
        <f>"="</f>
        <v>=</v>
      </c>
      <c r="L40" s="42">
        <f>ROUND(M10/N10,4)</f>
        <v>0.877</v>
      </c>
    </row>
    <row r="41" spans="1:12" x14ac:dyDescent="0.25">
      <c r="H41" s="42"/>
      <c r="I41" s="43"/>
      <c r="J41" s="2" t="s">
        <v>32</v>
      </c>
      <c r="K41" s="43"/>
      <c r="L41" s="42"/>
    </row>
    <row r="44" spans="1:12" x14ac:dyDescent="0.25">
      <c r="F44" s="46" t="s">
        <v>60</v>
      </c>
      <c r="H44" t="s">
        <v>35</v>
      </c>
    </row>
    <row r="45" spans="1:12" ht="20.25" x14ac:dyDescent="0.35">
      <c r="B45" s="22" t="s">
        <v>52</v>
      </c>
      <c r="C45" t="s">
        <v>53</v>
      </c>
      <c r="E45" s="15">
        <f>J10-H15*K15^2</f>
        <v>264.82806665999988</v>
      </c>
      <c r="F45" s="46"/>
    </row>
    <row r="46" spans="1:12" x14ac:dyDescent="0.25">
      <c r="F46" s="46"/>
    </row>
    <row r="49" spans="1:13" ht="15" customHeight="1" x14ac:dyDescent="0.25"/>
    <row r="51" spans="1:13" ht="20.25" x14ac:dyDescent="0.35">
      <c r="B51" s="22" t="s">
        <v>51</v>
      </c>
      <c r="C51" t="s">
        <v>57</v>
      </c>
      <c r="E51" s="15">
        <f>K10-H15*N15^2</f>
        <v>82</v>
      </c>
      <c r="F51" s="23" t="s">
        <v>58</v>
      </c>
      <c r="H51" s="42" t="s">
        <v>49</v>
      </c>
      <c r="I51" s="43" t="str">
        <f>"="</f>
        <v>=</v>
      </c>
      <c r="J51" s="44" t="s">
        <v>61</v>
      </c>
      <c r="K51" s="44"/>
      <c r="L51" s="44"/>
      <c r="M51" s="41">
        <f>(E39/SQRT(E45*E51))^2</f>
        <v>0.87699919060292209</v>
      </c>
    </row>
    <row r="52" spans="1:13" x14ac:dyDescent="0.25">
      <c r="H52" s="42"/>
      <c r="I52" s="43"/>
      <c r="J52" s="44"/>
      <c r="K52" s="44"/>
      <c r="L52" s="44"/>
      <c r="M52" s="41"/>
    </row>
    <row r="54" spans="1:13" ht="15.75" x14ac:dyDescent="0.25">
      <c r="A54" s="15" t="s">
        <v>64</v>
      </c>
      <c r="H54" s="25" t="s">
        <v>63</v>
      </c>
    </row>
    <row r="56" spans="1:13" ht="21" customHeight="1" x14ac:dyDescent="0.35">
      <c r="A56" s="40" t="s">
        <v>65</v>
      </c>
      <c r="B56" s="27" t="s">
        <v>46</v>
      </c>
      <c r="C56" s="40" t="str">
        <f>"="</f>
        <v>=</v>
      </c>
      <c r="D56" s="28">
        <v>10.0907</v>
      </c>
      <c r="E56" s="40" t="str">
        <f>"="</f>
        <v>=</v>
      </c>
      <c r="F56" s="41">
        <f>ROUND(D56/4,4)</f>
        <v>2.5226999999999999</v>
      </c>
    </row>
    <row r="57" spans="1:13" ht="21" x14ac:dyDescent="0.35">
      <c r="A57" s="40"/>
      <c r="B57" s="26" t="s">
        <v>66</v>
      </c>
      <c r="C57" s="40"/>
      <c r="D57" s="29" t="str">
        <f>"6 - 2"</f>
        <v>6 - 2</v>
      </c>
      <c r="E57" s="40"/>
      <c r="F57" s="41"/>
    </row>
  </sheetData>
  <mergeCells count="29">
    <mergeCell ref="H17:O19"/>
    <mergeCell ref="H24:O26"/>
    <mergeCell ref="H21:H22"/>
    <mergeCell ref="K21:K22"/>
    <mergeCell ref="M21:M22"/>
    <mergeCell ref="I21:J21"/>
    <mergeCell ref="I22:J22"/>
    <mergeCell ref="N21:N22"/>
    <mergeCell ref="F44:F46"/>
    <mergeCell ref="A15:F19"/>
    <mergeCell ref="A21:F21"/>
    <mergeCell ref="A23:F23"/>
    <mergeCell ref="B26:F28"/>
    <mergeCell ref="B29:F30"/>
    <mergeCell ref="B31:F32"/>
    <mergeCell ref="H40:H41"/>
    <mergeCell ref="K40:K41"/>
    <mergeCell ref="I40:I41"/>
    <mergeCell ref="L40:L41"/>
    <mergeCell ref="H37:H38"/>
    <mergeCell ref="F38:F40"/>
    <mergeCell ref="A56:A57"/>
    <mergeCell ref="C56:C57"/>
    <mergeCell ref="E56:E57"/>
    <mergeCell ref="F56:F57"/>
    <mergeCell ref="M51:M52"/>
    <mergeCell ref="H51:H52"/>
    <mergeCell ref="I51:I52"/>
    <mergeCell ref="J51:L52"/>
  </mergeCells>
  <printOptions horizontalCentered="1"/>
  <pageMargins left="0.39370078740157483" right="0.39370078740157483" top="0.59055118110236227" bottom="0.39370078740157483" header="0.39370078740157483" footer="0.39370078740157483"/>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37F11-7792-42E4-866C-5493A185EE12}">
  <dimension ref="A1:N33"/>
  <sheetViews>
    <sheetView tabSelected="1" topLeftCell="A4" workbookViewId="0">
      <selection activeCell="L19" sqref="L19"/>
    </sheetView>
  </sheetViews>
  <sheetFormatPr baseColWidth="10" defaultRowHeight="15" x14ac:dyDescent="0.25"/>
  <cols>
    <col min="1" max="1" width="14.7109375" customWidth="1"/>
    <col min="2" max="2" width="18" bestFit="1" customWidth="1"/>
    <col min="3" max="3" width="8.7109375" customWidth="1"/>
    <col min="4" max="4" width="17.140625" bestFit="1" customWidth="1"/>
    <col min="5" max="5" width="13.5703125" bestFit="1" customWidth="1"/>
    <col min="6" max="6" width="8" bestFit="1" customWidth="1"/>
    <col min="7" max="7" width="4.7109375" customWidth="1"/>
    <col min="13" max="13" width="13.5703125" bestFit="1" customWidth="1"/>
  </cols>
  <sheetData>
    <row r="1" spans="1:14" ht="15.75" x14ac:dyDescent="0.25">
      <c r="A1" s="15" t="s">
        <v>73</v>
      </c>
      <c r="H1" s="15" t="s">
        <v>82</v>
      </c>
    </row>
    <row r="2" spans="1:14" ht="15.75" x14ac:dyDescent="0.25">
      <c r="H2" s="15" t="s">
        <v>84</v>
      </c>
    </row>
    <row r="3" spans="1:14" ht="30" x14ac:dyDescent="0.25">
      <c r="A3" s="30" t="s">
        <v>67</v>
      </c>
      <c r="B3" s="30" t="s">
        <v>81</v>
      </c>
      <c r="C3" s="30" t="s">
        <v>80</v>
      </c>
      <c r="D3" s="30" t="s">
        <v>68</v>
      </c>
      <c r="E3" s="30" t="s">
        <v>69</v>
      </c>
      <c r="F3" s="30" t="s">
        <v>83</v>
      </c>
      <c r="G3" s="30"/>
    </row>
    <row r="4" spans="1:14" x14ac:dyDescent="0.25">
      <c r="A4" s="31">
        <v>1</v>
      </c>
      <c r="B4" s="31">
        <v>2.1</v>
      </c>
      <c r="C4" s="31">
        <v>6.5</v>
      </c>
      <c r="D4" s="31">
        <f>Tabla1[[#This Row],[Díámetro (x)]]*Tabla1[[#This Row],[Longitud (y)]]</f>
        <v>13.65</v>
      </c>
      <c r="E4" s="31">
        <f>Tabla1[[#This Row],[Díámetro (x)]]^2</f>
        <v>4.41</v>
      </c>
      <c r="F4" s="31">
        <f>Tabla1[[#This Row],[Longitud (y)]]^2</f>
        <v>42.25</v>
      </c>
      <c r="G4" s="31"/>
    </row>
    <row r="5" spans="1:14" x14ac:dyDescent="0.25">
      <c r="A5" s="31">
        <v>2</v>
      </c>
      <c r="B5" s="31">
        <v>5.5</v>
      </c>
      <c r="C5" s="31">
        <v>17.100000000000001</v>
      </c>
      <c r="D5" s="31">
        <f>Tabla1[[#This Row],[Díámetro (x)]]*Tabla1[[#This Row],[Longitud (y)]]</f>
        <v>94.050000000000011</v>
      </c>
      <c r="E5" s="31">
        <f>Tabla1[[#This Row],[Díámetro (x)]]^2</f>
        <v>30.25</v>
      </c>
      <c r="F5" s="31">
        <f>Tabla1[[#This Row],[Longitud (y)]]^2</f>
        <v>292.41000000000003</v>
      </c>
      <c r="G5" s="31"/>
    </row>
    <row r="6" spans="1:14" x14ac:dyDescent="0.25">
      <c r="A6" s="31">
        <v>3</v>
      </c>
      <c r="B6" s="31">
        <v>4</v>
      </c>
      <c r="C6" s="31">
        <v>12.5</v>
      </c>
      <c r="D6" s="31">
        <f>Tabla1[[#This Row],[Díámetro (x)]]*Tabla1[[#This Row],[Longitud (y)]]</f>
        <v>50</v>
      </c>
      <c r="E6" s="31">
        <f>Tabla1[[#This Row],[Díámetro (x)]]^2</f>
        <v>16</v>
      </c>
      <c r="F6" s="31">
        <f>Tabla1[[#This Row],[Longitud (y)]]^2</f>
        <v>156.25</v>
      </c>
      <c r="G6" s="31"/>
    </row>
    <row r="7" spans="1:14" x14ac:dyDescent="0.25">
      <c r="A7" s="31">
        <v>4</v>
      </c>
      <c r="B7" s="31">
        <v>3.8</v>
      </c>
      <c r="C7" s="31">
        <v>12</v>
      </c>
      <c r="D7" s="31">
        <f>Tabla1[[#This Row],[Díámetro (x)]]*Tabla1[[#This Row],[Longitud (y)]]</f>
        <v>45.599999999999994</v>
      </c>
      <c r="E7" s="31">
        <f>Tabla1[[#This Row],[Díámetro (x)]]^2</f>
        <v>14.44</v>
      </c>
      <c r="F7" s="31">
        <f>Tabla1[[#This Row],[Longitud (y)]]^2</f>
        <v>144</v>
      </c>
      <c r="G7" s="31"/>
    </row>
    <row r="8" spans="1:14" x14ac:dyDescent="0.25">
      <c r="A8" s="31">
        <v>5</v>
      </c>
      <c r="B8" s="31">
        <v>6</v>
      </c>
      <c r="C8" s="31">
        <v>18.899999999999999</v>
      </c>
      <c r="D8" s="31">
        <f>Tabla1[[#This Row],[Díámetro (x)]]*Tabla1[[#This Row],[Longitud (y)]]</f>
        <v>113.39999999999999</v>
      </c>
      <c r="E8" s="31">
        <f>Tabla1[[#This Row],[Díámetro (x)]]^2</f>
        <v>36</v>
      </c>
      <c r="F8" s="31">
        <f>Tabla1[[#This Row],[Longitud (y)]]^2</f>
        <v>357.20999999999992</v>
      </c>
      <c r="G8" s="31"/>
    </row>
    <row r="9" spans="1:14" x14ac:dyDescent="0.25">
      <c r="A9" s="31">
        <v>6</v>
      </c>
      <c r="B9" s="31">
        <v>3.5</v>
      </c>
      <c r="C9" s="31">
        <v>11</v>
      </c>
      <c r="D9" s="31">
        <f>Tabla1[[#This Row],[Díámetro (x)]]*Tabla1[[#This Row],[Longitud (y)]]</f>
        <v>38.5</v>
      </c>
      <c r="E9" s="31">
        <f>Tabla1[[#This Row],[Díámetro (x)]]^2</f>
        <v>12.25</v>
      </c>
      <c r="F9" s="31">
        <f>Tabla1[[#This Row],[Longitud (y)]]^2</f>
        <v>121</v>
      </c>
      <c r="G9" s="31"/>
      <c r="H9" s="43" t="s">
        <v>85</v>
      </c>
      <c r="I9" s="51" t="s">
        <v>86</v>
      </c>
      <c r="J9" s="32">
        <f>Tabla1[[#Totals],[y^2]]</f>
        <v>1320.48</v>
      </c>
      <c r="K9" s="32">
        <f>B29*Tabla1[[#Totals],[Longitud (y)]]</f>
        <v>-4.8661581604049671</v>
      </c>
      <c r="L9" s="32">
        <f>D24*Tabla1[[#Totals],[xy]]</f>
        <v>1325.3023443634338</v>
      </c>
      <c r="M9" s="41">
        <f>SQRT((J9-K9-L9)/K10)</f>
        <v>9.3609611655115707E-2</v>
      </c>
    </row>
    <row r="10" spans="1:14" x14ac:dyDescent="0.25">
      <c r="A10" s="31">
        <v>7</v>
      </c>
      <c r="B10" s="31">
        <v>4.5999999999999996</v>
      </c>
      <c r="C10" s="31">
        <v>14.4</v>
      </c>
      <c r="D10" s="31">
        <f>Tabla1[[#This Row],[Díámetro (x)]]*Tabla1[[#This Row],[Longitud (y)]]</f>
        <v>66.239999999999995</v>
      </c>
      <c r="E10" s="31">
        <f>Tabla1[[#This Row],[Díámetro (x)]]^2</f>
        <v>21.159999999999997</v>
      </c>
      <c r="F10" s="31">
        <f>Tabla1[[#This Row],[Longitud (y)]]^2</f>
        <v>207.36</v>
      </c>
      <c r="G10" s="31"/>
      <c r="H10" s="43"/>
      <c r="I10" s="51"/>
      <c r="K10" s="2">
        <f>7-2</f>
        <v>5</v>
      </c>
      <c r="M10" s="41"/>
    </row>
    <row r="11" spans="1:14" x14ac:dyDescent="0.25">
      <c r="A11" s="31" t="s">
        <v>70</v>
      </c>
      <c r="B11" s="31">
        <f>SUBTOTAL(109,Tabla1[Díámetro (x)])</f>
        <v>29.5</v>
      </c>
      <c r="C11" s="31">
        <f>SUBTOTAL(109,Tabla1[Longitud (y)])</f>
        <v>92.4</v>
      </c>
      <c r="D11" s="31">
        <f>SUBTOTAL(109,Tabla1[xy])</f>
        <v>421.44</v>
      </c>
      <c r="E11" s="31">
        <f>SUBTOTAL(109,Tabla1[x^2])</f>
        <v>134.51</v>
      </c>
      <c r="F11" s="31">
        <f>SUBTOTAL(109,Tabla1[y^2])</f>
        <v>1320.48</v>
      </c>
      <c r="G11" s="31"/>
    </row>
    <row r="12" spans="1:14" x14ac:dyDescent="0.25">
      <c r="H12" s="54" t="s">
        <v>87</v>
      </c>
      <c r="I12" s="54"/>
      <c r="J12" s="54"/>
      <c r="K12" s="54"/>
      <c r="L12" s="54"/>
      <c r="M12" s="54"/>
      <c r="N12" s="2"/>
    </row>
    <row r="13" spans="1:14" x14ac:dyDescent="0.25">
      <c r="A13" t="s">
        <v>71</v>
      </c>
      <c r="B13">
        <f>Tabla1[[#Totals],[Díámetro (x)]]/7</f>
        <v>4.2142857142857144</v>
      </c>
      <c r="H13" s="54"/>
      <c r="I13" s="54"/>
      <c r="J13" s="54"/>
      <c r="K13" s="54"/>
      <c r="L13" s="54"/>
      <c r="M13" s="54"/>
    </row>
    <row r="14" spans="1:14" x14ac:dyDescent="0.25">
      <c r="A14" t="s">
        <v>72</v>
      </c>
      <c r="B14">
        <f>Tabla1[[#Totals],[Longitud (y)]]/7</f>
        <v>13.200000000000001</v>
      </c>
      <c r="H14" s="54"/>
      <c r="I14" s="54"/>
      <c r="J14" s="54"/>
      <c r="K14" s="54"/>
      <c r="L14" s="54"/>
      <c r="M14" s="54"/>
    </row>
    <row r="15" spans="1:14" x14ac:dyDescent="0.25">
      <c r="H15" s="54"/>
      <c r="I15" s="54"/>
      <c r="J15" s="54"/>
      <c r="K15" s="54"/>
      <c r="L15" s="54"/>
      <c r="M15" s="54"/>
    </row>
    <row r="16" spans="1:14" ht="15.75" x14ac:dyDescent="0.25">
      <c r="A16" s="15" t="s">
        <v>74</v>
      </c>
      <c r="H16" s="54"/>
      <c r="I16" s="54"/>
      <c r="J16" s="54"/>
      <c r="K16" s="54"/>
      <c r="L16" s="54"/>
      <c r="M16" s="54"/>
    </row>
    <row r="17" spans="1:13" ht="15.75" x14ac:dyDescent="0.25">
      <c r="A17" s="15" t="s">
        <v>78</v>
      </c>
      <c r="H17" s="53"/>
      <c r="I17" s="53"/>
      <c r="J17" s="53"/>
      <c r="K17" s="53"/>
      <c r="L17" s="53"/>
      <c r="M17" s="53"/>
    </row>
    <row r="24" spans="1:13" x14ac:dyDescent="0.25">
      <c r="A24" s="52" t="s">
        <v>41</v>
      </c>
      <c r="B24" s="33">
        <f>Tabla1[[#Totals],[xy]]-7*B13*B14</f>
        <v>32.039999999999964</v>
      </c>
      <c r="C24" s="43" t="str">
        <f>"="</f>
        <v>=</v>
      </c>
      <c r="D24" s="42">
        <f>B24/B25</f>
        <v>3.1446999439147536</v>
      </c>
    </row>
    <row r="25" spans="1:13" x14ac:dyDescent="0.25">
      <c r="A25" s="52"/>
      <c r="B25">
        <f>Tabla1[[#Totals],[x^2]]-7*B13^2</f>
        <v>10.188571428571407</v>
      </c>
      <c r="C25" s="43"/>
      <c r="D25" s="42"/>
    </row>
    <row r="29" spans="1:13" x14ac:dyDescent="0.25">
      <c r="A29" s="34" t="s">
        <v>75</v>
      </c>
      <c r="B29">
        <f>B14-D24*B13</f>
        <v>-5.2664049355032105E-2</v>
      </c>
    </row>
    <row r="31" spans="1:13" ht="21" x14ac:dyDescent="0.35">
      <c r="A31" s="36" t="s">
        <v>76</v>
      </c>
      <c r="B31" s="37" t="s">
        <v>79</v>
      </c>
    </row>
    <row r="33" spans="1:5" ht="18.75" x14ac:dyDescent="0.3">
      <c r="A33" s="35" t="s">
        <v>76</v>
      </c>
      <c r="B33" s="38">
        <f>B29</f>
        <v>-5.2664049355032105E-2</v>
      </c>
      <c r="C33" s="39" t="s">
        <v>77</v>
      </c>
      <c r="D33" s="38">
        <f>D24</f>
        <v>3.1446999439147536</v>
      </c>
      <c r="E33" s="38" t="s">
        <v>2</v>
      </c>
    </row>
  </sheetData>
  <mergeCells count="7">
    <mergeCell ref="I9:I10"/>
    <mergeCell ref="M9:M10"/>
    <mergeCell ref="A24:A25"/>
    <mergeCell ref="D24:D25"/>
    <mergeCell ref="C24:C25"/>
    <mergeCell ref="H9:H10"/>
    <mergeCell ref="H12:M16"/>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APUNTE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cp:lastPrinted>2022-11-11T13:32:02Z</cp:lastPrinted>
  <dcterms:created xsi:type="dcterms:W3CDTF">2015-06-05T18:19:34Z</dcterms:created>
  <dcterms:modified xsi:type="dcterms:W3CDTF">2022-11-17T15:14:40Z</dcterms:modified>
</cp:coreProperties>
</file>