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ocuments\AP5\P&amp;E\"/>
    </mc:Choice>
  </mc:AlternateContent>
  <xr:revisionPtr revIDLastSave="0" documentId="13_ncr:1_{975DBAEB-41EB-47E5-8BF8-F681D55F1D96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Video3" sheetId="8" r:id="rId1"/>
    <sheet name="Video5" sheetId="7" r:id="rId2"/>
    <sheet name="Video6" sheetId="9" r:id="rId3"/>
    <sheet name="Video7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0" l="1"/>
  <c r="D3" i="10"/>
  <c r="D1" i="10"/>
  <c r="B14" i="9"/>
  <c r="B12" i="9"/>
  <c r="D12" i="9"/>
  <c r="B10" i="9"/>
  <c r="E2" i="9"/>
  <c r="E3" i="9"/>
  <c r="E4" i="9"/>
  <c r="E5" i="9"/>
  <c r="E6" i="9"/>
  <c r="B2" i="9"/>
  <c r="B3" i="9"/>
  <c r="B4" i="9"/>
  <c r="B5" i="9"/>
  <c r="B6" i="9"/>
  <c r="E7" i="9"/>
  <c r="C7" i="9"/>
  <c r="D2" i="9"/>
  <c r="D3" i="9"/>
  <c r="D4" i="9"/>
  <c r="D5" i="9"/>
  <c r="D6" i="9"/>
  <c r="C30" i="7"/>
  <c r="C28" i="7"/>
  <c r="E28" i="7"/>
  <c r="C26" i="7"/>
  <c r="C24" i="7"/>
  <c r="D23" i="7"/>
  <c r="B23" i="7"/>
  <c r="E23" i="7" s="1"/>
  <c r="D22" i="7"/>
  <c r="B22" i="7"/>
  <c r="E22" i="7" s="1"/>
  <c r="D21" i="7"/>
  <c r="B21" i="7"/>
  <c r="E21" i="7" s="1"/>
  <c r="E24" i="7" s="1"/>
  <c r="C15" i="7"/>
  <c r="C13" i="7"/>
  <c r="B2" i="8"/>
  <c r="D2" i="8"/>
  <c r="E2" i="8"/>
  <c r="B3" i="8"/>
  <c r="D3" i="8"/>
  <c r="E3" i="8"/>
  <c r="B4" i="8"/>
  <c r="D4" i="8"/>
  <c r="E4" i="8"/>
  <c r="B5" i="8"/>
  <c r="D5" i="8"/>
  <c r="E5" i="8"/>
  <c r="B6" i="8"/>
  <c r="D6" i="8"/>
  <c r="E6" i="8"/>
  <c r="C7" i="8"/>
  <c r="E7" i="8"/>
  <c r="D9" i="8"/>
  <c r="D2" i="7"/>
  <c r="D3" i="7"/>
  <c r="D4" i="7"/>
  <c r="D5" i="7"/>
  <c r="D6" i="7"/>
  <c r="D7" i="7"/>
  <c r="D8" i="7"/>
  <c r="C9" i="7"/>
  <c r="E13" i="7" s="1"/>
  <c r="B2" i="7"/>
  <c r="E2" i="7" s="1"/>
  <c r="B3" i="7"/>
  <c r="E3" i="7" s="1"/>
  <c r="B4" i="7"/>
  <c r="E4" i="7" s="1"/>
  <c r="B5" i="7"/>
  <c r="E5" i="7" s="1"/>
  <c r="B6" i="7"/>
  <c r="E6" i="7" s="1"/>
  <c r="B7" i="7"/>
  <c r="E7" i="7" s="1"/>
  <c r="B8" i="7"/>
  <c r="E8" i="7" s="1"/>
  <c r="E9" i="7" l="1"/>
  <c r="C11" i="7" s="1"/>
</calcChain>
</file>

<file path=xl/sharedStrings.xml><?xml version="1.0" encoding="utf-8"?>
<sst xmlns="http://schemas.openxmlformats.org/spreadsheetml/2006/main" count="60" uniqueCount="33">
  <si>
    <t>Edades</t>
  </si>
  <si>
    <t>x</t>
  </si>
  <si>
    <t>fab</t>
  </si>
  <si>
    <t>Faa</t>
  </si>
  <si>
    <t>13-15</t>
  </si>
  <si>
    <t>Total</t>
  </si>
  <si>
    <t>15-17</t>
  </si>
  <si>
    <t>17-19</t>
  </si>
  <si>
    <t>19-21</t>
  </si>
  <si>
    <t>21-23</t>
  </si>
  <si>
    <t>x*f</t>
  </si>
  <si>
    <t>Media (Promedio)</t>
  </si>
  <si>
    <t>Mediana</t>
  </si>
  <si>
    <t>20/2=10</t>
  </si>
  <si>
    <t>Peso</t>
  </si>
  <si>
    <t>f</t>
  </si>
  <si>
    <t>xf</t>
  </si>
  <si>
    <t>Horas</t>
  </si>
  <si>
    <t>55-60</t>
  </si>
  <si>
    <t>60-65</t>
  </si>
  <si>
    <t>65-70</t>
  </si>
  <si>
    <t>70-75</t>
  </si>
  <si>
    <t>75-80</t>
  </si>
  <si>
    <t>80-85</t>
  </si>
  <si>
    <t>85-90</t>
  </si>
  <si>
    <t>Promedio:</t>
  </si>
  <si>
    <t>Mediana:</t>
  </si>
  <si>
    <t>Moda:</t>
  </si>
  <si>
    <t>Intervalo Me y Mo coinciden</t>
  </si>
  <si>
    <t>40-50</t>
  </si>
  <si>
    <t>50-60</t>
  </si>
  <si>
    <t>60-70</t>
  </si>
  <si>
    <t>Media: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</si>
</sst>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33">
    <dxf>
      <fill>
        <patternFill>
          <bgColor rgb="FF92D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33A0E3-7324-4F8D-B9D9-7196C3307884}" name="Tabla1" displayName="Tabla1" ref="A1:E7" totalsRowCount="1">
  <tableColumns count="5">
    <tableColumn id="1" xr3:uid="{6A773ED0-7A66-4C57-9D91-DEDDC1C3E1B3}" name="Edades" totalsRowLabel="Total"/>
    <tableColumn id="2" xr3:uid="{F8B072C5-715E-4F3A-8B33-B7F73441925B}" name="x" dataDxfId="32">
      <calculatedColumnFormula>AVERAGE(RIGHT(Tabla1[[#This Row],[Edades]],2),LEFT(Tabla1[[#This Row],[Edades]],2))</calculatedColumnFormula>
    </tableColumn>
    <tableColumn id="3" xr3:uid="{7C022807-357B-48CE-A095-B0EEAE231187}" name="fab" totalsRowFunction="sum"/>
    <tableColumn id="4" xr3:uid="{D2CC48FD-6C91-4A72-BE6C-33FA754154C2}" name="Faa" dataDxfId="31">
      <calculatedColumnFormula>SUM(INDEX(Tabla1[fab],1):Tabla1[[#This Row],[fab]])</calculatedColumnFormula>
    </tableColumn>
    <tableColumn id="5" xr3:uid="{A1367C7C-F9F7-4539-8846-9AB76CCC078F}" name="x*f" totalsRowFunction="sum" dataDxfId="30">
      <calculatedColumnFormula>Tabla1[[#This Row],[x]]*Tabla1[[#This Row],[fab]]</calculatedColumnFormula>
    </tableColumn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9283DB-921E-424F-900B-B065C1FE4616}" name="Tabla3" displayName="Tabla3" ref="A1:E9" totalsRowCount="1" headerRowDxfId="29" dataDxfId="28" totalsRowDxfId="27">
  <tableColumns count="5">
    <tableColumn id="1" xr3:uid="{78F1EAB2-854C-4966-8DE0-69DED64F5D46}" name="Horas" totalsRowLabel="Total" dataDxfId="26" totalsRowDxfId="25"/>
    <tableColumn id="2" xr3:uid="{78B36277-E57F-4877-BAEB-DE0DF85FF68B}" name="x" dataDxfId="24" totalsRowDxfId="23">
      <calculatedColumnFormula>AVERAGE(LEFT(Tabla3[[#This Row],[Horas]],2),RIGHT(Tabla3[[#This Row],[Horas]],2))</calculatedColumnFormula>
    </tableColumn>
    <tableColumn id="3" xr3:uid="{F1657FDA-4828-4F5E-89F6-40892B65C555}" name="f" totalsRowFunction="sum" dataDxfId="22" totalsRowDxfId="21"/>
    <tableColumn id="4" xr3:uid="{59474CC1-9E4D-4651-9521-243D44D6BF37}" name="Faa" dataDxfId="20" totalsRowDxfId="19">
      <calculatedColumnFormula>SUM(INDEX(Tabla3[f],1):Tabla3[[#This Row],[f]])</calculatedColumnFormula>
    </tableColumn>
    <tableColumn id="5" xr3:uid="{3CB54C0F-9F77-4F58-9CB4-5E8C9743AAD8}" name="xf" totalsRowFunction="sum" dataDxfId="18" totalsRowDxfId="17">
      <calculatedColumnFormula>Tabla3[[#This Row],[x]]*Tabla3[[#This Row],[f]]</calculatedColumnFormula>
    </tableColumn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08811A-4C51-4183-93D6-2827D17740B1}" name="Tabla35" displayName="Tabla35" ref="A20:E24" totalsRowCount="1" headerRowDxfId="16" dataDxfId="15" totalsRowDxfId="14">
  <tableColumns count="5">
    <tableColumn id="1" xr3:uid="{5ED37982-299E-4EF7-B8FB-5FCB609D4433}" name="Peso" totalsRowLabel="Total" dataDxfId="13" totalsRowDxfId="12"/>
    <tableColumn id="2" xr3:uid="{D49CACB7-A2F9-4700-812F-63272237E80B}" name="x" dataDxfId="11" totalsRowDxfId="10">
      <calculatedColumnFormula>AVERAGE(LEFT(Tabla35[[#This Row],[Peso]],2),RIGHT(Tabla35[[#This Row],[Peso]],2))</calculatedColumnFormula>
    </tableColumn>
    <tableColumn id="3" xr3:uid="{573BD373-20BF-4586-9B86-68BC6B180F74}" name="f" totalsRowFunction="sum" dataDxfId="9" totalsRowDxfId="8"/>
    <tableColumn id="4" xr3:uid="{E99C288B-8AB5-439F-B466-CFF63E4DD81D}" name="Faa" dataDxfId="7" totalsRowDxfId="6">
      <calculatedColumnFormula>SUM(INDEX(Tabla35[f],1):Tabla35[[#This Row],[f]])</calculatedColumnFormula>
    </tableColumn>
    <tableColumn id="5" xr3:uid="{A75AFEA0-AA29-4C93-AD28-200D35FAE66C}" name="xf" totalsRowFunction="sum" dataDxfId="5" totalsRowDxfId="4">
      <calculatedColumnFormula>Tabla35[[#This Row],[x]]*Tabla35[[#This Row],[f]]</calculatedColumnFormula>
    </tableColumn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B7F2EC-3ADC-4268-B035-EF9D1F5B2BBB}" name="Tabla5" displayName="Tabla5" ref="A1:E7" totalsRowCount="1">
  <autoFilter ref="A1:E6" xr:uid="{E4B7F2EC-3ADC-4268-B035-EF9D1F5B2BBB}"/>
  <tableColumns count="5">
    <tableColumn id="1" xr3:uid="{8067A88C-9E52-4CC7-9ECA-4AD75F8496D4}" name="Edades" totalsRowLabel="Total"/>
    <tableColumn id="2" xr3:uid="{99D9A2BB-6A46-4BEC-94FE-9ADA5287536B}" name="x" dataDxfId="3">
      <calculatedColumnFormula>AVERAGE(LEFT(Tabla5[[#This Row],[Edades]],2),RIGHT(Tabla5[[#This Row],[Edades]],2))</calculatedColumnFormula>
    </tableColumn>
    <tableColumn id="3" xr3:uid="{065C3C63-9D86-4EA8-A1B9-7CBD2160F73D}" name="f" totalsRowFunction="sum"/>
    <tableColumn id="4" xr3:uid="{42560942-8C2C-4CCC-BEF2-716DEC6F9F0A}" name="Faa" dataDxfId="2">
      <calculatedColumnFormula>SUM(INDEX(Tabla5[f],1):Tabla5[[#This Row],[f]])</calculatedColumnFormula>
    </tableColumn>
    <tableColumn id="5" xr3:uid="{71F72CCD-C047-4D0F-8088-1E1CE1DA3023}" name="xf" totalsRowFunction="sum" dataDxfId="1">
      <calculatedColumnFormula>Tabla5[[#This Row],[x]]*Tabla5[[#This Row],[f]]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DAF5A-3E77-46C2-A2B7-C07B6A6B073E}">
  <dimension ref="A1:E10"/>
  <sheetViews>
    <sheetView workbookViewId="0">
      <selection activeCell="D15" sqref="D15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</row>
    <row r="2" spans="1:5" x14ac:dyDescent="0.25">
      <c r="A2" t="s">
        <v>4</v>
      </c>
      <c r="B2">
        <f>AVERAGE(RIGHT(Tabla1[[#This Row],[Edades]],2),LEFT(Tabla1[[#This Row],[Edades]],2))</f>
        <v>14</v>
      </c>
      <c r="C2">
        <v>4</v>
      </c>
      <c r="D2">
        <f>SUM(INDEX(Tabla1[fab],1):Tabla1[[#This Row],[fab]])</f>
        <v>4</v>
      </c>
      <c r="E2">
        <f>Tabla1[[#This Row],[x]]*Tabla1[[#This Row],[fab]]</f>
        <v>56</v>
      </c>
    </row>
    <row r="3" spans="1:5" x14ac:dyDescent="0.25">
      <c r="A3" t="s">
        <v>6</v>
      </c>
      <c r="B3">
        <f>AVERAGE(RIGHT(Tabla1[[#This Row],[Edades]],2),LEFT(Tabla1[[#This Row],[Edades]],2))</f>
        <v>16</v>
      </c>
      <c r="C3">
        <v>9</v>
      </c>
      <c r="D3" s="1">
        <f>SUM(INDEX(Tabla1[fab],1):Tabla1[[#This Row],[fab]])</f>
        <v>13</v>
      </c>
      <c r="E3">
        <f>Tabla1[[#This Row],[x]]*Tabla1[[#This Row],[fab]]</f>
        <v>144</v>
      </c>
    </row>
    <row r="4" spans="1:5" x14ac:dyDescent="0.25">
      <c r="A4" t="s">
        <v>7</v>
      </c>
      <c r="B4">
        <f>AVERAGE(RIGHT(Tabla1[[#This Row],[Edades]],2),LEFT(Tabla1[[#This Row],[Edades]],2))</f>
        <v>18</v>
      </c>
      <c r="C4">
        <v>3</v>
      </c>
      <c r="D4" s="2">
        <f>SUM(INDEX(Tabla1[fab],1):Tabla1[[#This Row],[fab]])</f>
        <v>16</v>
      </c>
      <c r="E4">
        <f>Tabla1[[#This Row],[x]]*Tabla1[[#This Row],[fab]]</f>
        <v>54</v>
      </c>
    </row>
    <row r="5" spans="1:5" x14ac:dyDescent="0.25">
      <c r="A5" t="s">
        <v>8</v>
      </c>
      <c r="B5">
        <f>AVERAGE(RIGHT(Tabla1[[#This Row],[Edades]],2),LEFT(Tabla1[[#This Row],[Edades]],2))</f>
        <v>20</v>
      </c>
      <c r="C5">
        <v>3</v>
      </c>
      <c r="D5">
        <f>SUM(INDEX(Tabla1[fab],1):Tabla1[[#This Row],[fab]])</f>
        <v>19</v>
      </c>
      <c r="E5">
        <f>Tabla1[[#This Row],[x]]*Tabla1[[#This Row],[fab]]</f>
        <v>60</v>
      </c>
    </row>
    <row r="6" spans="1:5" x14ac:dyDescent="0.25">
      <c r="A6" t="s">
        <v>9</v>
      </c>
      <c r="B6">
        <f>AVERAGE(RIGHT(Tabla1[[#This Row],[Edades]],2),LEFT(Tabla1[[#This Row],[Edades]],2))</f>
        <v>22</v>
      </c>
      <c r="C6">
        <v>1</v>
      </c>
      <c r="D6">
        <f>SUM(INDEX(Tabla1[fab],1):Tabla1[[#This Row],[fab]])</f>
        <v>20</v>
      </c>
      <c r="E6">
        <f>Tabla1[[#This Row],[x]]*Tabla1[[#This Row],[fab]]</f>
        <v>22</v>
      </c>
    </row>
    <row r="7" spans="1:5" x14ac:dyDescent="0.25">
      <c r="A7" t="s">
        <v>5</v>
      </c>
      <c r="C7">
        <f>SUBTOTAL(109,Tabla1[fab])</f>
        <v>20</v>
      </c>
      <c r="E7">
        <f>SUBTOTAL(109,Tabla1[x*f])</f>
        <v>336</v>
      </c>
    </row>
    <row r="9" spans="1:5" x14ac:dyDescent="0.25">
      <c r="A9" t="s">
        <v>11</v>
      </c>
      <c r="D9">
        <f>Tabla1[[#Totals],[x*f]]/Tabla1[[#Totals],[fab]]</f>
        <v>16.8</v>
      </c>
    </row>
    <row r="10" spans="1:5" x14ac:dyDescent="0.25">
      <c r="A10" t="s">
        <v>12</v>
      </c>
      <c r="B10" t="s">
        <v>13</v>
      </c>
      <c r="D1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5589-2047-4B05-9B39-C4B1404FD544}">
  <dimension ref="A1:G30"/>
  <sheetViews>
    <sheetView tabSelected="1" topLeftCell="A11" workbookViewId="0">
      <selection activeCell="C31" sqref="C31"/>
    </sheetView>
  </sheetViews>
  <sheetFormatPr baseColWidth="10" defaultRowHeight="15" x14ac:dyDescent="0.25"/>
  <cols>
    <col min="1" max="1" width="7.7109375" bestFit="1" customWidth="1"/>
    <col min="2" max="2" width="6.42578125" bestFit="1" customWidth="1"/>
    <col min="3" max="3" width="12" bestFit="1" customWidth="1"/>
    <col min="4" max="4" width="5.140625" bestFit="1" customWidth="1"/>
    <col min="5" max="5" width="9" bestFit="1" customWidth="1"/>
    <col min="6" max="6" width="5.7109375" customWidth="1"/>
  </cols>
  <sheetData>
    <row r="1" spans="1:7" ht="16.5" x14ac:dyDescent="0.25">
      <c r="A1" s="3" t="s">
        <v>17</v>
      </c>
      <c r="B1" s="3" t="s">
        <v>1</v>
      </c>
      <c r="C1" s="3" t="s">
        <v>15</v>
      </c>
      <c r="D1" s="3" t="s">
        <v>3</v>
      </c>
      <c r="E1" s="3" t="s">
        <v>16</v>
      </c>
    </row>
    <row r="2" spans="1:7" ht="16.5" x14ac:dyDescent="0.25">
      <c r="A2" s="3" t="s">
        <v>18</v>
      </c>
      <c r="B2" s="3">
        <f>AVERAGE(LEFT(Tabla3[[#This Row],[Horas]],2),RIGHT(Tabla3[[#This Row],[Horas]],2))</f>
        <v>57.5</v>
      </c>
      <c r="C2" s="3">
        <v>5</v>
      </c>
      <c r="D2" s="3">
        <f>SUM(INDEX(Tabla3[f],1):Tabla3[[#This Row],[f]])</f>
        <v>5</v>
      </c>
      <c r="E2" s="3">
        <f>Tabla3[[#This Row],[x]]*Tabla3[[#This Row],[f]]</f>
        <v>287.5</v>
      </c>
    </row>
    <row r="3" spans="1:7" ht="16.5" x14ac:dyDescent="0.25">
      <c r="A3" s="3" t="s">
        <v>19</v>
      </c>
      <c r="B3" s="3">
        <f>AVERAGE(LEFT(Tabla3[[#This Row],[Horas]],2),RIGHT(Tabla3[[#This Row],[Horas]],2))</f>
        <v>62.5</v>
      </c>
      <c r="C3" s="3">
        <v>18</v>
      </c>
      <c r="D3" s="3">
        <f>SUM(INDEX(Tabla3[f],1):Tabla3[[#This Row],[f]])</f>
        <v>23</v>
      </c>
      <c r="E3" s="3">
        <f>Tabla3[[#This Row],[x]]*Tabla3[[#This Row],[f]]</f>
        <v>1125</v>
      </c>
    </row>
    <row r="4" spans="1:7" ht="16.5" x14ac:dyDescent="0.25">
      <c r="A4" s="3" t="s">
        <v>20</v>
      </c>
      <c r="B4" s="3">
        <f>AVERAGE(LEFT(Tabla3[[#This Row],[Horas]],2),RIGHT(Tabla3[[#This Row],[Horas]],2))</f>
        <v>67.5</v>
      </c>
      <c r="C4" s="3">
        <v>20</v>
      </c>
      <c r="D4" s="3">
        <f>SUM(INDEX(Tabla3[f],1):Tabla3[[#This Row],[f]])</f>
        <v>43</v>
      </c>
      <c r="E4" s="3">
        <f>Tabla3[[#This Row],[x]]*Tabla3[[#This Row],[f]]</f>
        <v>1350</v>
      </c>
    </row>
    <row r="5" spans="1:7" ht="16.5" x14ac:dyDescent="0.25">
      <c r="A5" s="3" t="s">
        <v>21</v>
      </c>
      <c r="B5" s="3">
        <f>AVERAGE(LEFT(Tabla3[[#This Row],[Horas]],2),RIGHT(Tabla3[[#This Row],[Horas]],2))</f>
        <v>72.5</v>
      </c>
      <c r="C5" s="3">
        <v>50</v>
      </c>
      <c r="D5" s="3">
        <f>SUM(INDEX(Tabla3[f],1):Tabla3[[#This Row],[f]])</f>
        <v>93</v>
      </c>
      <c r="E5" s="3">
        <f>Tabla3[[#This Row],[x]]*Tabla3[[#This Row],[f]]</f>
        <v>3625</v>
      </c>
      <c r="G5" t="s">
        <v>28</v>
      </c>
    </row>
    <row r="6" spans="1:7" ht="16.5" x14ac:dyDescent="0.25">
      <c r="A6" s="3" t="s">
        <v>22</v>
      </c>
      <c r="B6" s="3">
        <f>AVERAGE(LEFT(Tabla3[[#This Row],[Horas]],2),RIGHT(Tabla3[[#This Row],[Horas]],2))</f>
        <v>77.5</v>
      </c>
      <c r="C6" s="3">
        <v>17</v>
      </c>
      <c r="D6" s="3">
        <f>SUM(INDEX(Tabla3[f],1):Tabla3[[#This Row],[f]])</f>
        <v>110</v>
      </c>
      <c r="E6" s="3">
        <f>Tabla3[[#This Row],[x]]*Tabla3[[#This Row],[f]]</f>
        <v>1317.5</v>
      </c>
    </row>
    <row r="7" spans="1:7" ht="16.5" x14ac:dyDescent="0.25">
      <c r="A7" s="3" t="s">
        <v>23</v>
      </c>
      <c r="B7" s="3">
        <f>AVERAGE(LEFT(Tabla3[[#This Row],[Horas]],2),RIGHT(Tabla3[[#This Row],[Horas]],2))</f>
        <v>82.5</v>
      </c>
      <c r="C7" s="3">
        <v>16</v>
      </c>
      <c r="D7" s="3">
        <f>SUM(INDEX(Tabla3[f],1):Tabla3[[#This Row],[f]])</f>
        <v>126</v>
      </c>
      <c r="E7" s="3">
        <f>Tabla3[[#This Row],[x]]*Tabla3[[#This Row],[f]]</f>
        <v>1320</v>
      </c>
    </row>
    <row r="8" spans="1:7" ht="16.5" x14ac:dyDescent="0.25">
      <c r="A8" s="3" t="s">
        <v>24</v>
      </c>
      <c r="B8" s="3">
        <f>AVERAGE(LEFT(Tabla3[[#This Row],[Horas]],2),RIGHT(Tabla3[[#This Row],[Horas]],2))</f>
        <v>87.5</v>
      </c>
      <c r="C8" s="3">
        <v>4</v>
      </c>
      <c r="D8" s="3">
        <f>SUM(INDEX(Tabla3[f],1):Tabla3[[#This Row],[f]])</f>
        <v>130</v>
      </c>
      <c r="E8" s="3">
        <f>Tabla3[[#This Row],[x]]*Tabla3[[#This Row],[f]]</f>
        <v>350</v>
      </c>
    </row>
    <row r="9" spans="1:7" ht="16.5" x14ac:dyDescent="0.25">
      <c r="A9" s="3" t="s">
        <v>5</v>
      </c>
      <c r="B9" s="3"/>
      <c r="C9" s="3">
        <f>SUBTOTAL(109,Tabla3[f])</f>
        <v>130</v>
      </c>
      <c r="D9" s="3"/>
      <c r="E9" s="3">
        <f>SUBTOTAL(109,Tabla3[xf])</f>
        <v>9375</v>
      </c>
    </row>
    <row r="11" spans="1:7" x14ac:dyDescent="0.25">
      <c r="A11" t="s">
        <v>25</v>
      </c>
      <c r="C11" s="4">
        <f>Tabla3[[#Totals],[xf]]/Tabla3[[#Totals],[f]]</f>
        <v>72.115384615384613</v>
      </c>
    </row>
    <row r="13" spans="1:7" x14ac:dyDescent="0.25">
      <c r="A13" t="s">
        <v>26</v>
      </c>
      <c r="C13" s="4">
        <f>70+(((130/2)-43)/50)*5</f>
        <v>72.2</v>
      </c>
      <c r="E13">
        <f>Tabla3[[#Totals],[f]]/2</f>
        <v>65</v>
      </c>
    </row>
    <row r="15" spans="1:7" x14ac:dyDescent="0.25">
      <c r="A15" t="s">
        <v>27</v>
      </c>
      <c r="C15" s="4">
        <f>70+5*(30/(30+50-17))</f>
        <v>72.38095238095238</v>
      </c>
    </row>
    <row r="20" spans="1:5" ht="16.5" x14ac:dyDescent="0.25">
      <c r="A20" s="3" t="s">
        <v>14</v>
      </c>
      <c r="B20" s="3" t="s">
        <v>1</v>
      </c>
      <c r="C20" s="3" t="s">
        <v>15</v>
      </c>
      <c r="D20" s="3" t="s">
        <v>3</v>
      </c>
      <c r="E20" s="3" t="s">
        <v>16</v>
      </c>
    </row>
    <row r="21" spans="1:5" ht="16.5" x14ac:dyDescent="0.25">
      <c r="A21" s="3" t="s">
        <v>29</v>
      </c>
      <c r="B21" s="3">
        <f>AVERAGE(LEFT(Tabla35[[#This Row],[Peso]],2),RIGHT(Tabla35[[#This Row],[Peso]],2))</f>
        <v>45</v>
      </c>
      <c r="C21" s="3">
        <v>4</v>
      </c>
      <c r="D21" s="3">
        <f>SUM(INDEX(Tabla35[f],1):Tabla35[[#This Row],[f]])</f>
        <v>4</v>
      </c>
      <c r="E21" s="3">
        <f>Tabla35[[#This Row],[x]]*Tabla35[[#This Row],[f]]</f>
        <v>180</v>
      </c>
    </row>
    <row r="22" spans="1:5" ht="16.5" x14ac:dyDescent="0.25">
      <c r="A22" s="3" t="s">
        <v>30</v>
      </c>
      <c r="B22" s="3">
        <f>AVERAGE(LEFT(Tabla35[[#This Row],[Peso]],2),RIGHT(Tabla35[[#This Row],[Peso]],2))</f>
        <v>55</v>
      </c>
      <c r="C22" s="3">
        <v>10</v>
      </c>
      <c r="D22" s="3">
        <f>SUM(INDEX(Tabla35[f],1):Tabla35[[#This Row],[f]])</f>
        <v>14</v>
      </c>
      <c r="E22" s="3">
        <f>Tabla35[[#This Row],[x]]*Tabla35[[#This Row],[f]]</f>
        <v>550</v>
      </c>
    </row>
    <row r="23" spans="1:5" ht="16.5" x14ac:dyDescent="0.25">
      <c r="A23" s="3" t="s">
        <v>31</v>
      </c>
      <c r="B23" s="3">
        <f>AVERAGE(LEFT(Tabla35[[#This Row],[Peso]],2),RIGHT(Tabla35[[#This Row],[Peso]],2))</f>
        <v>65</v>
      </c>
      <c r="C23" s="3">
        <v>2</v>
      </c>
      <c r="D23" s="3">
        <f>SUM(INDEX(Tabla35[f],1):Tabla35[[#This Row],[f]])</f>
        <v>16</v>
      </c>
      <c r="E23" s="3">
        <f>Tabla35[[#This Row],[x]]*Tabla35[[#This Row],[f]]</f>
        <v>130</v>
      </c>
    </row>
    <row r="24" spans="1:5" ht="16.5" x14ac:dyDescent="0.25">
      <c r="A24" s="3" t="s">
        <v>5</v>
      </c>
      <c r="B24" s="3"/>
      <c r="C24" s="3">
        <f>SUBTOTAL(109,Tabla35[f])</f>
        <v>16</v>
      </c>
      <c r="D24" s="3"/>
      <c r="E24" s="3">
        <f>SUBTOTAL(109,Tabla35[xf])</f>
        <v>860</v>
      </c>
    </row>
    <row r="26" spans="1:5" x14ac:dyDescent="0.25">
      <c r="A26" t="s">
        <v>25</v>
      </c>
      <c r="C26" s="4">
        <f>Tabla35[[#Totals],[xf]]/Tabla35[[#Totals],[f]]</f>
        <v>53.75</v>
      </c>
    </row>
    <row r="28" spans="1:5" x14ac:dyDescent="0.25">
      <c r="A28" t="s">
        <v>26</v>
      </c>
      <c r="C28" s="4">
        <f>50+10*((8-4)/10)</f>
        <v>54</v>
      </c>
      <c r="E28">
        <f>Tabla35[[#Totals],[f]]/2</f>
        <v>8</v>
      </c>
    </row>
    <row r="30" spans="1:5" x14ac:dyDescent="0.25">
      <c r="A30" t="s">
        <v>27</v>
      </c>
      <c r="C30" s="4">
        <f>50+10*((6)/((6)+(8)))</f>
        <v>54.285714285714285</v>
      </c>
    </row>
  </sheetData>
  <conditionalFormatting sqref="A2:E8 A21:E23">
    <cfRule type="expression" dxfId="0" priority="2">
      <formula>$C2=50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322A8-63E3-41AB-9F99-2DEF5BF4718F}">
  <dimension ref="A1:E14"/>
  <sheetViews>
    <sheetView workbookViewId="0">
      <selection activeCell="B14" sqref="B14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15</v>
      </c>
      <c r="D1" t="s">
        <v>3</v>
      </c>
      <c r="E1" t="s">
        <v>16</v>
      </c>
    </row>
    <row r="2" spans="1:5" x14ac:dyDescent="0.25">
      <c r="A2" t="s">
        <v>4</v>
      </c>
      <c r="B2">
        <f>AVERAGE(LEFT(Tabla5[[#This Row],[Edades]],2),RIGHT(Tabla5[[#This Row],[Edades]],2))</f>
        <v>14</v>
      </c>
      <c r="C2">
        <v>4</v>
      </c>
      <c r="D2">
        <f>SUM(INDEX(Tabla5[f],1):Tabla5[[#This Row],[f]])</f>
        <v>4</v>
      </c>
      <c r="E2">
        <f>Tabla5[[#This Row],[x]]*Tabla5[[#This Row],[f]]</f>
        <v>56</v>
      </c>
    </row>
    <row r="3" spans="1:5" x14ac:dyDescent="0.25">
      <c r="A3" s="1" t="s">
        <v>6</v>
      </c>
      <c r="B3" s="1">
        <f>AVERAGE(LEFT(Tabla5[[#This Row],[Edades]],2),RIGHT(Tabla5[[#This Row],[Edades]],2))</f>
        <v>16</v>
      </c>
      <c r="C3" s="1">
        <v>9</v>
      </c>
      <c r="D3" s="1">
        <f>SUM(INDEX(Tabla5[f],1):Tabla5[[#This Row],[f]])</f>
        <v>13</v>
      </c>
      <c r="E3" s="1">
        <f>Tabla5[[#This Row],[x]]*Tabla5[[#This Row],[f]]</f>
        <v>144</v>
      </c>
    </row>
    <row r="4" spans="1:5" x14ac:dyDescent="0.25">
      <c r="A4" t="s">
        <v>7</v>
      </c>
      <c r="B4">
        <f>AVERAGE(LEFT(Tabla5[[#This Row],[Edades]],2),RIGHT(Tabla5[[#This Row],[Edades]],2))</f>
        <v>18</v>
      </c>
      <c r="C4">
        <v>3</v>
      </c>
      <c r="D4">
        <f>SUM(INDEX(Tabla5[f],1):Tabla5[[#This Row],[f]])</f>
        <v>16</v>
      </c>
      <c r="E4">
        <f>Tabla5[[#This Row],[x]]*Tabla5[[#This Row],[f]]</f>
        <v>54</v>
      </c>
    </row>
    <row r="5" spans="1:5" x14ac:dyDescent="0.25">
      <c r="A5" t="s">
        <v>8</v>
      </c>
      <c r="B5">
        <f>AVERAGE(LEFT(Tabla5[[#This Row],[Edades]],2),RIGHT(Tabla5[[#This Row],[Edades]],2))</f>
        <v>20</v>
      </c>
      <c r="C5">
        <v>3</v>
      </c>
      <c r="D5">
        <f>SUM(INDEX(Tabla5[f],1):Tabla5[[#This Row],[f]])</f>
        <v>19</v>
      </c>
      <c r="E5">
        <f>Tabla5[[#This Row],[x]]*Tabla5[[#This Row],[f]]</f>
        <v>60</v>
      </c>
    </row>
    <row r="6" spans="1:5" x14ac:dyDescent="0.25">
      <c r="A6" t="s">
        <v>9</v>
      </c>
      <c r="B6">
        <f>AVERAGE(LEFT(Tabla5[[#This Row],[Edades]],2),RIGHT(Tabla5[[#This Row],[Edades]],2))</f>
        <v>22</v>
      </c>
      <c r="C6">
        <v>1</v>
      </c>
      <c r="D6">
        <f>SUM(INDEX(Tabla5[f],1):Tabla5[[#This Row],[f]])</f>
        <v>20</v>
      </c>
      <c r="E6">
        <f>Tabla5[[#This Row],[x]]*Tabla5[[#This Row],[f]]</f>
        <v>22</v>
      </c>
    </row>
    <row r="7" spans="1:5" x14ac:dyDescent="0.25">
      <c r="A7" t="s">
        <v>5</v>
      </c>
      <c r="C7">
        <f>SUBTOTAL(109,Tabla5[f])</f>
        <v>20</v>
      </c>
      <c r="E7">
        <f>SUBTOTAL(109,Tabla5[xf])</f>
        <v>336</v>
      </c>
    </row>
    <row r="10" spans="1:5" x14ac:dyDescent="0.25">
      <c r="A10" t="s">
        <v>25</v>
      </c>
      <c r="B10">
        <f>Tabla5[[#Totals],[xf]]/Tabla5[[#Totals],[f]]</f>
        <v>16.8</v>
      </c>
    </row>
    <row r="12" spans="1:5" x14ac:dyDescent="0.25">
      <c r="A12" t="s">
        <v>26</v>
      </c>
      <c r="B12">
        <f>15+2*((10-4)/(9))</f>
        <v>16.333333333333332</v>
      </c>
      <c r="D12">
        <f>Tabla5[[#Totals],[f]]/2</f>
        <v>10</v>
      </c>
    </row>
    <row r="14" spans="1:5" x14ac:dyDescent="0.25">
      <c r="A14" t="s">
        <v>27</v>
      </c>
      <c r="B14">
        <f>15+2*((5)/((5)+(6)))</f>
        <v>15.909090909090908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A3FA2-5107-44F4-8778-EBF5B0005A13}">
  <dimension ref="A1:D9"/>
  <sheetViews>
    <sheetView workbookViewId="0">
      <selection activeCell="D6" sqref="D6"/>
    </sheetView>
  </sheetViews>
  <sheetFormatPr baseColWidth="10" defaultRowHeight="15" x14ac:dyDescent="0.25"/>
  <cols>
    <col min="1" max="2" width="5.7109375" customWidth="1"/>
    <col min="3" max="3" width="10.28515625" bestFit="1" customWidth="1"/>
  </cols>
  <sheetData>
    <row r="1" spans="1:4" x14ac:dyDescent="0.25">
      <c r="A1">
        <v>14</v>
      </c>
      <c r="C1" t="s">
        <v>25</v>
      </c>
      <c r="D1">
        <f>AVERAGE(A1:A9)</f>
        <v>15.666666666666666</v>
      </c>
    </row>
    <row r="2" spans="1:4" x14ac:dyDescent="0.25">
      <c r="A2">
        <v>14</v>
      </c>
    </row>
    <row r="3" spans="1:4" x14ac:dyDescent="0.25">
      <c r="A3">
        <v>15</v>
      </c>
      <c r="C3" t="s">
        <v>32</v>
      </c>
      <c r="D3">
        <f>MEDIAN(A1:A9)</f>
        <v>15</v>
      </c>
    </row>
    <row r="4" spans="1:4" x14ac:dyDescent="0.25">
      <c r="A4">
        <v>15</v>
      </c>
    </row>
    <row r="5" spans="1:4" x14ac:dyDescent="0.25">
      <c r="A5">
        <v>15</v>
      </c>
      <c r="C5" t="s">
        <v>27</v>
      </c>
      <c r="D5">
        <f>_xlfn.MODE.SNGL(A1:A9)</f>
        <v>15</v>
      </c>
    </row>
    <row r="6" spans="1:4" x14ac:dyDescent="0.25">
      <c r="A6">
        <v>16</v>
      </c>
    </row>
    <row r="7" spans="1:4" x14ac:dyDescent="0.25">
      <c r="A7">
        <v>17</v>
      </c>
    </row>
    <row r="8" spans="1:4" x14ac:dyDescent="0.25">
      <c r="A8">
        <v>17</v>
      </c>
    </row>
    <row r="9" spans="1:4" x14ac:dyDescent="0.25">
      <c r="A9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Video3</vt:lpstr>
      <vt:lpstr>Video5</vt:lpstr>
      <vt:lpstr>Video6</vt:lpstr>
      <vt:lpstr>Video7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cp:lastPrinted>2022-09-15T22:26:41Z</cp:lastPrinted>
  <dcterms:created xsi:type="dcterms:W3CDTF">2015-06-05T18:19:34Z</dcterms:created>
  <dcterms:modified xsi:type="dcterms:W3CDTF">2022-09-17T13:30:16Z</dcterms:modified>
</cp:coreProperties>
</file>