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18BF6D38-2B10-4F5E-B5F5-E20FFF6B6F52}" xr6:coauthVersionLast="47" xr6:coauthVersionMax="47" xr10:uidLastSave="{00000000-0000-0000-0000-000000000000}"/>
  <bookViews>
    <workbookView xWindow="-120" yWindow="-120" windowWidth="20640" windowHeight="11160" activeTab="1" xr2:uid="{00000000-000D-0000-FFFF-FFFF00000000}"/>
  </bookViews>
  <sheets>
    <sheet name="GAUSS" sheetId="2" r:id="rId1"/>
    <sheet name="TIPIFICAR" sheetId="3" r:id="rId2"/>
    <sheet name="Edén"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3" l="1"/>
  <c r="J9" i="3" s="1"/>
  <c r="D43" i="3"/>
  <c r="D46" i="3"/>
  <c r="D47" i="3" s="1"/>
  <c r="F41" i="3"/>
  <c r="F35" i="3"/>
  <c r="E35" i="3"/>
  <c r="C35" i="3"/>
  <c r="C33" i="3"/>
  <c r="F13" i="3"/>
  <c r="F14" i="3" s="1"/>
  <c r="D15" i="3"/>
  <c r="B13" i="3"/>
  <c r="B14" i="3" s="1"/>
  <c r="B18" i="2"/>
  <c r="C19" i="2" s="1"/>
  <c r="B4" i="2"/>
  <c r="B8" i="2"/>
  <c r="B7" i="2"/>
  <c r="B9" i="2" s="1"/>
  <c r="C11" i="2" s="1"/>
  <c r="M15" i="1"/>
  <c r="I15" i="1"/>
  <c r="M3" i="1"/>
  <c r="E16" i="1"/>
  <c r="C16" i="1"/>
</calcChain>
</file>

<file path=xl/sharedStrings.xml><?xml version="1.0" encoding="utf-8"?>
<sst xmlns="http://schemas.openxmlformats.org/spreadsheetml/2006/main" count="105" uniqueCount="72">
  <si>
    <t>EJEMPLO</t>
  </si>
  <si>
    <t>Duración de las bombillas</t>
  </si>
  <si>
    <t>Muestra &gt;</t>
  </si>
  <si>
    <r>
      <t>N(</t>
    </r>
    <r>
      <rPr>
        <sz val="16"/>
        <color theme="1"/>
        <rFont val="Calibri"/>
        <family val="2"/>
      </rPr>
      <t>μ, σ)</t>
    </r>
  </si>
  <si>
    <t>(distribución normal, desviación típica)</t>
  </si>
  <si>
    <t>Supongamos que sabemos que la duración media de las bombillas de una determinada marca sigue una N(1500, 160). Si escogemos una bombilla al azar, ¿cuál es la probabilidad de que funciones más de 1524 horas? Si escogemos una muestra de 100 bombillas y calculamos su duración media, ¿cuál es la probabilidad de que sea superior a 1524 horas? P(X &gt; 1524)</t>
  </si>
  <si>
    <t xml:space="preserve">z = </t>
  </si>
  <si>
    <t>X - μ</t>
  </si>
  <si>
    <t>σ</t>
  </si>
  <si>
    <t>1524 - 1500</t>
  </si>
  <si>
    <t>Entonces</t>
  </si>
  <si>
    <r>
      <t xml:space="preserve">P(X &gt; 1524) = P(Z &gt; 0,15) = 1 - P(Z </t>
    </r>
    <r>
      <rPr>
        <sz val="14"/>
        <color theme="1"/>
        <rFont val="Calibri"/>
        <family val="2"/>
      </rPr>
      <t>≤</t>
    </r>
    <r>
      <rPr>
        <sz val="14"/>
        <color theme="1"/>
        <rFont val="Calibri"/>
        <family val="2"/>
        <scheme val="minor"/>
      </rPr>
      <t xml:space="preserve"> 0,15) = 0,4404 = 44,04%</t>
    </r>
  </si>
  <si>
    <t>La probabilidad de durar más de 1524 horas es la probabilidad de que Z sea superior a 0,15; y para ser superior a 0,15 calculamos 1 - Z inferior a 0,15. Esto, consultado en la tabla, resulta en el coeficiente equivalente a 44,04%</t>
  </si>
  <si>
    <t>Es decir, hay un 44,04% de que una bombilla dure más de 1524 horas.</t>
  </si>
  <si>
    <t>El 44,04% de las bombillas podría durar más de 1524 horas.</t>
  </si>
  <si>
    <t>CÁLCULO PARA BOMBILLAS INDIVIDUALES</t>
  </si>
  <si>
    <t>CÁLCULO PARA UNA MUESTRA</t>
  </si>
  <si>
    <t>N(</t>
  </si>
  <si>
    <t xml:space="preserve">μ, </t>
  </si>
  <si>
    <t>√N</t>
  </si>
  <si>
    <t>)</t>
  </si>
  <si>
    <t>N( 1500</t>
  </si>
  <si>
    <t>√100</t>
  </si>
  <si>
    <t xml:space="preserve">) = </t>
  </si>
  <si>
    <t>N(1500, 16)</t>
  </si>
  <si>
    <t>No se está calculando que una bombilla dure más de 1524 horas sino de que la media de las 100 bombillas sea superior a 1524</t>
  </si>
  <si>
    <r>
      <t xml:space="preserve">P(X̄ &gt; 1524) = P(Z &gt; 1,5) = 1 - P(Z </t>
    </r>
    <r>
      <rPr>
        <sz val="14"/>
        <color theme="1"/>
        <rFont val="Calibri"/>
        <family val="2"/>
      </rPr>
      <t>≤</t>
    </r>
    <r>
      <rPr>
        <sz val="14"/>
        <color theme="1"/>
        <rFont val="Calibri"/>
        <family val="2"/>
        <scheme val="minor"/>
      </rPr>
      <t xml:space="preserve"> 1,5) = 0,0668 = 6,68%</t>
    </r>
  </si>
  <si>
    <t>Es decir, si escojo 100 bombillas, la probabilidad que su media de duración supere las 1524 horas es de 6,68%</t>
  </si>
  <si>
    <t>DESDE</t>
  </si>
  <si>
    <t>HASTA</t>
  </si>
  <si>
    <t>MEDIA</t>
  </si>
  <si>
    <t>DESVIACIÓN</t>
  </si>
  <si>
    <t>PROBABILIDAD</t>
  </si>
  <si>
    <t>DESVIACION</t>
  </si>
  <si>
    <t>CASO N(0, 1)</t>
  </si>
  <si>
    <t>&lt; Z</t>
  </si>
  <si>
    <t>CASO ÁREA POR ENCIMA DE UN VALOR POSITIVO</t>
  </si>
  <si>
    <r>
      <t xml:space="preserve">P(Z &gt; z) = 1 - P(Z </t>
    </r>
    <r>
      <rPr>
        <sz val="14"/>
        <color theme="1"/>
        <rFont val="Calibri"/>
        <family val="2"/>
      </rPr>
      <t>≤ z)</t>
    </r>
  </si>
  <si>
    <t>CASO ÁREA POR ENCIMA DE UN VALOR NEGATIVO</t>
  </si>
  <si>
    <r>
      <t xml:space="preserve">P(Z &gt; -z) = P(Z </t>
    </r>
    <r>
      <rPr>
        <sz val="14"/>
        <color theme="1"/>
        <rFont val="Calibri"/>
        <family val="2"/>
      </rPr>
      <t>≤ z)</t>
    </r>
  </si>
  <si>
    <t>CASO ÁREA POR DEBAJO DE UN VALOR NEGATIVO</t>
  </si>
  <si>
    <r>
      <t xml:space="preserve">P(Z ≤ -z) = 1 - P(Z </t>
    </r>
    <r>
      <rPr>
        <sz val="14"/>
        <color theme="1"/>
        <rFont val="Calibri"/>
        <family val="2"/>
      </rPr>
      <t>≤ z)</t>
    </r>
  </si>
  <si>
    <t>CASO ÁREA ENTRE DOS VALORES</t>
  </si>
  <si>
    <r>
      <t>P(z</t>
    </r>
    <r>
      <rPr>
        <vertAlign val="subscript"/>
        <sz val="14"/>
        <color theme="1"/>
        <rFont val="Calibri"/>
        <family val="2"/>
        <scheme val="minor"/>
      </rPr>
      <t>1</t>
    </r>
    <r>
      <rPr>
        <sz val="14"/>
        <color theme="1"/>
        <rFont val="Calibri"/>
        <family val="2"/>
        <scheme val="minor"/>
      </rPr>
      <t xml:space="preserve"> &lt; Z ≤ z</t>
    </r>
    <r>
      <rPr>
        <vertAlign val="subscript"/>
        <sz val="14"/>
        <color theme="1"/>
        <rFont val="Calibri"/>
        <family val="2"/>
        <scheme val="minor"/>
      </rPr>
      <t>2</t>
    </r>
    <r>
      <rPr>
        <sz val="14"/>
        <color theme="1"/>
        <rFont val="Calibri"/>
        <family val="2"/>
        <scheme val="minor"/>
      </rPr>
      <t xml:space="preserve">) = P(Z </t>
    </r>
    <r>
      <rPr>
        <sz val="14"/>
        <color theme="1"/>
        <rFont val="Calibri"/>
        <family val="2"/>
      </rPr>
      <t>≤ z</t>
    </r>
    <r>
      <rPr>
        <vertAlign val="subscript"/>
        <sz val="14"/>
        <color theme="1"/>
        <rFont val="Calibri"/>
        <family val="2"/>
      </rPr>
      <t>2</t>
    </r>
    <r>
      <rPr>
        <sz val="14"/>
        <color theme="1"/>
        <rFont val="Calibri"/>
        <family val="2"/>
      </rPr>
      <t>) - P(Z ≤ z</t>
    </r>
    <r>
      <rPr>
        <vertAlign val="subscript"/>
        <sz val="14"/>
        <color theme="1"/>
        <rFont val="Calibri"/>
        <family val="2"/>
      </rPr>
      <t>1</t>
    </r>
    <r>
      <rPr>
        <sz val="14"/>
        <color theme="1"/>
        <rFont val="Calibri"/>
        <family val="2"/>
      </rPr>
      <t>)</t>
    </r>
  </si>
  <si>
    <t>TIPIFICAR</t>
  </si>
  <si>
    <t>Tipificar consiste en transformar la variable de nuestro ejercicio en su equivalente en una distribución N(0, 1) para poder usar "la tabla" (es decir, tipificar es la forma de trabajar con muestras cuya media no sea 0 &gt; N(x, 1)</t>
  </si>
  <si>
    <t>X</t>
  </si>
  <si>
    <t>z =</t>
  </si>
  <si>
    <t>(muestral)</t>
  </si>
  <si>
    <t>(poblacional)</t>
  </si>
  <si>
    <t>Es decir, calcular en una muestra de media 170 los sujetos por debajo de 185 equivale a calcular en una distribución (muestra) de media cero cuando z sea 1.25</t>
  </si>
  <si>
    <t>&gt;</t>
  </si>
  <si>
    <t>1.25 para Z cuando N(0, 1)</t>
  </si>
  <si>
    <t>185 para X cuando N(170, 12)</t>
  </si>
  <si>
    <t>Es decir, son equivalentes &gt;</t>
  </si>
  <si>
    <r>
      <t xml:space="preserve">P(X </t>
    </r>
    <r>
      <rPr>
        <b/>
        <sz val="12"/>
        <color theme="1"/>
        <rFont val="Calibri"/>
        <family val="2"/>
      </rPr>
      <t>≤ 185) = P(Z ≤ 1.25)</t>
    </r>
  </si>
  <si>
    <t>Así determinamos que el 89.44% de la población mide menos de 185 centímetos</t>
  </si>
  <si>
    <t>¿Y LA ESTATURA?</t>
  </si>
  <si>
    <t>Si z = 0.84 &gt; despejamos &gt;</t>
  </si>
  <si>
    <t>(a z se llega usando "la tabla")</t>
  </si>
  <si>
    <t>X - 170</t>
  </si>
  <si>
    <t>Recordemos &gt; a z llegamos usando la tabla &gt; ¿cómo calculamos la altura?</t>
  </si>
  <si>
    <t>0.84 * 12 + 170 = X</t>
  </si>
  <si>
    <t>Comprobemos &gt;</t>
  </si>
  <si>
    <t>¿QUÉ ESTATURA DEJA POR DEBAJO DEL 80%?</t>
  </si>
  <si>
    <t>Suma</t>
  </si>
  <si>
    <t>Promedio</t>
  </si>
  <si>
    <t>Total</t>
  </si>
  <si>
    <t>Recuento</t>
  </si>
  <si>
    <t>N(500, 5)</t>
  </si>
  <si>
    <t>P para X = 496</t>
  </si>
  <si>
    <t>Es decir, hay una posibilidad de 21.19% de que una caja pese menos de 496 gramos.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</si>
</sst>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2"/>
      <color theme="1"/>
      <name val="Calibri"/>
      <family val="2"/>
      <scheme val="minor"/>
    </font>
    <font>
      <sz val="14"/>
      <color theme="1"/>
      <name val="Calibri"/>
      <family val="2"/>
      <scheme val="minor"/>
    </font>
    <font>
      <sz val="14"/>
      <color theme="1"/>
      <name val="Calibri"/>
      <family val="2"/>
    </font>
    <font>
      <sz val="16"/>
      <color theme="1"/>
      <name val="Calibri"/>
      <family val="2"/>
      <scheme val="minor"/>
    </font>
    <font>
      <sz val="16"/>
      <color theme="1"/>
      <name val="Calibri"/>
      <family val="2"/>
    </font>
    <font>
      <b/>
      <sz val="11"/>
      <color rgb="FFFF0000"/>
      <name val="Calibri"/>
      <family val="2"/>
      <scheme val="minor"/>
    </font>
    <font>
      <b/>
      <sz val="12"/>
      <color rgb="FFFF0000"/>
      <name val="Calibri"/>
      <family val="2"/>
      <scheme val="minor"/>
    </font>
    <font>
      <sz val="36"/>
      <color theme="1"/>
      <name val="Calibri"/>
      <family val="2"/>
      <scheme val="minor"/>
    </font>
    <font>
      <sz val="11"/>
      <color theme="1"/>
      <name val="Calibri"/>
      <family val="2"/>
      <scheme val="minor"/>
    </font>
    <font>
      <sz val="12"/>
      <color theme="1"/>
      <name val="Calibri"/>
      <family val="2"/>
      <scheme val="minor"/>
    </font>
    <font>
      <b/>
      <sz val="16"/>
      <color theme="1"/>
      <name val="Calibri"/>
      <family val="2"/>
      <scheme val="minor"/>
    </font>
    <font>
      <vertAlign val="subscript"/>
      <sz val="14"/>
      <color theme="1"/>
      <name val="Calibri"/>
      <family val="2"/>
      <scheme val="minor"/>
    </font>
    <font>
      <vertAlign val="subscript"/>
      <sz val="14"/>
      <color theme="1"/>
      <name val="Calibri"/>
      <family val="2"/>
    </font>
    <font>
      <b/>
      <sz val="11"/>
      <color theme="1"/>
      <name val="Calibri"/>
      <family val="2"/>
      <scheme val="minor"/>
    </font>
    <font>
      <b/>
      <sz val="12"/>
      <color theme="1"/>
      <name val="Calibr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9" fillId="0" borderId="0" applyFont="0" applyFill="0" applyBorder="0" applyAlignment="0" applyProtection="0"/>
  </cellStyleXfs>
  <cellXfs count="42">
    <xf numFmtId="0" fontId="0" fillId="0" borderId="0" xfId="0"/>
    <xf numFmtId="0" fontId="1" fillId="0" borderId="0" xfId="0" applyFont="1"/>
    <xf numFmtId="0" fontId="2" fillId="0" borderId="0" xfId="0" applyFont="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wrapText="1"/>
    </xf>
    <xf numFmtId="0" fontId="4" fillId="0" borderId="1" xfId="0" applyFont="1" applyBorder="1" applyAlignment="1">
      <alignment horizontal="center"/>
    </xf>
    <xf numFmtId="0" fontId="5" fillId="0" borderId="0" xfId="0" applyFont="1"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6" fillId="0" borderId="0" xfId="0" applyFont="1" applyAlignment="1">
      <alignment horizontal="left" wrapText="1"/>
    </xf>
    <xf numFmtId="0" fontId="0" fillId="0" borderId="1" xfId="0" applyBorder="1" applyAlignment="1">
      <alignment horizontal="center"/>
    </xf>
    <xf numFmtId="0" fontId="0" fillId="0" borderId="2" xfId="0" applyBorder="1" applyAlignment="1">
      <alignment horizontal="center"/>
    </xf>
    <xf numFmtId="0" fontId="1" fillId="0" borderId="0" xfId="0" applyFont="1" applyAlignment="1">
      <alignment horizontal="center" vertical="center"/>
    </xf>
    <xf numFmtId="0" fontId="7" fillId="0" borderId="0" xfId="0" applyFont="1" applyAlignment="1">
      <alignment horizontal="left" vertical="center" wrapText="1"/>
    </xf>
    <xf numFmtId="0" fontId="8" fillId="0" borderId="0" xfId="0" applyFont="1" applyAlignment="1">
      <alignment horizontal="right" vertical="center"/>
    </xf>
    <xf numFmtId="0" fontId="4" fillId="0" borderId="0" xfId="0" applyFont="1" applyAlignment="1">
      <alignment horizontal="center" vertical="center"/>
    </xf>
    <xf numFmtId="0" fontId="8" fillId="0" borderId="0" xfId="0" applyFont="1" applyAlignment="1">
      <alignment horizontal="left" vertical="center"/>
    </xf>
    <xf numFmtId="0" fontId="0" fillId="0" borderId="0" xfId="0" applyAlignment="1">
      <alignment horizontal="left" wrapText="1"/>
    </xf>
    <xf numFmtId="0" fontId="0" fillId="0" borderId="0" xfId="0" applyAlignment="1">
      <alignment horizontal="center" vertical="center" wrapText="1"/>
    </xf>
    <xf numFmtId="0" fontId="1" fillId="0" borderId="0" xfId="0" applyFont="1" applyAlignment="1">
      <alignment horizontal="center" vertical="center" wrapText="1"/>
    </xf>
    <xf numFmtId="10" fontId="7" fillId="0" borderId="0" xfId="1" applyNumberFormat="1" applyFont="1" applyAlignment="1">
      <alignment horizontal="center" vertical="center"/>
    </xf>
    <xf numFmtId="0" fontId="11" fillId="2" borderId="0" xfId="0" applyFont="1" applyFill="1" applyAlignment="1">
      <alignment vertical="center"/>
    </xf>
    <xf numFmtId="0" fontId="0" fillId="0" borderId="0" xfId="0" applyAlignment="1">
      <alignment wrapText="1"/>
    </xf>
    <xf numFmtId="0" fontId="0" fillId="0" borderId="0" xfId="0" applyAlignment="1">
      <alignment horizontal="left" vertical="center" wrapText="1"/>
    </xf>
    <xf numFmtId="0" fontId="14" fillId="0" borderId="0" xfId="0" applyFont="1" applyAlignment="1">
      <alignment horizontal="left" vertical="center" wrapText="1"/>
    </xf>
    <xf numFmtId="0" fontId="14" fillId="2" borderId="3" xfId="0" applyFont="1" applyFill="1" applyBorder="1" applyAlignment="1">
      <alignment horizontal="center"/>
    </xf>
    <xf numFmtId="0" fontId="14" fillId="2" borderId="4" xfId="0" applyFont="1" applyFill="1" applyBorder="1" applyAlignment="1">
      <alignment horizontal="center"/>
    </xf>
    <xf numFmtId="0" fontId="10" fillId="0" borderId="0" xfId="0" applyFont="1" applyAlignment="1">
      <alignment horizontal="left" wrapText="1"/>
    </xf>
    <xf numFmtId="0" fontId="0" fillId="0" borderId="0" xfId="0" applyAlignment="1">
      <alignment horizontal="right"/>
    </xf>
    <xf numFmtId="0" fontId="1" fillId="0" borderId="0" xfId="0" applyFont="1" applyAlignment="1">
      <alignment horizontal="center" wrapText="1"/>
    </xf>
    <xf numFmtId="0" fontId="14" fillId="0" borderId="0" xfId="0" applyFont="1"/>
    <xf numFmtId="0" fontId="14" fillId="2" borderId="3" xfId="0" applyFont="1" applyFill="1" applyBorder="1" applyAlignment="1">
      <alignment horizontal="right"/>
    </xf>
    <xf numFmtId="0" fontId="14" fillId="2" borderId="4" xfId="0" applyFont="1" applyFill="1" applyBorder="1" applyAlignment="1">
      <alignment horizontal="left"/>
    </xf>
    <xf numFmtId="0" fontId="1" fillId="0" borderId="6" xfId="0" applyFont="1" applyBorder="1"/>
    <xf numFmtId="0" fontId="0" fillId="0" borderId="7" xfId="0" applyBorder="1"/>
    <xf numFmtId="0" fontId="0" fillId="0" borderId="8" xfId="0" applyBorder="1"/>
    <xf numFmtId="10" fontId="7" fillId="2" borderId="5" xfId="1"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19050</xdr:colOff>
      <xdr:row>4</xdr:row>
      <xdr:rowOff>80962</xdr:rowOff>
    </xdr:from>
    <xdr:ext cx="1409168" cy="630109"/>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num>
                      <m:den>
                        <m:r>
                          <a:rPr lang="es-ES" sz="2400" b="0" i="1">
                            <a:latin typeface="Cambria Math" panose="02040503050406030204" pitchFamily="18" charset="0"/>
                            <a:ea typeface="Cambria Math" panose="02040503050406030204" pitchFamily="18" charset="0"/>
                          </a:rPr>
                          <m:t>𝜎</m:t>
                        </m:r>
                      </m:den>
                    </m:f>
                  </m:oMath>
                </m:oMathPara>
              </a14:m>
              <a:endParaRPr lang="ax-AR" sz="2400"/>
            </a:p>
          </xdr:txBody>
        </xdr:sp>
      </mc:Choice>
      <mc:Fallback>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𝜇)/𝜎</a:t>
              </a:r>
              <a:endParaRPr lang="ax-AR" sz="2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10</xdr:col>
      <xdr:colOff>28575</xdr:colOff>
      <xdr:row>7</xdr:row>
      <xdr:rowOff>157162</xdr:rowOff>
    </xdr:from>
    <xdr:ext cx="1409168" cy="101739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e>
                        </m:acc>
                      </m:num>
                      <m:den>
                        <m:f>
                          <m:fPr>
                            <m:ctrlPr>
                              <a:rPr lang="es-ES" sz="2400" b="0" i="1">
                                <a:latin typeface="Cambria Math" panose="02040503050406030204" pitchFamily="18" charset="0"/>
                              </a:rPr>
                            </m:ctrlPr>
                          </m:fPr>
                          <m:num>
                            <m:r>
                              <a:rPr lang="es-ES" sz="2400" b="0" i="1">
                                <a:latin typeface="Cambria Math" panose="02040503050406030204" pitchFamily="18" charset="0"/>
                                <a:ea typeface="Cambria Math" panose="02040503050406030204" pitchFamily="18" charset="0"/>
                              </a:rPr>
                              <m:t>𝜎</m:t>
                            </m:r>
                          </m:num>
                          <m:den>
                            <m:rad>
                              <m:radPr>
                                <m:degHide m:val="on"/>
                                <m:ctrlPr>
                                  <a:rPr lang="es-ES" sz="2400" b="0" i="1">
                                    <a:latin typeface="Cambria Math" panose="02040503050406030204" pitchFamily="18" charset="0"/>
                                  </a:rPr>
                                </m:ctrlPr>
                              </m:radPr>
                              <m:deg/>
                              <m:e>
                                <m:r>
                                  <a:rPr lang="es-ES" sz="2400" b="0" i="1">
                                    <a:latin typeface="Cambria Math" panose="02040503050406030204" pitchFamily="18" charset="0"/>
                                  </a:rPr>
                                  <m:t>𝑛</m:t>
                                </m:r>
                              </m:e>
                            </m:rad>
                          </m:den>
                        </m:f>
                      </m:den>
                    </m:f>
                  </m:oMath>
                </m:oMathPara>
              </a14:m>
              <a:endParaRPr lang="es-AR" sz="2400"/>
            </a:p>
          </xdr:txBody>
        </xdr:sp>
      </mc:Choice>
      <mc:Fallback xmlns="">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 ̅/(𝜎/√</a:t>
              </a:r>
              <a:r>
                <a:rPr lang="es-ES" sz="2400" b="0" i="0">
                  <a:latin typeface="Cambria Math" panose="02040503050406030204" pitchFamily="18" charset="0"/>
                </a:rPr>
                <a:t>𝑛)</a:t>
              </a:r>
              <a:endParaRPr lang="es-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397-C648-4BC0-951D-88C72C3B8EB0}">
  <dimension ref="A1:E19"/>
  <sheetViews>
    <sheetView workbookViewId="0">
      <selection activeCell="E16" sqref="E16"/>
    </sheetView>
  </sheetViews>
  <sheetFormatPr baseColWidth="10" defaultRowHeight="15" x14ac:dyDescent="0.25"/>
  <cols>
    <col min="1" max="1" width="14.140625" bestFit="1" customWidth="1"/>
    <col min="2" max="2" width="12" bestFit="1" customWidth="1"/>
    <col min="3" max="3" width="7.85546875" bestFit="1" customWidth="1"/>
    <col min="4" max="4" width="4.7109375" customWidth="1"/>
    <col min="5" max="5" width="12" bestFit="1" customWidth="1"/>
  </cols>
  <sheetData>
    <row r="1" spans="1:5" ht="15.75" x14ac:dyDescent="0.25">
      <c r="A1" t="s">
        <v>28</v>
      </c>
      <c r="B1">
        <v>165</v>
      </c>
      <c r="E1" s="1" t="s">
        <v>36</v>
      </c>
    </row>
    <row r="2" spans="1:5" ht="18.75" x14ac:dyDescent="0.3">
      <c r="A2" t="s">
        <v>30</v>
      </c>
      <c r="B2">
        <v>170</v>
      </c>
      <c r="E2" s="2" t="s">
        <v>37</v>
      </c>
    </row>
    <row r="3" spans="1:5" x14ac:dyDescent="0.25">
      <c r="A3" t="s">
        <v>31</v>
      </c>
      <c r="B3">
        <v>12</v>
      </c>
    </row>
    <row r="4" spans="1:5" ht="15.75" x14ac:dyDescent="0.25">
      <c r="A4" t="s">
        <v>32</v>
      </c>
      <c r="B4">
        <f>_xlfn.NORM.DIST(B1,B2,B3,TRUE)</f>
        <v>0.33846111951068963</v>
      </c>
      <c r="E4" s="1" t="s">
        <v>38</v>
      </c>
    </row>
    <row r="5" spans="1:5" ht="18.75" x14ac:dyDescent="0.3">
      <c r="E5" s="2" t="s">
        <v>39</v>
      </c>
    </row>
    <row r="6" spans="1:5" x14ac:dyDescent="0.25">
      <c r="A6" t="s">
        <v>29</v>
      </c>
      <c r="B6">
        <v>190</v>
      </c>
    </row>
    <row r="7" spans="1:5" ht="15.75" x14ac:dyDescent="0.25">
      <c r="A7" t="s">
        <v>30</v>
      </c>
      <c r="B7">
        <f>B2</f>
        <v>170</v>
      </c>
      <c r="E7" s="1" t="s">
        <v>40</v>
      </c>
    </row>
    <row r="8" spans="1:5" ht="18.75" x14ac:dyDescent="0.3">
      <c r="A8" t="s">
        <v>33</v>
      </c>
      <c r="B8">
        <f>B3</f>
        <v>12</v>
      </c>
      <c r="E8" s="2" t="s">
        <v>41</v>
      </c>
    </row>
    <row r="9" spans="1:5" x14ac:dyDescent="0.25">
      <c r="A9" t="s">
        <v>32</v>
      </c>
      <c r="B9">
        <f>_xlfn.NORM.DIST(B6,B7,B8,TRUE)</f>
        <v>0.9522096477271853</v>
      </c>
    </row>
    <row r="10" spans="1:5" ht="15.75" x14ac:dyDescent="0.25">
      <c r="E10" s="1" t="s">
        <v>42</v>
      </c>
    </row>
    <row r="11" spans="1:5" ht="20.25" x14ac:dyDescent="0.35">
      <c r="C11" s="25">
        <f>B9-B4</f>
        <v>0.61374852821649561</v>
      </c>
      <c r="E11" s="2" t="s">
        <v>43</v>
      </c>
    </row>
    <row r="13" spans="1:5" ht="15.75" x14ac:dyDescent="0.25">
      <c r="A13" s="1" t="s">
        <v>34</v>
      </c>
    </row>
    <row r="15" spans="1:5" ht="21" x14ac:dyDescent="0.25">
      <c r="A15" s="3" t="s">
        <v>29</v>
      </c>
      <c r="B15" s="3">
        <v>0.26</v>
      </c>
      <c r="C15" s="26" t="s">
        <v>35</v>
      </c>
    </row>
    <row r="16" spans="1:5" x14ac:dyDescent="0.25">
      <c r="A16" t="s">
        <v>30</v>
      </c>
      <c r="B16">
        <v>0</v>
      </c>
    </row>
    <row r="17" spans="1:3" x14ac:dyDescent="0.25">
      <c r="A17" t="s">
        <v>31</v>
      </c>
      <c r="B17">
        <v>1</v>
      </c>
    </row>
    <row r="18" spans="1:3" x14ac:dyDescent="0.25">
      <c r="A18" t="s">
        <v>32</v>
      </c>
      <c r="B18">
        <f>_xlfn.NORM.DIST(B15,B16,B17,TRUE)</f>
        <v>0.60256811320176051</v>
      </c>
    </row>
    <row r="19" spans="1:3" ht="15.75" x14ac:dyDescent="0.25">
      <c r="C19" s="25">
        <f>B18</f>
        <v>0.60256811320176051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19C6-F030-4D5B-B8AD-19F84E3FC51E}">
  <dimension ref="A1:K47"/>
  <sheetViews>
    <sheetView tabSelected="1" topLeftCell="E1" workbookViewId="0">
      <selection activeCell="H14" sqref="H14"/>
    </sheetView>
  </sheetViews>
  <sheetFormatPr baseColWidth="10" defaultRowHeight="15" x14ac:dyDescent="0.25"/>
  <cols>
    <col min="1" max="1" width="14.140625" bestFit="1" customWidth="1"/>
    <col min="2" max="2" width="12" bestFit="1" customWidth="1"/>
    <col min="3" max="3" width="14.140625" bestFit="1" customWidth="1"/>
    <col min="4" max="4" width="12" bestFit="1" customWidth="1"/>
    <col min="5" max="5" width="14.140625" bestFit="1" customWidth="1"/>
    <col min="6" max="6" width="13.5703125" bestFit="1" customWidth="1"/>
    <col min="7" max="7" width="4.7109375" customWidth="1"/>
    <col min="9" max="9" width="14.140625" bestFit="1" customWidth="1"/>
    <col min="10" max="10" width="12" bestFit="1" customWidth="1"/>
  </cols>
  <sheetData>
    <row r="1" spans="1:11" ht="15.75" x14ac:dyDescent="0.25">
      <c r="A1" s="1" t="s">
        <v>44</v>
      </c>
      <c r="H1" s="35" t="s">
        <v>0</v>
      </c>
    </row>
    <row r="2" spans="1:11" ht="15" customHeight="1" x14ac:dyDescent="0.25">
      <c r="A2" s="29" t="s">
        <v>45</v>
      </c>
      <c r="B2" s="29"/>
      <c r="C2" s="29"/>
      <c r="D2" s="29"/>
      <c r="E2" s="29"/>
      <c r="F2" s="29"/>
    </row>
    <row r="3" spans="1:11" x14ac:dyDescent="0.25">
      <c r="A3" s="29"/>
      <c r="B3" s="29"/>
      <c r="C3" s="29"/>
      <c r="D3" s="29"/>
      <c r="E3" s="29"/>
      <c r="F3" s="29"/>
      <c r="I3" t="s">
        <v>69</v>
      </c>
      <c r="J3" t="s">
        <v>70</v>
      </c>
    </row>
    <row r="4" spans="1:11" x14ac:dyDescent="0.25">
      <c r="A4" s="29"/>
      <c r="B4" s="29"/>
      <c r="C4" s="29"/>
      <c r="D4" s="29"/>
      <c r="E4" s="29"/>
      <c r="F4" s="29"/>
    </row>
    <row r="5" spans="1:11" x14ac:dyDescent="0.25">
      <c r="A5" s="27"/>
      <c r="B5" s="27"/>
      <c r="C5" s="27"/>
      <c r="D5" s="27"/>
      <c r="E5" s="27"/>
      <c r="F5" s="27"/>
      <c r="I5" t="s">
        <v>46</v>
      </c>
      <c r="J5">
        <v>496</v>
      </c>
    </row>
    <row r="6" spans="1:11" x14ac:dyDescent="0.25">
      <c r="I6" t="s">
        <v>30</v>
      </c>
      <c r="J6">
        <v>500</v>
      </c>
    </row>
    <row r="7" spans="1:11" x14ac:dyDescent="0.25">
      <c r="I7" t="s">
        <v>33</v>
      </c>
      <c r="J7">
        <v>5</v>
      </c>
    </row>
    <row r="8" spans="1:11" ht="15.75" thickBot="1" x14ac:dyDescent="0.3">
      <c r="I8" t="s">
        <v>32</v>
      </c>
      <c r="J8">
        <f>_xlfn.NORM.DIST(J5,J6,J7,TRUE)</f>
        <v>0.21185539858339661</v>
      </c>
    </row>
    <row r="9" spans="1:11" ht="16.5" thickBot="1" x14ac:dyDescent="0.3">
      <c r="J9" s="41">
        <f>J8-I1</f>
        <v>0.21185539858339661</v>
      </c>
    </row>
    <row r="10" spans="1:11" x14ac:dyDescent="0.25">
      <c r="A10" t="s">
        <v>46</v>
      </c>
      <c r="B10">
        <v>185</v>
      </c>
      <c r="C10" t="s">
        <v>48</v>
      </c>
      <c r="E10" t="s">
        <v>46</v>
      </c>
      <c r="F10">
        <v>1.25</v>
      </c>
    </row>
    <row r="11" spans="1:11" x14ac:dyDescent="0.25">
      <c r="A11" t="s">
        <v>30</v>
      </c>
      <c r="B11">
        <v>170</v>
      </c>
      <c r="C11" t="s">
        <v>49</v>
      </c>
      <c r="E11" t="s">
        <v>30</v>
      </c>
      <c r="F11">
        <v>0</v>
      </c>
      <c r="H11" s="28" t="s">
        <v>71</v>
      </c>
      <c r="I11" s="28"/>
      <c r="J11" s="28"/>
      <c r="K11" s="28"/>
    </row>
    <row r="12" spans="1:11" x14ac:dyDescent="0.25">
      <c r="A12" t="s">
        <v>33</v>
      </c>
      <c r="B12">
        <v>12</v>
      </c>
      <c r="C12" t="s">
        <v>49</v>
      </c>
      <c r="E12" t="s">
        <v>33</v>
      </c>
      <c r="F12">
        <v>1</v>
      </c>
      <c r="H12" s="28"/>
      <c r="I12" s="28"/>
      <c r="J12" s="28"/>
      <c r="K12" s="28"/>
    </row>
    <row r="13" spans="1:11" x14ac:dyDescent="0.25">
      <c r="A13" t="s">
        <v>32</v>
      </c>
      <c r="B13">
        <f>_xlfn.NORM.DIST(B10,B11,B12,TRUE)</f>
        <v>0.89435022633314476</v>
      </c>
      <c r="E13" t="s">
        <v>32</v>
      </c>
      <c r="F13">
        <f>_xlfn.NORM.DIST(F10,F11,F12,TRUE)</f>
        <v>0.89435022633314476</v>
      </c>
    </row>
    <row r="14" spans="1:11" ht="15.75" x14ac:dyDescent="0.25">
      <c r="B14" s="25">
        <f>B13-B8</f>
        <v>0.89435022633314476</v>
      </c>
      <c r="F14" s="25">
        <f>F13-F8</f>
        <v>0.89435022633314476</v>
      </c>
    </row>
    <row r="15" spans="1:11" x14ac:dyDescent="0.25">
      <c r="C15" s="30" t="s">
        <v>47</v>
      </c>
      <c r="D15" s="31">
        <f>(B10-B11)/B12</f>
        <v>1.25</v>
      </c>
    </row>
    <row r="17" spans="1:6" x14ac:dyDescent="0.25">
      <c r="A17" s="32" t="s">
        <v>50</v>
      </c>
      <c r="B17" s="32"/>
      <c r="C17" s="32"/>
      <c r="D17" s="32"/>
      <c r="E17" s="32"/>
      <c r="F17" s="32"/>
    </row>
    <row r="18" spans="1:6" x14ac:dyDescent="0.25">
      <c r="A18" s="32"/>
      <c r="B18" s="32"/>
      <c r="C18" s="32"/>
      <c r="D18" s="32"/>
      <c r="E18" s="32"/>
      <c r="F18" s="32"/>
    </row>
    <row r="19" spans="1:6" x14ac:dyDescent="0.25">
      <c r="A19" s="32"/>
      <c r="B19" s="32"/>
      <c r="C19" s="32"/>
      <c r="D19" s="32"/>
      <c r="E19" s="32"/>
      <c r="F19" s="32"/>
    </row>
    <row r="21" spans="1:6" x14ac:dyDescent="0.25">
      <c r="A21" t="s">
        <v>10</v>
      </c>
    </row>
    <row r="22" spans="1:6" x14ac:dyDescent="0.25">
      <c r="A22" s="33" t="s">
        <v>51</v>
      </c>
      <c r="B22" t="s">
        <v>52</v>
      </c>
    </row>
    <row r="23" spans="1:6" x14ac:dyDescent="0.25">
      <c r="A23" s="33" t="s">
        <v>51</v>
      </c>
      <c r="B23" t="s">
        <v>53</v>
      </c>
    </row>
    <row r="25" spans="1:6" x14ac:dyDescent="0.25">
      <c r="A25" t="s">
        <v>54</v>
      </c>
    </row>
    <row r="27" spans="1:6" ht="15.75" x14ac:dyDescent="0.25">
      <c r="C27" s="34" t="s">
        <v>55</v>
      </c>
      <c r="D27" s="34"/>
    </row>
    <row r="29" spans="1:6" x14ac:dyDescent="0.25">
      <c r="A29" t="s">
        <v>56</v>
      </c>
    </row>
    <row r="30" spans="1:6" ht="15.75" thickBot="1" x14ac:dyDescent="0.3"/>
    <row r="31" spans="1:6" ht="16.5" thickBot="1" x14ac:dyDescent="0.3">
      <c r="A31" s="38" t="s">
        <v>64</v>
      </c>
      <c r="B31" s="39"/>
      <c r="C31" s="39"/>
      <c r="D31" s="39"/>
      <c r="E31" s="39"/>
      <c r="F31" s="40"/>
    </row>
    <row r="33" spans="1:6" x14ac:dyDescent="0.25">
      <c r="B33" s="36" t="s">
        <v>6</v>
      </c>
      <c r="C33" s="37">
        <f>NORMSINV(0.8)</f>
        <v>0.84162123357291474</v>
      </c>
      <c r="D33" t="s">
        <v>59</v>
      </c>
    </row>
    <row r="35" spans="1:6" x14ac:dyDescent="0.25">
      <c r="A35" s="11" t="s">
        <v>6</v>
      </c>
      <c r="B35" s="10" t="s">
        <v>7</v>
      </c>
      <c r="C35" s="23" t="str">
        <f>"="</f>
        <v>=</v>
      </c>
      <c r="D35" s="10" t="s">
        <v>60</v>
      </c>
      <c r="E35" s="23" t="str">
        <f>"="</f>
        <v>=</v>
      </c>
      <c r="F35" s="24">
        <f>(180.08-170)/12</f>
        <v>0.84000000000000108</v>
      </c>
    </row>
    <row r="36" spans="1:6" x14ac:dyDescent="0.25">
      <c r="A36" s="11"/>
      <c r="B36" s="5" t="s">
        <v>8</v>
      </c>
      <c r="C36" s="23"/>
      <c r="D36" s="5">
        <v>12</v>
      </c>
      <c r="E36" s="23"/>
      <c r="F36" s="24"/>
    </row>
    <row r="38" spans="1:6" ht="15.75" x14ac:dyDescent="0.25">
      <c r="A38" s="1" t="s">
        <v>57</v>
      </c>
    </row>
    <row r="39" spans="1:6" x14ac:dyDescent="0.25">
      <c r="A39" t="s">
        <v>61</v>
      </c>
    </row>
    <row r="41" spans="1:6" ht="18.75" x14ac:dyDescent="0.3">
      <c r="A41" s="3" t="s">
        <v>58</v>
      </c>
      <c r="C41" s="2" t="s">
        <v>62</v>
      </c>
      <c r="E41" s="5" t="s">
        <v>51</v>
      </c>
      <c r="F41" s="1">
        <f>C33*12+170</f>
        <v>180.09945480287499</v>
      </c>
    </row>
    <row r="42" spans="1:6" ht="15.75" x14ac:dyDescent="0.25">
      <c r="D42" s="25"/>
    </row>
    <row r="43" spans="1:6" x14ac:dyDescent="0.25">
      <c r="A43" t="s">
        <v>63</v>
      </c>
      <c r="C43" t="s">
        <v>46</v>
      </c>
      <c r="D43">
        <f>F41</f>
        <v>180.09945480287499</v>
      </c>
    </row>
    <row r="44" spans="1:6" x14ac:dyDescent="0.25">
      <c r="C44" t="s">
        <v>30</v>
      </c>
      <c r="D44">
        <v>170</v>
      </c>
    </row>
    <row r="45" spans="1:6" x14ac:dyDescent="0.25">
      <c r="C45" t="s">
        <v>33</v>
      </c>
      <c r="D45">
        <v>12</v>
      </c>
    </row>
    <row r="46" spans="1:6" ht="15.75" thickBot="1" x14ac:dyDescent="0.3">
      <c r="C46" t="s">
        <v>32</v>
      </c>
      <c r="D46">
        <f>_xlfn.NORM.DIST(D43,D44,D45,TRUE)</f>
        <v>0.80000000000000049</v>
      </c>
    </row>
    <row r="47" spans="1:6" ht="16.5" thickBot="1" x14ac:dyDescent="0.3">
      <c r="D47" s="41">
        <f>D46-D41</f>
        <v>0.80000000000000049</v>
      </c>
    </row>
  </sheetData>
  <mergeCells count="8">
    <mergeCell ref="H11:K12"/>
    <mergeCell ref="A2:F4"/>
    <mergeCell ref="A17:F19"/>
    <mergeCell ref="C27:D27"/>
    <mergeCell ref="A35:A36"/>
    <mergeCell ref="C35:C36"/>
    <mergeCell ref="E35:E36"/>
    <mergeCell ref="F35:F3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workbookViewId="0">
      <selection activeCell="A16" sqref="A16:F17"/>
    </sheetView>
  </sheetViews>
  <sheetFormatPr baseColWidth="10" defaultColWidth="9.140625" defaultRowHeight="15" x14ac:dyDescent="0.25"/>
  <cols>
    <col min="4" max="4" width="10.5703125" bestFit="1" customWidth="1"/>
    <col min="8" max="8" width="4.7109375" customWidth="1"/>
    <col min="10" max="13" width="4.7109375" customWidth="1"/>
    <col min="14" max="14" width="8.7109375" customWidth="1"/>
    <col min="15" max="16" width="4.7109375" customWidth="1"/>
    <col min="17" max="17" width="12.7109375" customWidth="1"/>
  </cols>
  <sheetData>
    <row r="1" spans="1:17" ht="15.75" x14ac:dyDescent="0.25">
      <c r="A1" s="1" t="s">
        <v>0</v>
      </c>
      <c r="I1" s="1" t="s">
        <v>16</v>
      </c>
    </row>
    <row r="3" spans="1:17" ht="21" x14ac:dyDescent="0.35">
      <c r="A3" t="s">
        <v>1</v>
      </c>
      <c r="I3" s="19" t="s">
        <v>17</v>
      </c>
      <c r="J3" s="20" t="s">
        <v>18</v>
      </c>
      <c r="K3" s="8" t="s">
        <v>8</v>
      </c>
      <c r="L3" s="21" t="s">
        <v>20</v>
      </c>
      <c r="M3" s="11" t="str">
        <f>"="</f>
        <v>=</v>
      </c>
      <c r="N3" s="11" t="s">
        <v>21</v>
      </c>
      <c r="O3" s="6">
        <v>160</v>
      </c>
      <c r="P3" s="12" t="s">
        <v>23</v>
      </c>
      <c r="Q3" s="13" t="s">
        <v>24</v>
      </c>
    </row>
    <row r="4" spans="1:17" ht="21" x14ac:dyDescent="0.35">
      <c r="I4" s="19"/>
      <c r="J4" s="20"/>
      <c r="K4" s="9" t="s">
        <v>19</v>
      </c>
      <c r="L4" s="21"/>
      <c r="M4" s="11"/>
      <c r="N4" s="11"/>
      <c r="O4" t="s">
        <v>22</v>
      </c>
      <c r="P4" s="12"/>
      <c r="Q4" s="13"/>
    </row>
    <row r="5" spans="1:17" ht="21" x14ac:dyDescent="0.25">
      <c r="A5" s="3" t="s">
        <v>2</v>
      </c>
      <c r="B5" s="20" t="s">
        <v>3</v>
      </c>
      <c r="C5" s="20"/>
      <c r="D5" s="4" t="s">
        <v>4</v>
      </c>
    </row>
    <row r="6" spans="1:17" x14ac:dyDescent="0.25">
      <c r="I6" s="14" t="s">
        <v>25</v>
      </c>
      <c r="J6" s="14"/>
      <c r="K6" s="14"/>
      <c r="L6" s="14"/>
      <c r="M6" s="14"/>
      <c r="N6" s="14"/>
      <c r="O6" s="14"/>
      <c r="P6" s="14"/>
      <c r="Q6" s="14"/>
    </row>
    <row r="7" spans="1:17" x14ac:dyDescent="0.25">
      <c r="A7" s="22" t="s">
        <v>5</v>
      </c>
      <c r="B7" s="22"/>
      <c r="C7" s="22"/>
      <c r="D7" s="22"/>
      <c r="E7" s="22"/>
      <c r="F7" s="22"/>
      <c r="G7" s="22"/>
      <c r="I7" s="14"/>
      <c r="J7" s="14"/>
      <c r="K7" s="14"/>
      <c r="L7" s="14"/>
      <c r="M7" s="14"/>
      <c r="N7" s="14"/>
      <c r="O7" s="14"/>
      <c r="P7" s="14"/>
      <c r="Q7" s="14"/>
    </row>
    <row r="8" spans="1:17" x14ac:dyDescent="0.25">
      <c r="A8" s="22"/>
      <c r="B8" s="22"/>
      <c r="C8" s="22"/>
      <c r="D8" s="22"/>
      <c r="E8" s="22"/>
      <c r="F8" s="22"/>
      <c r="G8" s="22"/>
    </row>
    <row r="9" spans="1:17" x14ac:dyDescent="0.25">
      <c r="A9" s="22"/>
      <c r="B9" s="22"/>
      <c r="C9" s="22"/>
      <c r="D9" s="22"/>
      <c r="E9" s="22"/>
      <c r="F9" s="22"/>
      <c r="G9" s="22"/>
    </row>
    <row r="10" spans="1:17" x14ac:dyDescent="0.25">
      <c r="A10" s="22"/>
      <c r="B10" s="22"/>
      <c r="C10" s="22"/>
      <c r="D10" s="22"/>
      <c r="E10" s="22"/>
      <c r="F10" s="22"/>
      <c r="G10" s="22"/>
    </row>
    <row r="11" spans="1:17" x14ac:dyDescent="0.25">
      <c r="A11" s="22"/>
      <c r="B11" s="22"/>
      <c r="C11" s="22"/>
      <c r="D11" s="22"/>
      <c r="E11" s="22"/>
      <c r="F11" s="22"/>
      <c r="G11" s="22"/>
    </row>
    <row r="12" spans="1:17" x14ac:dyDescent="0.25">
      <c r="A12" s="22"/>
      <c r="B12" s="22"/>
      <c r="C12" s="22"/>
      <c r="D12" s="22"/>
      <c r="E12" s="22"/>
      <c r="F12" s="22"/>
      <c r="G12" s="22"/>
    </row>
    <row r="13" spans="1:17" x14ac:dyDescent="0.25">
      <c r="A13" s="7"/>
      <c r="B13" s="7"/>
      <c r="C13" s="7"/>
      <c r="D13" s="7"/>
      <c r="E13" s="7"/>
      <c r="F13" s="7"/>
      <c r="G13" s="7"/>
    </row>
    <row r="14" spans="1:17" ht="15.75" x14ac:dyDescent="0.25">
      <c r="A14" s="1" t="s">
        <v>15</v>
      </c>
      <c r="B14" s="7"/>
      <c r="C14" s="7"/>
      <c r="D14" s="7"/>
      <c r="E14" s="7"/>
      <c r="F14" s="7"/>
      <c r="G14" s="7"/>
    </row>
    <row r="15" spans="1:17" x14ac:dyDescent="0.25">
      <c r="I15" s="11" t="str">
        <f>"="</f>
        <v>=</v>
      </c>
      <c r="J15" s="15" t="s">
        <v>9</v>
      </c>
      <c r="K15" s="15"/>
      <c r="L15" s="15"/>
      <c r="M15" s="11" t="str">
        <f>"="</f>
        <v>=</v>
      </c>
      <c r="N15" s="17">
        <v>1.5</v>
      </c>
    </row>
    <row r="16" spans="1:17" x14ac:dyDescent="0.25">
      <c r="A16" s="11" t="s">
        <v>6</v>
      </c>
      <c r="B16" s="6" t="s">
        <v>7</v>
      </c>
      <c r="C16" s="23" t="str">
        <f>"="</f>
        <v>=</v>
      </c>
      <c r="D16" s="6" t="s">
        <v>9</v>
      </c>
      <c r="E16" s="23" t="str">
        <f>"="</f>
        <v>=</v>
      </c>
      <c r="F16" s="24">
        <v>0.15</v>
      </c>
      <c r="I16" s="11"/>
      <c r="J16" s="16">
        <v>16</v>
      </c>
      <c r="K16" s="16"/>
      <c r="L16" s="16"/>
      <c r="M16" s="11"/>
      <c r="N16" s="17"/>
    </row>
    <row r="17" spans="1:17" x14ac:dyDescent="0.25">
      <c r="A17" s="11"/>
      <c r="B17" s="5" t="s">
        <v>8</v>
      </c>
      <c r="C17" s="23"/>
      <c r="D17" s="5">
        <v>160</v>
      </c>
      <c r="E17" s="23"/>
      <c r="F17" s="24"/>
    </row>
    <row r="19" spans="1:17" x14ac:dyDescent="0.25">
      <c r="A19" t="s">
        <v>10</v>
      </c>
      <c r="I19" t="s">
        <v>10</v>
      </c>
    </row>
    <row r="21" spans="1:17" ht="18.75" x14ac:dyDescent="0.3">
      <c r="A21" s="2" t="s">
        <v>11</v>
      </c>
      <c r="I21" s="2" t="s">
        <v>26</v>
      </c>
    </row>
    <row r="23" spans="1:17" ht="15" customHeight="1" x14ac:dyDescent="0.25">
      <c r="A23" s="18" t="s">
        <v>12</v>
      </c>
      <c r="B23" s="18"/>
      <c r="C23" s="18"/>
      <c r="D23" s="18"/>
      <c r="E23" s="18"/>
      <c r="F23" s="18"/>
      <c r="G23" s="18"/>
      <c r="I23" s="18" t="s">
        <v>27</v>
      </c>
      <c r="J23" s="18"/>
      <c r="K23" s="18"/>
      <c r="L23" s="18"/>
      <c r="M23" s="18"/>
      <c r="N23" s="18"/>
      <c r="O23" s="18"/>
      <c r="P23" s="18"/>
      <c r="Q23" s="18"/>
    </row>
    <row r="24" spans="1:17" x14ac:dyDescent="0.25">
      <c r="A24" s="18"/>
      <c r="B24" s="18"/>
      <c r="C24" s="18"/>
      <c r="D24" s="18"/>
      <c r="E24" s="18"/>
      <c r="F24" s="18"/>
      <c r="G24" s="18"/>
      <c r="I24" s="18"/>
      <c r="J24" s="18"/>
      <c r="K24" s="18"/>
      <c r="L24" s="18"/>
      <c r="M24" s="18"/>
      <c r="N24" s="18"/>
      <c r="O24" s="18"/>
      <c r="P24" s="18"/>
      <c r="Q24" s="18"/>
    </row>
    <row r="25" spans="1:17" x14ac:dyDescent="0.25">
      <c r="A25" s="18"/>
      <c r="B25" s="18"/>
      <c r="C25" s="18"/>
      <c r="D25" s="18"/>
      <c r="E25" s="18"/>
      <c r="F25" s="18"/>
      <c r="G25" s="18"/>
    </row>
    <row r="26" spans="1:17" x14ac:dyDescent="0.25">
      <c r="A26" s="18"/>
      <c r="B26" s="18"/>
      <c r="C26" s="18"/>
      <c r="D26" s="18"/>
      <c r="E26" s="18"/>
      <c r="F26" s="18"/>
      <c r="G26" s="18"/>
    </row>
    <row r="28" spans="1:17" x14ac:dyDescent="0.25">
      <c r="A28" t="s">
        <v>13</v>
      </c>
    </row>
    <row r="29" spans="1:17" x14ac:dyDescent="0.25">
      <c r="A29" t="s">
        <v>14</v>
      </c>
    </row>
  </sheetData>
  <mergeCells count="21">
    <mergeCell ref="A23:G26"/>
    <mergeCell ref="I3:I4"/>
    <mergeCell ref="J3:J4"/>
    <mergeCell ref="L3:L4"/>
    <mergeCell ref="M3:M4"/>
    <mergeCell ref="I23:Q24"/>
    <mergeCell ref="B5:C5"/>
    <mergeCell ref="A7:G12"/>
    <mergeCell ref="A16:A17"/>
    <mergeCell ref="C16:C17"/>
    <mergeCell ref="E16:E17"/>
    <mergeCell ref="F16:F17"/>
    <mergeCell ref="N3:N4"/>
    <mergeCell ref="P3:P4"/>
    <mergeCell ref="Q3:Q4"/>
    <mergeCell ref="I6:Q7"/>
    <mergeCell ref="I15:I16"/>
    <mergeCell ref="J15:L15"/>
    <mergeCell ref="J16:L16"/>
    <mergeCell ref="M15:M16"/>
    <mergeCell ref="N15:N1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GAUSS</vt:lpstr>
      <vt:lpstr>TIPIFICAR</vt:lpstr>
      <vt:lpstr>Edén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2022-11-14T15:35:39Z</dcterms:modified>
</cp:coreProperties>
</file>