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\Desktop\ssmc\"/>
    </mc:Choice>
  </mc:AlternateContent>
  <xr:revisionPtr revIDLastSave="0" documentId="13_ncr:1_{3A20348C-7304-4D08-B093-BF365CB7D002}" xr6:coauthVersionLast="47" xr6:coauthVersionMax="47" xr10:uidLastSave="{00000000-0000-0000-0000-000000000000}"/>
  <bookViews>
    <workbookView xWindow="-108" yWindow="-108" windowWidth="30936" windowHeight="13176" xr2:uid="{52DD5F67-181D-4BF2-AB28-A91BDC1C789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T7" i="1"/>
  <c r="U7" i="1" s="1"/>
  <c r="V7" i="1"/>
  <c r="S7" i="1"/>
  <c r="N7" i="1"/>
  <c r="K7" i="1"/>
  <c r="H7" i="1"/>
  <c r="E7" i="1"/>
  <c r="R4" i="1"/>
  <c r="U6" i="1"/>
  <c r="U5" i="1"/>
  <c r="U4" i="1"/>
  <c r="U3" i="1"/>
  <c r="T3" i="1"/>
  <c r="T4" i="1"/>
  <c r="T5" i="1"/>
  <c r="T6" i="1"/>
  <c r="T2" i="1"/>
  <c r="U2" i="1" s="1"/>
  <c r="S3" i="1"/>
  <c r="S4" i="1"/>
  <c r="S5" i="1"/>
  <c r="S6" i="1"/>
  <c r="S2" i="1"/>
  <c r="R6" i="1"/>
  <c r="Q6" i="1"/>
  <c r="V6" i="1"/>
  <c r="N6" i="1"/>
  <c r="K6" i="1"/>
  <c r="H6" i="1"/>
  <c r="E6" i="1"/>
  <c r="V5" i="1"/>
  <c r="R5" i="1"/>
  <c r="Q5" i="1"/>
  <c r="N5" i="1"/>
  <c r="K5" i="1"/>
  <c r="E5" i="1"/>
  <c r="H5" i="1"/>
  <c r="V3" i="1"/>
  <c r="V4" i="1"/>
  <c r="V2" i="1"/>
  <c r="Q3" i="1"/>
  <c r="Q4" i="1"/>
  <c r="Q2" i="1"/>
  <c r="N3" i="1"/>
  <c r="N4" i="1"/>
  <c r="N2" i="1"/>
  <c r="K3" i="1"/>
  <c r="K4" i="1"/>
  <c r="K2" i="1"/>
  <c r="H3" i="1"/>
  <c r="H4" i="1"/>
  <c r="H2" i="1"/>
  <c r="E3" i="1"/>
  <c r="E4" i="1"/>
  <c r="E2" i="1"/>
  <c r="R3" i="1"/>
  <c r="R2" i="1"/>
</calcChain>
</file>

<file path=xl/sharedStrings.xml><?xml version="1.0" encoding="utf-8"?>
<sst xmlns="http://schemas.openxmlformats.org/spreadsheetml/2006/main" count="49" uniqueCount="48">
  <si>
    <t>name</t>
  </si>
  <si>
    <t>train_acc</t>
  </si>
  <si>
    <t>val_acc</t>
  </si>
  <si>
    <t>none_acc</t>
  </si>
  <si>
    <t>test_acc</t>
  </si>
  <si>
    <t>new_acc</t>
  </si>
  <si>
    <t>desc</t>
  </si>
  <si>
    <t>vgg16 oversampling n=10 120ep</t>
  </si>
  <si>
    <t>vgg16 oversampling n=10 40ep</t>
  </si>
  <si>
    <t>new_acc cp</t>
  </si>
  <si>
    <t>overall_acc</t>
  </si>
  <si>
    <t>train_total</t>
  </si>
  <si>
    <t>train_correct</t>
  </si>
  <si>
    <t>val_total</t>
  </si>
  <si>
    <t>val_correct</t>
  </si>
  <si>
    <t>test_total</t>
  </si>
  <si>
    <t>test_correct</t>
  </si>
  <si>
    <t>none_correct</t>
  </si>
  <si>
    <t>none_total</t>
  </si>
  <si>
    <t>new_total</t>
  </si>
  <si>
    <t>new_correct</t>
  </si>
  <si>
    <t>vgg16 undersampling 4ep</t>
  </si>
  <si>
    <t>vgg16-98.97</t>
  </si>
  <si>
    <t>vgg16-75test100new</t>
  </si>
  <si>
    <t>vgg16-0.0536</t>
  </si>
  <si>
    <t>vgg16_13Oct-0025</t>
  </si>
  <si>
    <t>vgg16 oversampling n=10 19ep</t>
  </si>
  <si>
    <t>vgg16 preprocess</t>
  </si>
  <si>
    <t>oos_total</t>
  </si>
  <si>
    <t>oos_correct</t>
  </si>
  <si>
    <t>oos_acc</t>
  </si>
  <si>
    <t>chipping = 30</t>
  </si>
  <si>
    <t>training + validation</t>
  </si>
  <si>
    <t>24 + 6</t>
  </si>
  <si>
    <t>24 non-chipping</t>
  </si>
  <si>
    <t>nonchipping=240 (all unique)</t>
  </si>
  <si>
    <t>24*10 = 240 (chipping duplicated)</t>
  </si>
  <si>
    <t>24+240=264</t>
  </si>
  <si>
    <t>24*3+24= 24*4</t>
  </si>
  <si>
    <t>epoch=step iteration</t>
  </si>
  <si>
    <t>GPU=graphical processing unit</t>
  </si>
  <si>
    <t xml:space="preserve">13mins to predict 2500 </t>
  </si>
  <si>
    <t>2min to predict</t>
  </si>
  <si>
    <t>online: kaggle/googlecollab</t>
  </si>
  <si>
    <t>Cpu</t>
  </si>
  <si>
    <t>vgg16_13Oct-1845</t>
  </si>
  <si>
    <t>vgg16 preprocess 6ep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</si>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</sst>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0" borderId="2" xfId="0" applyNumberFormat="1" applyBorder="1"/>
    <xf numFmtId="0" fontId="0" fillId="0" borderId="0" xfId="0" applyNumberFormat="1" applyBorder="1"/>
    <xf numFmtId="164" fontId="0" fillId="0" borderId="3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0" xfId="0" applyNumberFormat="1" applyFill="1" applyBorder="1"/>
    <xf numFmtId="0" fontId="0" fillId="2" borderId="5" xfId="1" applyNumberFormat="1" applyFont="1" applyFill="1" applyBorder="1"/>
    <xf numFmtId="0" fontId="0" fillId="2" borderId="7" xfId="1" applyNumberFormat="1" applyFont="1" applyFill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164" fontId="0" fillId="2" borderId="5" xfId="1" applyNumberFormat="1" applyFont="1" applyFill="1" applyBorder="1"/>
    <xf numFmtId="0" fontId="0" fillId="2" borderId="2" xfId="1" applyNumberFormat="1" applyFont="1" applyFill="1" applyBorder="1"/>
    <xf numFmtId="0" fontId="0" fillId="2" borderId="0" xfId="1" applyNumberFormat="1" applyFont="1" applyFill="1" applyBorder="1"/>
    <xf numFmtId="164" fontId="0" fillId="2" borderId="3" xfId="1" applyNumberFormat="1" applyFont="1" applyFill="1" applyBorder="1"/>
    <xf numFmtId="0" fontId="0" fillId="2" borderId="0" xfId="1" applyNumberFormat="1" applyFont="1" applyFill="1"/>
    <xf numFmtId="164" fontId="0" fillId="2" borderId="0" xfId="1" applyNumberFormat="1" applyFont="1" applyFill="1"/>
    <xf numFmtId="164" fontId="0" fillId="2" borderId="2" xfId="1" applyNumberFormat="1" applyFont="1" applyFill="1" applyBorder="1"/>
    <xf numFmtId="164" fontId="0" fillId="3" borderId="5" xfId="1" applyNumberFormat="1" applyFont="1" applyFill="1" applyBorder="1"/>
    <xf numFmtId="164" fontId="0" fillId="3" borderId="7" xfId="1" applyNumberFormat="1" applyFont="1" applyFill="1" applyBorder="1"/>
    <xf numFmtId="0" fontId="0" fillId="3" borderId="2" xfId="0" applyFill="1" applyBorder="1"/>
    <xf numFmtId="0" fontId="0" fillId="3" borderId="0" xfId="0" applyFill="1" applyBorder="1"/>
    <xf numFmtId="164" fontId="0" fillId="4" borderId="7" xfId="1" applyNumberFormat="1" applyFont="1" applyFill="1" applyBorder="1"/>
    <xf numFmtId="164" fontId="0" fillId="4" borderId="0" xfId="1" applyNumberFormat="1" applyFont="1" applyFill="1" applyBorder="1"/>
    <xf numFmtId="164" fontId="0" fillId="0" borderId="1" xfId="1" applyNumberFormat="1" applyFont="1" applyFill="1" applyBorder="1"/>
    <xf numFmtId="164" fontId="0" fillId="0" borderId="4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1246-3363-4335-A3B8-DC470BEF3F39}">
  <dimension ref="A1:V29"/>
  <sheetViews>
    <sheetView tabSelected="1" workbookViewId="0">
      <selection activeCell="B11" sqref="B11"/>
    </sheetView>
  </sheetViews>
  <sheetFormatPr defaultRowHeight="14.4" x14ac:dyDescent="0.3"/>
  <cols>
    <col min="1" max="1" width="27.21875" style="6" bestFit="1" customWidth="1"/>
    <col min="2" max="2" width="18.109375" style="7" bestFit="1" customWidth="1"/>
    <col min="3" max="3" width="9.6640625" style="3" bestFit="1" customWidth="1"/>
    <col min="4" max="4" width="11.6640625" style="4" bestFit="1" customWidth="1"/>
    <col min="5" max="5" width="8.5546875" style="5" bestFit="1" customWidth="1"/>
    <col min="6" max="6" width="8.88671875" style="1"/>
    <col min="7" max="7" width="10.21875" style="1" bestFit="1" customWidth="1"/>
    <col min="8" max="8" width="7.109375" style="2" bestFit="1" customWidth="1"/>
    <col min="9" max="9" width="9" style="20" bestFit="1" customWidth="1"/>
    <col min="10" max="10" width="11" style="21" bestFit="1" customWidth="1"/>
    <col min="11" max="11" width="8.88671875" style="22"/>
    <col min="12" max="12" width="10" style="23" customWidth="1"/>
    <col min="13" max="13" width="12" style="23" bestFit="1" customWidth="1"/>
    <col min="14" max="14" width="8.88671875" style="24" bestFit="1" customWidth="1"/>
    <col min="15" max="15" width="10" style="20" customWidth="1"/>
    <col min="16" max="16" width="11.33203125" style="21" bestFit="1" customWidth="1"/>
    <col min="17" max="17" width="8.21875" style="22" bestFit="1" customWidth="1"/>
    <col min="18" max="18" width="10.5546875" style="25" bestFit="1" customWidth="1"/>
    <col min="19" max="19" width="8.88671875" style="28"/>
    <col min="20" max="20" width="10.88671875" style="29" bestFit="1" customWidth="1"/>
    <col min="21" max="21" width="7.77734375" style="31" bestFit="1" customWidth="1"/>
    <col min="22" max="22" width="10.33203125" style="33" bestFit="1" customWidth="1"/>
  </cols>
  <sheetData>
    <row r="1" spans="1:22" ht="15" thickBot="1" x14ac:dyDescent="0.35">
      <c r="A1" s="8" t="s">
        <v>6</v>
      </c>
      <c r="B1" s="9" t="s">
        <v>0</v>
      </c>
      <c r="C1" s="10" t="s">
        <v>11</v>
      </c>
      <c r="D1" s="11" t="s">
        <v>12</v>
      </c>
      <c r="E1" s="12" t="s">
        <v>1</v>
      </c>
      <c r="F1" s="11" t="s">
        <v>13</v>
      </c>
      <c r="G1" s="11" t="s">
        <v>14</v>
      </c>
      <c r="H1" s="13" t="s">
        <v>2</v>
      </c>
      <c r="I1" s="15" t="s">
        <v>15</v>
      </c>
      <c r="J1" s="16" t="s">
        <v>16</v>
      </c>
      <c r="K1" s="17" t="s">
        <v>4</v>
      </c>
      <c r="L1" s="16" t="s">
        <v>18</v>
      </c>
      <c r="M1" s="16" t="s">
        <v>17</v>
      </c>
      <c r="N1" s="18" t="s">
        <v>3</v>
      </c>
      <c r="O1" s="15" t="s">
        <v>19</v>
      </c>
      <c r="P1" s="16" t="s">
        <v>20</v>
      </c>
      <c r="Q1" s="17" t="s">
        <v>5</v>
      </c>
      <c r="R1" s="19" t="s">
        <v>9</v>
      </c>
      <c r="S1" s="26" t="s">
        <v>28</v>
      </c>
      <c r="T1" s="27" t="s">
        <v>29</v>
      </c>
      <c r="U1" s="30" t="s">
        <v>30</v>
      </c>
      <c r="V1" s="32" t="s">
        <v>10</v>
      </c>
    </row>
    <row r="2" spans="1:22" x14ac:dyDescent="0.3">
      <c r="A2" s="6" t="s">
        <v>21</v>
      </c>
      <c r="B2" s="7" t="s">
        <v>22</v>
      </c>
      <c r="C2" s="3">
        <v>48</v>
      </c>
      <c r="D2" s="4">
        <v>47</v>
      </c>
      <c r="E2" s="5">
        <f>D2/C2</f>
        <v>0.97916666666666663</v>
      </c>
      <c r="F2" s="1">
        <v>12</v>
      </c>
      <c r="G2" s="1">
        <v>11</v>
      </c>
      <c r="H2" s="2">
        <f>G2/F2</f>
        <v>0.91666666666666663</v>
      </c>
      <c r="I2" s="20">
        <v>8</v>
      </c>
      <c r="J2" s="21">
        <v>6</v>
      </c>
      <c r="K2" s="22">
        <f>J2/I2</f>
        <v>0.75</v>
      </c>
      <c r="L2" s="23">
        <v>2235</v>
      </c>
      <c r="M2" s="23">
        <v>2199</v>
      </c>
      <c r="N2" s="24">
        <f>M2/L2</f>
        <v>0.98389261744966439</v>
      </c>
      <c r="O2" s="20">
        <v>2574</v>
      </c>
      <c r="P2" s="21">
        <v>2519</v>
      </c>
      <c r="Q2" s="22">
        <f>P2/O2</f>
        <v>0.9786324786324786</v>
      </c>
      <c r="R2" s="25">
        <f>2/4</f>
        <v>0.5</v>
      </c>
      <c r="S2" s="28">
        <f t="shared" ref="S2:S7" si="0">SUM(O2,L2,I2)-C2/2</f>
        <v>4793</v>
      </c>
      <c r="T2" s="29">
        <f>SUM(P2,M2,J2)-C2/2</f>
        <v>4700</v>
      </c>
      <c r="U2" s="31">
        <f>T2/S2</f>
        <v>0.98059670352597539</v>
      </c>
      <c r="V2" s="33">
        <f>SUM(D2,G2,J2,M2,P2)/SUM(C2,F2,I2,L2,O2)</f>
        <v>0.98052081197457452</v>
      </c>
    </row>
    <row r="3" spans="1:22" x14ac:dyDescent="0.3">
      <c r="A3" s="6" t="s">
        <v>8</v>
      </c>
      <c r="B3" s="7" t="s">
        <v>23</v>
      </c>
      <c r="C3" s="3">
        <v>480</v>
      </c>
      <c r="D3" s="4">
        <v>480</v>
      </c>
      <c r="E3" s="5">
        <f t="shared" ref="E3:E4" si="1">D3/C3</f>
        <v>1</v>
      </c>
      <c r="F3" s="1">
        <v>66</v>
      </c>
      <c r="G3" s="1">
        <v>66</v>
      </c>
      <c r="H3" s="2">
        <f t="shared" ref="H3:H4" si="2">G3/F3</f>
        <v>1</v>
      </c>
      <c r="I3" s="20">
        <v>8</v>
      </c>
      <c r="J3" s="21">
        <v>6</v>
      </c>
      <c r="K3" s="22">
        <f t="shared" ref="K3:K7" si="3">J3/I3</f>
        <v>0.75</v>
      </c>
      <c r="L3" s="23">
        <v>2235</v>
      </c>
      <c r="M3" s="23">
        <v>2195</v>
      </c>
      <c r="N3" s="24">
        <f t="shared" ref="N3:N7" si="4">M3/L3</f>
        <v>0.98210290827740487</v>
      </c>
      <c r="O3" s="20">
        <v>2574</v>
      </c>
      <c r="P3" s="21">
        <v>2493</v>
      </c>
      <c r="Q3" s="22">
        <f t="shared" ref="Q3:Q7" si="5">P3/O3</f>
        <v>0.96853146853146854</v>
      </c>
      <c r="R3" s="25">
        <f>4/4</f>
        <v>1</v>
      </c>
      <c r="S3" s="28">
        <f t="shared" si="0"/>
        <v>4577</v>
      </c>
      <c r="T3" s="29">
        <f t="shared" ref="T3:T7" si="6">SUM(P3,M3,J3)-C3/2</f>
        <v>4454</v>
      </c>
      <c r="U3" s="31">
        <f t="shared" ref="U3:U7" si="7">T3/S3</f>
        <v>0.97312650207559537</v>
      </c>
      <c r="V3" s="33">
        <f t="shared" ref="V3:V7" si="8">SUM(D3,G3,J3,M3,P3)/SUM(C3,F3,I3,L3,O3)</f>
        <v>0.97706507551743427</v>
      </c>
    </row>
    <row r="4" spans="1:22" x14ac:dyDescent="0.3">
      <c r="A4" s="6" t="s">
        <v>7</v>
      </c>
      <c r="B4" s="7" t="s">
        <v>24</v>
      </c>
      <c r="C4" s="3">
        <v>480</v>
      </c>
      <c r="D4" s="4">
        <v>480</v>
      </c>
      <c r="E4" s="5">
        <f t="shared" si="1"/>
        <v>1</v>
      </c>
      <c r="F4" s="1">
        <v>66</v>
      </c>
      <c r="G4" s="1">
        <v>66</v>
      </c>
      <c r="H4" s="2">
        <f t="shared" si="2"/>
        <v>1</v>
      </c>
      <c r="I4" s="20">
        <v>8</v>
      </c>
      <c r="J4" s="21">
        <v>5</v>
      </c>
      <c r="K4" s="22">
        <f t="shared" si="3"/>
        <v>0.625</v>
      </c>
      <c r="L4" s="23">
        <v>2235</v>
      </c>
      <c r="M4" s="23">
        <v>2159</v>
      </c>
      <c r="N4" s="24">
        <f t="shared" si="4"/>
        <v>0.96599552572706937</v>
      </c>
      <c r="O4" s="20">
        <v>2574</v>
      </c>
      <c r="P4" s="21">
        <v>2421</v>
      </c>
      <c r="Q4" s="22">
        <f t="shared" si="5"/>
        <v>0.94055944055944052</v>
      </c>
      <c r="R4" s="25">
        <f>4/4</f>
        <v>1</v>
      </c>
      <c r="S4" s="28">
        <f t="shared" si="0"/>
        <v>4577</v>
      </c>
      <c r="T4" s="29">
        <f t="shared" si="6"/>
        <v>4345</v>
      </c>
      <c r="U4" s="31">
        <f t="shared" si="7"/>
        <v>0.94931177627266772</v>
      </c>
      <c r="V4" s="33">
        <f t="shared" si="8"/>
        <v>0.95674063024426625</v>
      </c>
    </row>
    <row r="5" spans="1:22" x14ac:dyDescent="0.3">
      <c r="A5" s="6" t="s">
        <v>26</v>
      </c>
      <c r="B5" s="7" t="s">
        <v>25</v>
      </c>
      <c r="C5" s="3">
        <v>480</v>
      </c>
      <c r="D5" s="4">
        <v>480</v>
      </c>
      <c r="E5" s="5">
        <f t="shared" ref="E5:E7" si="9">D5/C5</f>
        <v>1</v>
      </c>
      <c r="F5" s="1">
        <v>66</v>
      </c>
      <c r="G5" s="1">
        <v>66</v>
      </c>
      <c r="H5" s="2">
        <f t="shared" ref="H5:H7" si="10">G5/F5</f>
        <v>1</v>
      </c>
      <c r="I5" s="20">
        <v>8</v>
      </c>
      <c r="J5" s="21">
        <v>6</v>
      </c>
      <c r="K5" s="22">
        <f t="shared" si="3"/>
        <v>0.75</v>
      </c>
      <c r="L5" s="23">
        <v>2235</v>
      </c>
      <c r="M5" s="23">
        <v>2210</v>
      </c>
      <c r="N5" s="24">
        <f t="shared" si="4"/>
        <v>0.98881431767337813</v>
      </c>
      <c r="O5" s="20">
        <v>2574</v>
      </c>
      <c r="P5" s="21">
        <v>2554</v>
      </c>
      <c r="Q5" s="22">
        <f t="shared" si="5"/>
        <v>0.9922299922299922</v>
      </c>
      <c r="R5" s="25">
        <f>4/4</f>
        <v>1</v>
      </c>
      <c r="S5" s="28">
        <f t="shared" si="0"/>
        <v>4577</v>
      </c>
      <c r="T5" s="29">
        <f t="shared" si="6"/>
        <v>4530</v>
      </c>
      <c r="U5" s="31">
        <f t="shared" si="7"/>
        <v>0.98973126502075592</v>
      </c>
      <c r="V5" s="33">
        <f t="shared" si="8"/>
        <v>0.99123624836845048</v>
      </c>
    </row>
    <row r="6" spans="1:22" x14ac:dyDescent="0.3">
      <c r="A6" s="6" t="s">
        <v>27</v>
      </c>
      <c r="B6" s="7" t="s">
        <v>47</v>
      </c>
      <c r="C6" s="3">
        <v>480</v>
      </c>
      <c r="D6" s="14">
        <v>470</v>
      </c>
      <c r="E6" s="5">
        <f t="shared" si="9"/>
        <v>0.97916666666666663</v>
      </c>
      <c r="F6" s="1">
        <v>66</v>
      </c>
      <c r="G6" s="14">
        <v>66</v>
      </c>
      <c r="H6" s="2">
        <f t="shared" si="10"/>
        <v>1</v>
      </c>
      <c r="I6" s="20">
        <v>8</v>
      </c>
      <c r="J6" s="21">
        <v>5</v>
      </c>
      <c r="K6" s="22">
        <f t="shared" si="3"/>
        <v>0.625</v>
      </c>
      <c r="L6" s="23">
        <v>2235</v>
      </c>
      <c r="M6" s="23">
        <v>2219</v>
      </c>
      <c r="N6" s="24">
        <f t="shared" si="4"/>
        <v>0.99284116331096195</v>
      </c>
      <c r="O6" s="20">
        <v>2574</v>
      </c>
      <c r="P6" s="21">
        <v>2544</v>
      </c>
      <c r="Q6" s="22">
        <f t="shared" si="5"/>
        <v>0.9883449883449883</v>
      </c>
      <c r="R6" s="25">
        <f>4/4</f>
        <v>1</v>
      </c>
      <c r="S6" s="28">
        <f t="shared" si="0"/>
        <v>4577</v>
      </c>
      <c r="T6" s="29">
        <f t="shared" si="6"/>
        <v>4528</v>
      </c>
      <c r="U6" s="31">
        <f t="shared" si="7"/>
        <v>0.98929429757483067</v>
      </c>
      <c r="V6" s="33">
        <f t="shared" si="8"/>
        <v>0.98899869476039526</v>
      </c>
    </row>
    <row r="7" spans="1:22" x14ac:dyDescent="0.3">
      <c r="A7" s="6" t="s">
        <v>46</v>
      </c>
      <c r="B7" s="7" t="s">
        <v>45</v>
      </c>
      <c r="C7" s="3">
        <v>480</v>
      </c>
      <c r="D7" s="14">
        <v>469</v>
      </c>
      <c r="E7" s="5">
        <f t="shared" si="9"/>
        <v>0.9770833333333333</v>
      </c>
      <c r="F7" s="1">
        <v>66</v>
      </c>
      <c r="G7" s="14">
        <v>66</v>
      </c>
      <c r="H7" s="2">
        <f t="shared" si="10"/>
        <v>1</v>
      </c>
      <c r="I7" s="20">
        <v>8</v>
      </c>
      <c r="J7" s="21">
        <v>5</v>
      </c>
      <c r="K7" s="22">
        <f t="shared" si="3"/>
        <v>0.625</v>
      </c>
      <c r="L7" s="23">
        <v>2235</v>
      </c>
      <c r="M7" s="23">
        <v>2235</v>
      </c>
      <c r="N7" s="24">
        <f t="shared" si="4"/>
        <v>1</v>
      </c>
      <c r="O7" s="20">
        <v>2574</v>
      </c>
      <c r="P7" s="21">
        <v>2571</v>
      </c>
      <c r="Q7" s="22">
        <f t="shared" si="5"/>
        <v>0.99883449883449882</v>
      </c>
      <c r="R7" s="25">
        <f>3/4</f>
        <v>0.75</v>
      </c>
      <c r="S7" s="28">
        <f t="shared" si="0"/>
        <v>4577</v>
      </c>
      <c r="T7" s="29">
        <f t="shared" si="6"/>
        <v>4571</v>
      </c>
      <c r="U7" s="31">
        <f t="shared" si="7"/>
        <v>0.99868909766222413</v>
      </c>
      <c r="V7" s="33">
        <f t="shared" si="8"/>
        <v>0.99683013238858853</v>
      </c>
    </row>
    <row r="9" spans="1:22" x14ac:dyDescent="0.3">
      <c r="A9" s="6" t="s">
        <v>31</v>
      </c>
    </row>
    <row r="10" spans="1:22" x14ac:dyDescent="0.3">
      <c r="A10" s="6" t="s">
        <v>32</v>
      </c>
    </row>
    <row r="11" spans="1:22" x14ac:dyDescent="0.3">
      <c r="A11" s="6" t="s">
        <v>33</v>
      </c>
    </row>
    <row r="13" spans="1:22" x14ac:dyDescent="0.3">
      <c r="A13" s="6" t="s">
        <v>34</v>
      </c>
    </row>
    <row r="14" spans="1:22" x14ac:dyDescent="0.3">
      <c r="A14" s="6">
        <v>48</v>
      </c>
    </row>
    <row r="16" spans="1:22" x14ac:dyDescent="0.3">
      <c r="A16" s="6" t="s">
        <v>33</v>
      </c>
    </row>
    <row r="17" spans="1:1" x14ac:dyDescent="0.3">
      <c r="A17" s="6" t="s">
        <v>36</v>
      </c>
    </row>
    <row r="18" spans="1:1" x14ac:dyDescent="0.3">
      <c r="A18" s="6" t="s">
        <v>35</v>
      </c>
    </row>
    <row r="20" spans="1:1" x14ac:dyDescent="0.3">
      <c r="A20" s="6" t="s">
        <v>37</v>
      </c>
    </row>
    <row r="21" spans="1:1" x14ac:dyDescent="0.3">
      <c r="A21" s="6" t="s">
        <v>38</v>
      </c>
    </row>
    <row r="23" spans="1:1" x14ac:dyDescent="0.3">
      <c r="A23" s="6" t="s">
        <v>39</v>
      </c>
    </row>
    <row r="24" spans="1:1" x14ac:dyDescent="0.3">
      <c r="A24" s="6" t="s">
        <v>44</v>
      </c>
    </row>
    <row r="25" spans="1:1" x14ac:dyDescent="0.3">
      <c r="A25" s="6" t="s">
        <v>40</v>
      </c>
    </row>
    <row r="26" spans="1:1" x14ac:dyDescent="0.3">
      <c r="A26" s="6" t="s">
        <v>41</v>
      </c>
    </row>
    <row r="27" spans="1:1" x14ac:dyDescent="0.3">
      <c r="A27" s="6" t="s">
        <v>42</v>
      </c>
    </row>
    <row r="29" spans="1:1" x14ac:dyDescent="0.3">
      <c r="A29" s="6" t="s">
        <v>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ZM</dc:creator>
  <cp:lastModifiedBy>Zac ZM</cp:lastModifiedBy>
  <dcterms:created xsi:type="dcterms:W3CDTF">2021-10-12T08:33:09Z</dcterms:created>
  <dcterms:modified xsi:type="dcterms:W3CDTF">2021-10-14T01:46:10Z</dcterms:modified>
</cp:coreProperties>
</file>