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ESS_Routing\MARL_EV_Carbon_Intensity\GB_System\Optimisation\"/>
    </mc:Choice>
  </mc:AlternateContent>
  <xr:revisionPtr revIDLastSave="0" documentId="13_ncr:1_{1A4965BB-7329-4C26-9BE9-0EE1A4385D59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Network" sheetId="9" r:id="rId1"/>
    <sheet name="line" sheetId="1" r:id="rId2"/>
    <sheet name="dem_win" sheetId="2" r:id="rId3"/>
    <sheet name="dem_sum" sheetId="4" r:id="rId4"/>
    <sheet name="wt_cap" sheetId="3" r:id="rId5"/>
    <sheet name="wt_low_5%w" sheetId="5" r:id="rId6"/>
    <sheet name="wt_high_5%w" sheetId="6" r:id="rId7"/>
    <sheet name="cap" sheetId="7" r:id="rId8"/>
    <sheet name="cos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G15" i="2"/>
  <c r="G14" i="2"/>
  <c r="G13" i="2"/>
  <c r="G12" i="2"/>
  <c r="G11" i="2"/>
  <c r="G10" i="2"/>
  <c r="G9" i="2"/>
  <c r="G8" i="2"/>
  <c r="G7" i="2"/>
  <c r="G6" i="2"/>
  <c r="G4" i="2"/>
  <c r="G5" i="2"/>
  <c r="G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1" i="4"/>
  <c r="C31" i="2"/>
  <c r="C13" i="6"/>
  <c r="C13" i="5"/>
  <c r="E81" i="7"/>
  <c r="F81" i="7"/>
  <c r="D81" i="7"/>
  <c r="C13" i="3"/>
</calcChain>
</file>

<file path=xl/sharedStrings.xml><?xml version="1.0" encoding="utf-8"?>
<sst xmlns="http://schemas.openxmlformats.org/spreadsheetml/2006/main" count="234" uniqueCount="48">
  <si>
    <t>Line_ID</t>
    <phoneticPr fontId="0" type="noConversion"/>
  </si>
  <si>
    <t>cap</t>
    <phoneticPr fontId="0" type="noConversion"/>
  </si>
  <si>
    <t>xl</t>
    <phoneticPr fontId="0" type="noConversion"/>
  </si>
  <si>
    <t>NodeIn</t>
  </si>
  <si>
    <t>NodeOut</t>
  </si>
  <si>
    <t>No</t>
    <phoneticPr fontId="2" type="noConversion"/>
  </si>
  <si>
    <t>Bus_ID</t>
    <phoneticPr fontId="2" type="noConversion"/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</si>
  <si>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</si>
  <si>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</si>
  <si>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</si>
  <si>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</si>
  <si>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</si>
  <si>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</si>
  <si>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</si>
  <si>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</si>
  <si>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</si>
  <si>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</si>
  <si>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</si>
  <si>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</si>
  <si>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</si>
  <si>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</si>
  <si>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</si>
  <si>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</si>
  <si>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</si>
  <si>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</si>
  <si>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</si>
  <si>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</si>
  <si>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</si>
  <si>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</si>
  <si>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</si>
  <si>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</si>
  <si>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No</t>
  </si>
  <si>
    <t>Type</t>
    <phoneticPr fontId="2" type="noConversion"/>
  </si>
  <si>
    <t>Pmax</t>
  </si>
  <si>
    <t>Carbon</t>
    <phoneticPr fontId="2" type="noConversion"/>
  </si>
  <si>
    <t>PUmax</t>
    <phoneticPr fontId="2" type="noConversion"/>
  </si>
  <si>
    <t>CCGT</t>
    <phoneticPr fontId="2" type="noConversion"/>
  </si>
  <si>
    <t>CHP-biomass</t>
    <phoneticPr fontId="2" type="noConversion"/>
  </si>
  <si>
    <t>Nuclear</t>
    <phoneticPr fontId="2" type="noConversion"/>
  </si>
  <si>
    <t>CHP</t>
    <phoneticPr fontId="2" type="noConversion"/>
  </si>
  <si>
    <t>Coal</t>
    <phoneticPr fontId="2" type="noConversion"/>
  </si>
  <si>
    <t>OCGT</t>
    <phoneticPr fontId="2" type="noConversion"/>
  </si>
  <si>
    <t>Biomass</t>
    <phoneticPr fontId="2" type="noConversion"/>
  </si>
  <si>
    <t>Oil</t>
    <phoneticPr fontId="2" type="noConversion"/>
  </si>
  <si>
    <t>production cost</t>
    <phoneticPr fontId="2" type="noConversion"/>
  </si>
  <si>
    <t>upward reserve</t>
    <phoneticPr fontId="2" type="noConversion"/>
  </si>
  <si>
    <t>downward reserve</t>
    <phoneticPr fontId="2" type="noConversion"/>
  </si>
  <si>
    <t>PDmax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</si>
</sst>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1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0" fontId="0" fillId="0" borderId="0" xfId="2" applyNumberFormat="1" applyFont="1" applyAlignment="1"/>
    <xf numFmtId="10" fontId="0" fillId="0" borderId="0" xfId="0" applyNumberFormat="1"/>
    <xf numFmtId="9" fontId="0" fillId="0" borderId="0" xfId="2" applyFont="1" applyAlignment="1"/>
    <xf numFmtId="9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104775</xdr:rowOff>
    </xdr:from>
    <xdr:to>
      <xdr:col>16</xdr:col>
      <xdr:colOff>409575</xdr:colOff>
      <xdr:row>76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77DBE-2308-3860-9C42-DA083CD28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95275"/>
          <a:ext cx="9858375" cy="1420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133350</xdr:colOff>
      <xdr:row>2</xdr:row>
      <xdr:rowOff>28574</xdr:rowOff>
    </xdr:from>
    <xdr:to>
      <xdr:col>27</xdr:col>
      <xdr:colOff>472441</xdr:colOff>
      <xdr:row>73</xdr:row>
      <xdr:rowOff>155862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7394F-A2EA-56DF-FE57-47A3C9D20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9714" y="374938"/>
          <a:ext cx="7266363" cy="12423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272-891A-46A9-A03D-A05AC87F8FB9}">
  <dimension ref="A1"/>
  <sheetViews>
    <sheetView tabSelected="1" zoomScale="55" zoomScaleNormal="55" workbookViewId="0">
      <selection activeCell="W13" sqref="W13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10" workbookViewId="0">
      <selection activeCell="C2" sqref="C2"/>
    </sheetView>
  </sheetViews>
  <sheetFormatPr defaultRowHeight="14.25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0</v>
      </c>
      <c r="B2" s="1">
        <v>1050</v>
      </c>
      <c r="C2" s="1">
        <v>0.13</v>
      </c>
      <c r="D2" s="1">
        <v>1</v>
      </c>
      <c r="E2" s="1">
        <v>2</v>
      </c>
    </row>
    <row r="3" spans="1:5" x14ac:dyDescent="0.2">
      <c r="A3" s="1">
        <v>1</v>
      </c>
      <c r="B3" s="1">
        <v>264</v>
      </c>
      <c r="C3" s="1">
        <v>0.13</v>
      </c>
      <c r="D3" s="1">
        <v>1</v>
      </c>
      <c r="E3" s="1">
        <v>3</v>
      </c>
    </row>
    <row r="4" spans="1:5" x14ac:dyDescent="0.2">
      <c r="A4" s="1">
        <v>2</v>
      </c>
      <c r="B4" s="1">
        <v>652</v>
      </c>
      <c r="C4" s="1">
        <v>0.13</v>
      </c>
      <c r="D4" s="1">
        <v>2</v>
      </c>
      <c r="E4" s="1">
        <v>3</v>
      </c>
    </row>
    <row r="5" spans="1:5" x14ac:dyDescent="0.2">
      <c r="A5" s="1">
        <v>3</v>
      </c>
      <c r="B5" s="1">
        <v>1520</v>
      </c>
      <c r="C5" s="1">
        <v>0.13</v>
      </c>
      <c r="D5" s="1">
        <v>2</v>
      </c>
      <c r="E5" s="1">
        <v>4</v>
      </c>
    </row>
    <row r="6" spans="1:5" x14ac:dyDescent="0.2">
      <c r="A6" s="1">
        <v>4</v>
      </c>
      <c r="B6" s="1">
        <v>1296</v>
      </c>
      <c r="C6" s="1">
        <v>0.13</v>
      </c>
      <c r="D6" s="1">
        <v>3</v>
      </c>
      <c r="E6" s="1">
        <v>4</v>
      </c>
    </row>
    <row r="7" spans="1:5" x14ac:dyDescent="0.2">
      <c r="A7" s="1">
        <v>5</v>
      </c>
      <c r="B7" s="1">
        <v>2000</v>
      </c>
      <c r="C7" s="1">
        <v>0.13</v>
      </c>
      <c r="D7" s="1">
        <v>4</v>
      </c>
      <c r="E7" s="1">
        <v>5</v>
      </c>
    </row>
    <row r="8" spans="1:5" x14ac:dyDescent="0.2">
      <c r="A8" s="1">
        <v>6</v>
      </c>
      <c r="B8" s="1">
        <v>2620</v>
      </c>
      <c r="C8" s="1">
        <v>0.13</v>
      </c>
      <c r="D8" s="1">
        <v>4</v>
      </c>
      <c r="E8" s="1">
        <v>6</v>
      </c>
    </row>
    <row r="9" spans="1:5" x14ac:dyDescent="0.2">
      <c r="A9" s="1">
        <v>7</v>
      </c>
      <c r="B9" s="1">
        <v>2180</v>
      </c>
      <c r="C9" s="1">
        <v>0.13</v>
      </c>
      <c r="D9" s="1">
        <v>4</v>
      </c>
      <c r="E9" s="1">
        <v>7</v>
      </c>
    </row>
    <row r="10" spans="1:5" x14ac:dyDescent="0.2">
      <c r="A10" s="1">
        <v>8</v>
      </c>
      <c r="B10" s="1">
        <v>2780</v>
      </c>
      <c r="C10" s="1">
        <v>0.13</v>
      </c>
      <c r="D10" s="1">
        <v>5</v>
      </c>
      <c r="E10" s="1">
        <v>6</v>
      </c>
    </row>
    <row r="11" spans="1:5" x14ac:dyDescent="0.2">
      <c r="A11" s="1">
        <v>9</v>
      </c>
      <c r="B11" s="1">
        <v>1900</v>
      </c>
      <c r="C11" s="1">
        <v>0.13</v>
      </c>
      <c r="D11" s="1">
        <v>6</v>
      </c>
      <c r="E11" s="1">
        <v>7</v>
      </c>
    </row>
    <row r="12" spans="1:5" x14ac:dyDescent="0.2">
      <c r="A12" s="1">
        <v>10</v>
      </c>
      <c r="B12" s="1">
        <v>4200</v>
      </c>
      <c r="C12" s="1">
        <v>0.13</v>
      </c>
      <c r="D12" s="1">
        <v>6</v>
      </c>
      <c r="E12" s="1">
        <v>9</v>
      </c>
    </row>
    <row r="13" spans="1:5" x14ac:dyDescent="0.2">
      <c r="A13" s="1">
        <v>11</v>
      </c>
      <c r="B13" s="1">
        <v>4680</v>
      </c>
      <c r="C13" s="1">
        <v>0.13</v>
      </c>
      <c r="D13" s="1">
        <v>7</v>
      </c>
      <c r="E13" s="1">
        <v>8</v>
      </c>
    </row>
    <row r="14" spans="1:5" x14ac:dyDescent="0.2">
      <c r="A14" s="1">
        <v>12</v>
      </c>
      <c r="B14" s="1">
        <v>6140</v>
      </c>
      <c r="C14" s="1">
        <v>0.13</v>
      </c>
      <c r="D14" s="1">
        <v>8</v>
      </c>
      <c r="E14" s="1">
        <v>10</v>
      </c>
    </row>
    <row r="15" spans="1:5" x14ac:dyDescent="0.2">
      <c r="A15" s="1">
        <v>13</v>
      </c>
      <c r="B15" s="1">
        <v>1605</v>
      </c>
      <c r="C15" s="1">
        <v>0.13</v>
      </c>
      <c r="D15" s="1">
        <v>9</v>
      </c>
      <c r="E15" s="1">
        <v>10</v>
      </c>
    </row>
    <row r="16" spans="1:5" x14ac:dyDescent="0.2">
      <c r="A16" s="1">
        <v>14</v>
      </c>
      <c r="B16" s="1">
        <v>2780</v>
      </c>
      <c r="C16" s="1">
        <v>0.13</v>
      </c>
      <c r="D16" s="1">
        <v>9</v>
      </c>
      <c r="E16" s="1">
        <v>11</v>
      </c>
    </row>
    <row r="17" spans="1:5" x14ac:dyDescent="0.2">
      <c r="A17" s="1">
        <v>15</v>
      </c>
      <c r="B17" s="1">
        <v>8460</v>
      </c>
      <c r="C17" s="1">
        <v>0.13</v>
      </c>
      <c r="D17" s="1">
        <v>10</v>
      </c>
      <c r="E17" s="1">
        <v>15</v>
      </c>
    </row>
    <row r="18" spans="1:5" x14ac:dyDescent="0.2">
      <c r="A18" s="1">
        <v>16</v>
      </c>
      <c r="B18" s="1">
        <v>6640</v>
      </c>
      <c r="C18" s="1">
        <v>0.13</v>
      </c>
      <c r="D18" s="1">
        <v>11</v>
      </c>
      <c r="E18" s="1">
        <v>12</v>
      </c>
    </row>
    <row r="19" spans="1:5" x14ac:dyDescent="0.2">
      <c r="A19" s="1">
        <v>17</v>
      </c>
      <c r="B19" s="1">
        <v>4380</v>
      </c>
      <c r="C19" s="1">
        <v>0.13</v>
      </c>
      <c r="D19" s="1">
        <v>11</v>
      </c>
      <c r="E19" s="1">
        <v>13</v>
      </c>
    </row>
    <row r="20" spans="1:5" x14ac:dyDescent="0.2">
      <c r="A20" s="1">
        <v>18</v>
      </c>
      <c r="B20" s="1">
        <v>5040</v>
      </c>
      <c r="C20" s="1">
        <v>0.13</v>
      </c>
      <c r="D20" s="1">
        <v>11</v>
      </c>
      <c r="E20" s="1">
        <v>15</v>
      </c>
    </row>
    <row r="21" spans="1:5" x14ac:dyDescent="0.2">
      <c r="A21" s="1">
        <v>19</v>
      </c>
      <c r="B21" s="1">
        <v>6200</v>
      </c>
      <c r="C21" s="1">
        <v>0.13</v>
      </c>
      <c r="D21" s="1">
        <v>12</v>
      </c>
      <c r="E21" s="1">
        <v>13</v>
      </c>
    </row>
    <row r="22" spans="1:5" x14ac:dyDescent="0.2">
      <c r="A22" s="1">
        <v>20</v>
      </c>
      <c r="B22" s="1">
        <v>4800</v>
      </c>
      <c r="C22" s="1">
        <v>0.13</v>
      </c>
      <c r="D22" s="1">
        <v>12</v>
      </c>
      <c r="E22" s="1">
        <v>18</v>
      </c>
    </row>
    <row r="23" spans="1:5" x14ac:dyDescent="0.2">
      <c r="A23" s="1">
        <v>21</v>
      </c>
      <c r="B23" s="1">
        <v>2080</v>
      </c>
      <c r="C23" s="1">
        <v>0.13</v>
      </c>
      <c r="D23" s="1">
        <v>13</v>
      </c>
      <c r="E23" s="1">
        <v>14</v>
      </c>
    </row>
    <row r="24" spans="1:5" x14ac:dyDescent="0.2">
      <c r="A24" s="1">
        <v>22</v>
      </c>
      <c r="B24" s="1">
        <v>4800</v>
      </c>
      <c r="C24" s="1">
        <v>0.13</v>
      </c>
      <c r="D24" s="1">
        <v>13</v>
      </c>
      <c r="E24" s="1">
        <v>18</v>
      </c>
    </row>
    <row r="25" spans="1:5" x14ac:dyDescent="0.2">
      <c r="A25" s="1">
        <v>23</v>
      </c>
      <c r="B25" s="1">
        <v>10000</v>
      </c>
      <c r="C25" s="1">
        <v>0.13</v>
      </c>
      <c r="D25" s="1">
        <v>14</v>
      </c>
      <c r="E25" s="1">
        <v>15</v>
      </c>
    </row>
    <row r="26" spans="1:5" x14ac:dyDescent="0.2">
      <c r="A26" s="1">
        <v>24</v>
      </c>
      <c r="B26" s="1">
        <v>3205</v>
      </c>
      <c r="C26" s="1">
        <v>0.13</v>
      </c>
      <c r="D26" s="1">
        <v>14</v>
      </c>
      <c r="E26" s="1">
        <v>16</v>
      </c>
    </row>
    <row r="27" spans="1:5" x14ac:dyDescent="0.2">
      <c r="A27" s="1">
        <v>25</v>
      </c>
      <c r="B27" s="1">
        <v>8310</v>
      </c>
      <c r="C27" s="1">
        <v>0.13</v>
      </c>
      <c r="D27" s="1">
        <v>15</v>
      </c>
      <c r="E27" s="1">
        <v>16</v>
      </c>
    </row>
    <row r="28" spans="1:5" x14ac:dyDescent="0.2">
      <c r="A28" s="1">
        <v>26</v>
      </c>
      <c r="B28" s="1">
        <v>4040</v>
      </c>
      <c r="C28" s="1">
        <v>0.13</v>
      </c>
      <c r="D28" s="1">
        <v>16</v>
      </c>
      <c r="E28" s="1">
        <v>17</v>
      </c>
    </row>
    <row r="29" spans="1:5" x14ac:dyDescent="0.2">
      <c r="A29" s="1">
        <v>27</v>
      </c>
      <c r="B29" s="1">
        <v>6560</v>
      </c>
      <c r="C29" s="1">
        <v>0.13</v>
      </c>
      <c r="D29" s="1">
        <v>16</v>
      </c>
      <c r="E29" s="1">
        <v>19</v>
      </c>
    </row>
    <row r="30" spans="1:5" x14ac:dyDescent="0.2">
      <c r="A30" s="1">
        <v>28</v>
      </c>
      <c r="B30" s="1">
        <v>8600</v>
      </c>
      <c r="C30" s="1">
        <v>0.13</v>
      </c>
      <c r="D30" s="1">
        <v>16</v>
      </c>
      <c r="E30" s="1">
        <v>21</v>
      </c>
    </row>
    <row r="31" spans="1:5" x14ac:dyDescent="0.2">
      <c r="A31" s="1">
        <v>29</v>
      </c>
      <c r="B31" s="1">
        <v>5560</v>
      </c>
      <c r="C31" s="1">
        <v>0.13</v>
      </c>
      <c r="D31" s="1">
        <v>16</v>
      </c>
      <c r="E31" s="1">
        <v>22</v>
      </c>
    </row>
    <row r="32" spans="1:5" x14ac:dyDescent="0.2">
      <c r="A32" s="1">
        <v>30</v>
      </c>
      <c r="B32" s="1">
        <v>3960</v>
      </c>
      <c r="C32" s="1">
        <v>0.13</v>
      </c>
      <c r="D32" s="1">
        <v>17</v>
      </c>
      <c r="E32" s="1">
        <v>18</v>
      </c>
    </row>
    <row r="33" spans="1:5" x14ac:dyDescent="0.2">
      <c r="A33" s="1">
        <v>31</v>
      </c>
      <c r="B33" s="1">
        <v>5810</v>
      </c>
      <c r="C33" s="1">
        <v>0.13</v>
      </c>
      <c r="D33" s="1">
        <v>17</v>
      </c>
      <c r="E33" s="1">
        <v>22</v>
      </c>
    </row>
    <row r="34" spans="1:5" x14ac:dyDescent="0.2">
      <c r="A34" s="1">
        <v>32</v>
      </c>
      <c r="B34" s="1">
        <v>4200</v>
      </c>
      <c r="C34" s="1">
        <v>0.13</v>
      </c>
      <c r="D34" s="1">
        <v>18</v>
      </c>
      <c r="E34" s="1">
        <v>23</v>
      </c>
    </row>
    <row r="35" spans="1:5" x14ac:dyDescent="0.2">
      <c r="A35" s="1">
        <v>33</v>
      </c>
      <c r="B35" s="1">
        <v>4560</v>
      </c>
      <c r="C35" s="1">
        <v>0.13</v>
      </c>
      <c r="D35" s="1">
        <v>19</v>
      </c>
      <c r="E35" s="1">
        <v>20</v>
      </c>
    </row>
    <row r="36" spans="1:5" x14ac:dyDescent="0.2">
      <c r="A36" s="1">
        <v>34</v>
      </c>
      <c r="B36" s="1">
        <v>3180</v>
      </c>
      <c r="C36" s="1">
        <v>0.13</v>
      </c>
      <c r="D36" s="1">
        <v>19</v>
      </c>
      <c r="E36" s="1">
        <v>21</v>
      </c>
    </row>
    <row r="37" spans="1:5" x14ac:dyDescent="0.2">
      <c r="A37" s="1">
        <v>35</v>
      </c>
      <c r="B37" s="1">
        <v>4560</v>
      </c>
      <c r="C37" s="1">
        <v>0.13</v>
      </c>
      <c r="D37" s="1">
        <v>20</v>
      </c>
      <c r="E37" s="1">
        <v>21</v>
      </c>
    </row>
    <row r="38" spans="1:5" x14ac:dyDescent="0.2">
      <c r="A38" s="1">
        <v>36</v>
      </c>
      <c r="B38" s="1">
        <v>4560</v>
      </c>
      <c r="C38" s="1">
        <v>0.13</v>
      </c>
      <c r="D38" s="1">
        <v>20</v>
      </c>
      <c r="E38" s="1">
        <v>26</v>
      </c>
    </row>
    <row r="39" spans="1:5" x14ac:dyDescent="0.2">
      <c r="A39" s="1">
        <v>37</v>
      </c>
      <c r="B39" s="1">
        <v>4200</v>
      </c>
      <c r="C39" s="1">
        <v>0.13</v>
      </c>
      <c r="D39" s="1">
        <v>21</v>
      </c>
      <c r="E39" s="1">
        <v>22</v>
      </c>
    </row>
    <row r="40" spans="1:5" x14ac:dyDescent="0.2">
      <c r="A40" s="1">
        <v>38</v>
      </c>
      <c r="B40" s="1">
        <v>4560</v>
      </c>
      <c r="C40" s="1">
        <v>0.13</v>
      </c>
      <c r="D40" s="1">
        <v>21</v>
      </c>
      <c r="E40" s="1">
        <v>25</v>
      </c>
    </row>
    <row r="41" spans="1:5" x14ac:dyDescent="0.2">
      <c r="A41" s="1">
        <v>39</v>
      </c>
      <c r="B41" s="1">
        <v>4560</v>
      </c>
      <c r="C41" s="1">
        <v>0.13</v>
      </c>
      <c r="D41" s="1">
        <v>22</v>
      </c>
      <c r="E41" s="1">
        <v>23</v>
      </c>
    </row>
    <row r="42" spans="1:5" x14ac:dyDescent="0.2">
      <c r="A42" s="1">
        <v>40</v>
      </c>
      <c r="B42" s="1">
        <v>6550</v>
      </c>
      <c r="C42" s="1">
        <v>0.13</v>
      </c>
      <c r="D42" s="1">
        <v>22</v>
      </c>
      <c r="E42" s="1">
        <v>25</v>
      </c>
    </row>
    <row r="43" spans="1:5" x14ac:dyDescent="0.2">
      <c r="A43" s="1">
        <v>41</v>
      </c>
      <c r="B43" s="1">
        <v>7180</v>
      </c>
      <c r="C43" s="1">
        <v>0.13</v>
      </c>
      <c r="D43" s="1">
        <v>23</v>
      </c>
      <c r="E43" s="1">
        <v>24</v>
      </c>
    </row>
    <row r="44" spans="1:5" x14ac:dyDescent="0.2">
      <c r="A44" s="1">
        <v>42</v>
      </c>
      <c r="B44" s="1">
        <v>4020</v>
      </c>
      <c r="C44" s="1">
        <v>0.13</v>
      </c>
      <c r="D44" s="1">
        <v>23</v>
      </c>
      <c r="E44" s="1">
        <v>29</v>
      </c>
    </row>
    <row r="45" spans="1:5" x14ac:dyDescent="0.2">
      <c r="A45" s="1">
        <v>43</v>
      </c>
      <c r="B45" s="1">
        <v>2480</v>
      </c>
      <c r="C45" s="1">
        <v>0.13</v>
      </c>
      <c r="D45" s="1">
        <v>24</v>
      </c>
      <c r="E45" s="1">
        <v>25</v>
      </c>
    </row>
    <row r="46" spans="1:5" x14ac:dyDescent="0.2">
      <c r="A46" s="1">
        <v>44</v>
      </c>
      <c r="B46" s="1">
        <v>4420</v>
      </c>
      <c r="C46" s="1">
        <v>0.13</v>
      </c>
      <c r="D46" s="1">
        <v>24</v>
      </c>
      <c r="E46" s="1">
        <v>28</v>
      </c>
    </row>
    <row r="47" spans="1:5" x14ac:dyDescent="0.2">
      <c r="A47" s="1">
        <v>45</v>
      </c>
      <c r="B47" s="1">
        <v>12500</v>
      </c>
      <c r="C47" s="1">
        <v>0.13</v>
      </c>
      <c r="D47" s="1">
        <v>25</v>
      </c>
      <c r="E47" s="1">
        <v>26</v>
      </c>
    </row>
    <row r="48" spans="1:5" x14ac:dyDescent="0.2">
      <c r="A48" s="1">
        <v>46</v>
      </c>
      <c r="B48" s="1">
        <v>6200</v>
      </c>
      <c r="C48" s="1">
        <v>0.13</v>
      </c>
      <c r="D48" s="1">
        <v>26</v>
      </c>
      <c r="E48" s="1">
        <v>27</v>
      </c>
    </row>
    <row r="49" spans="1:5" x14ac:dyDescent="0.2">
      <c r="A49" s="1">
        <v>47</v>
      </c>
      <c r="B49" s="1">
        <v>6140</v>
      </c>
      <c r="C49" s="1">
        <v>0.13</v>
      </c>
      <c r="D49" s="1">
        <v>27</v>
      </c>
      <c r="E49" s="1">
        <v>28</v>
      </c>
    </row>
    <row r="50" spans="1:5" x14ac:dyDescent="0.2">
      <c r="A50" s="1">
        <v>48</v>
      </c>
      <c r="B50" s="1">
        <v>4560</v>
      </c>
      <c r="C50" s="1">
        <v>0.13</v>
      </c>
      <c r="D50" s="1">
        <v>28</v>
      </c>
      <c r="E50" s="1">
        <v>29</v>
      </c>
    </row>
    <row r="51" spans="1:5" x14ac:dyDescent="0.2">
      <c r="A5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5672-6DE5-41E0-A47D-2C899D339E08}">
  <dimension ref="A1:Z32"/>
  <sheetViews>
    <sheetView workbookViewId="0">
      <selection activeCell="G2" sqref="G2:G15"/>
    </sheetView>
  </sheetViews>
  <sheetFormatPr defaultRowHeight="14.25" x14ac:dyDescent="0.2"/>
  <sheetData>
    <row r="1" spans="1:26" x14ac:dyDescent="0.2">
      <c r="A1" s="1" t="s">
        <v>5</v>
      </c>
      <c r="B1" s="3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</row>
    <row r="2" spans="1:26" x14ac:dyDescent="0.2">
      <c r="A2" s="5">
        <v>0</v>
      </c>
      <c r="B2" s="1">
        <v>1</v>
      </c>
      <c r="C2">
        <v>306.89999999999998</v>
      </c>
      <c r="D2" s="13">
        <f>C2/52785.9</f>
        <v>5.8140526163236771E-3</v>
      </c>
      <c r="F2" s="1">
        <v>0</v>
      </c>
      <c r="G2" s="14">
        <f>D2+D3+D4</f>
        <v>1.9096008593203866E-2</v>
      </c>
    </row>
    <row r="3" spans="1:26" x14ac:dyDescent="0.2">
      <c r="A3" s="5">
        <v>1</v>
      </c>
      <c r="B3" s="1">
        <v>2</v>
      </c>
      <c r="C3">
        <v>645.29999999999995</v>
      </c>
      <c r="D3" s="13">
        <f t="shared" ref="D3:D30" si="0">C3/52785.9</f>
        <v>1.2224855501184973E-2</v>
      </c>
      <c r="F3" s="1">
        <v>1</v>
      </c>
      <c r="G3" s="14">
        <f>D5+D6+D7</f>
        <v>4.8882371997067395E-2</v>
      </c>
    </row>
    <row r="4" spans="1:26" x14ac:dyDescent="0.2">
      <c r="A4" s="5">
        <v>2</v>
      </c>
      <c r="B4" s="1">
        <v>3</v>
      </c>
      <c r="C4">
        <v>55.8</v>
      </c>
      <c r="D4" s="13">
        <f t="shared" si="0"/>
        <v>1.057100475695214E-3</v>
      </c>
      <c r="F4" s="1">
        <v>2</v>
      </c>
      <c r="G4" s="14">
        <f>D10+D11+D12</f>
        <v>3.9010417554687898E-2</v>
      </c>
    </row>
    <row r="5" spans="1:26" x14ac:dyDescent="0.2">
      <c r="A5" s="5">
        <v>3</v>
      </c>
      <c r="B5" s="1">
        <v>4</v>
      </c>
      <c r="C5">
        <v>387.9</v>
      </c>
      <c r="D5" s="13">
        <f t="shared" si="0"/>
        <v>7.348553306848987E-3</v>
      </c>
      <c r="F5" s="1">
        <v>3</v>
      </c>
      <c r="G5" s="14">
        <f>D8+D9</f>
        <v>4.1550868697890909E-2</v>
      </c>
    </row>
    <row r="6" spans="1:26" x14ac:dyDescent="0.2">
      <c r="A6" s="5">
        <v>4</v>
      </c>
      <c r="B6" s="1">
        <v>5</v>
      </c>
      <c r="C6">
        <v>181.8</v>
      </c>
      <c r="D6" s="13">
        <f t="shared" si="0"/>
        <v>3.4441015498456974E-3</v>
      </c>
      <c r="F6" s="1">
        <v>4</v>
      </c>
      <c r="G6" s="14">
        <f>D15+D16</f>
        <v>8.5539888492949828E-2</v>
      </c>
    </row>
    <row r="7" spans="1:26" x14ac:dyDescent="0.2">
      <c r="A7" s="5">
        <v>5</v>
      </c>
      <c r="B7" s="1">
        <v>6</v>
      </c>
      <c r="C7">
        <v>2010.6</v>
      </c>
      <c r="D7" s="13">
        <f t="shared" si="0"/>
        <v>3.8089717140372709E-2</v>
      </c>
      <c r="F7" s="1">
        <v>5</v>
      </c>
      <c r="G7" s="14">
        <f>D13+D14</f>
        <v>5.6912925610816525E-2</v>
      </c>
    </row>
    <row r="8" spans="1:26" x14ac:dyDescent="0.2">
      <c r="A8" s="5">
        <v>6</v>
      </c>
      <c r="B8" s="1">
        <v>7</v>
      </c>
      <c r="C8">
        <v>2019.6</v>
      </c>
      <c r="D8" s="13">
        <f t="shared" si="0"/>
        <v>3.8260217217097742E-2</v>
      </c>
      <c r="F8" s="1">
        <v>6</v>
      </c>
      <c r="G8" s="14">
        <f>D19</f>
        <v>4.1516768682545904E-2</v>
      </c>
    </row>
    <row r="9" spans="1:26" x14ac:dyDescent="0.2">
      <c r="A9" s="5">
        <v>7</v>
      </c>
      <c r="B9" s="1">
        <v>8</v>
      </c>
      <c r="C9">
        <v>173.7</v>
      </c>
      <c r="D9" s="13">
        <f t="shared" si="0"/>
        <v>3.290651480793166E-3</v>
      </c>
      <c r="F9" s="1">
        <v>7</v>
      </c>
      <c r="G9" s="14">
        <f>D18+D23</f>
        <v>0.16374827368672315</v>
      </c>
    </row>
    <row r="10" spans="1:26" x14ac:dyDescent="0.2">
      <c r="A10" s="5">
        <v>8</v>
      </c>
      <c r="B10" s="1">
        <v>9</v>
      </c>
      <c r="C10">
        <v>199.8</v>
      </c>
      <c r="D10" s="13">
        <f t="shared" si="0"/>
        <v>3.7851017032957666E-3</v>
      </c>
      <c r="F10" s="1">
        <v>8</v>
      </c>
      <c r="G10" s="14">
        <f>D17+D20</f>
        <v>6.7040630168283571E-2</v>
      </c>
    </row>
    <row r="11" spans="1:26" x14ac:dyDescent="0.2">
      <c r="A11" s="5">
        <v>9</v>
      </c>
      <c r="B11" s="1">
        <v>10</v>
      </c>
      <c r="C11">
        <v>1574.1</v>
      </c>
      <c r="D11" s="13">
        <f t="shared" si="0"/>
        <v>2.9820463419208534E-2</v>
      </c>
      <c r="F11" s="1">
        <v>9</v>
      </c>
      <c r="G11" s="14">
        <f>D21+D22</f>
        <v>6.0578677260404765E-2</v>
      </c>
    </row>
    <row r="12" spans="1:26" x14ac:dyDescent="0.2">
      <c r="A12" s="5">
        <v>10</v>
      </c>
      <c r="B12" s="1">
        <v>11</v>
      </c>
      <c r="C12">
        <v>285.3</v>
      </c>
      <c r="D12" s="13">
        <f t="shared" si="0"/>
        <v>5.4048524321835944E-3</v>
      </c>
      <c r="F12" s="1">
        <v>10</v>
      </c>
      <c r="G12" s="14">
        <f>D24+D30</f>
        <v>7.3110432899694794E-2</v>
      </c>
    </row>
    <row r="13" spans="1:26" x14ac:dyDescent="0.2">
      <c r="A13" s="5">
        <v>11</v>
      </c>
      <c r="B13" s="1">
        <v>12</v>
      </c>
      <c r="C13">
        <v>702.9</v>
      </c>
      <c r="D13" s="13">
        <f t="shared" si="0"/>
        <v>1.3316055992225196E-2</v>
      </c>
      <c r="F13" s="1">
        <v>11</v>
      </c>
      <c r="G13" s="14">
        <f>D25+D29</f>
        <v>9.2138241462208642E-2</v>
      </c>
    </row>
    <row r="14" spans="1:26" x14ac:dyDescent="0.2">
      <c r="A14" s="5">
        <v>12</v>
      </c>
      <c r="B14" s="1">
        <v>13</v>
      </c>
      <c r="C14">
        <v>2301.3000000000002</v>
      </c>
      <c r="D14" s="13">
        <f t="shared" si="0"/>
        <v>4.3596869618591327E-2</v>
      </c>
      <c r="F14" s="1">
        <v>12</v>
      </c>
      <c r="G14" s="14">
        <f>D26</f>
        <v>0.16603297471483863</v>
      </c>
    </row>
    <row r="15" spans="1:26" x14ac:dyDescent="0.2">
      <c r="A15" s="5">
        <v>13</v>
      </c>
      <c r="B15" s="1">
        <v>14</v>
      </c>
      <c r="C15">
        <v>3078.9</v>
      </c>
      <c r="D15" s="13">
        <f t="shared" si="0"/>
        <v>5.8328076247634308E-2</v>
      </c>
      <c r="F15" s="1">
        <v>13</v>
      </c>
      <c r="G15" s="14">
        <f>D27+D28</f>
        <v>4.4841520178684077E-2</v>
      </c>
    </row>
    <row r="16" spans="1:26" x14ac:dyDescent="0.2">
      <c r="A16" s="5">
        <v>14</v>
      </c>
      <c r="B16" s="1">
        <v>15</v>
      </c>
      <c r="C16">
        <v>1436.4</v>
      </c>
      <c r="D16" s="13">
        <f t="shared" si="0"/>
        <v>2.7211812245315513E-2</v>
      </c>
    </row>
    <row r="17" spans="1:4" x14ac:dyDescent="0.2">
      <c r="A17" s="5">
        <v>15</v>
      </c>
      <c r="B17" s="1">
        <v>16</v>
      </c>
      <c r="C17">
        <v>1379.7</v>
      </c>
      <c r="D17" s="13">
        <f t="shared" si="0"/>
        <v>2.6137661761947793E-2</v>
      </c>
    </row>
    <row r="18" spans="1:4" x14ac:dyDescent="0.2">
      <c r="A18" s="5">
        <v>16</v>
      </c>
      <c r="B18" s="1">
        <v>17</v>
      </c>
      <c r="C18">
        <v>2253.6</v>
      </c>
      <c r="D18" s="13">
        <f t="shared" si="0"/>
        <v>4.2693219211948644E-2</v>
      </c>
    </row>
    <row r="19" spans="1:4" x14ac:dyDescent="0.2">
      <c r="A19" s="5">
        <v>17</v>
      </c>
      <c r="B19" s="1">
        <v>18</v>
      </c>
      <c r="C19">
        <v>2191.5</v>
      </c>
      <c r="D19" s="13">
        <f t="shared" si="0"/>
        <v>4.1516768682545904E-2</v>
      </c>
    </row>
    <row r="20" spans="1:4" x14ac:dyDescent="0.2">
      <c r="A20" s="5">
        <v>18</v>
      </c>
      <c r="B20" s="1">
        <v>19</v>
      </c>
      <c r="C20">
        <v>2159.1</v>
      </c>
      <c r="D20" s="13">
        <f t="shared" si="0"/>
        <v>4.0902968406335782E-2</v>
      </c>
    </row>
    <row r="21" spans="1:4" x14ac:dyDescent="0.2">
      <c r="A21" s="5">
        <v>19</v>
      </c>
      <c r="B21" s="1">
        <v>20</v>
      </c>
      <c r="C21">
        <v>1161.9000000000001</v>
      </c>
      <c r="D21" s="13">
        <f t="shared" si="0"/>
        <v>2.2011559905201959E-2</v>
      </c>
    </row>
    <row r="22" spans="1:4" x14ac:dyDescent="0.2">
      <c r="A22" s="5">
        <v>20</v>
      </c>
      <c r="B22" s="1">
        <v>21</v>
      </c>
      <c r="C22">
        <v>2035.8</v>
      </c>
      <c r="D22" s="13">
        <f t="shared" si="0"/>
        <v>3.856711735520281E-2</v>
      </c>
    </row>
    <row r="23" spans="1:4" x14ac:dyDescent="0.2">
      <c r="A23" s="5">
        <v>21</v>
      </c>
      <c r="B23" s="1">
        <v>22</v>
      </c>
      <c r="C23">
        <v>6390</v>
      </c>
      <c r="D23" s="13">
        <f t="shared" si="0"/>
        <v>0.12105505447477451</v>
      </c>
    </row>
    <row r="24" spans="1:4" x14ac:dyDescent="0.2">
      <c r="A24" s="5">
        <v>22</v>
      </c>
      <c r="B24" s="1">
        <v>23</v>
      </c>
      <c r="C24">
        <v>2192.4</v>
      </c>
      <c r="D24" s="13">
        <f t="shared" si="0"/>
        <v>4.153381869021841E-2</v>
      </c>
    </row>
    <row r="25" spans="1:4" x14ac:dyDescent="0.2">
      <c r="A25" s="5">
        <v>23</v>
      </c>
      <c r="B25" s="1">
        <v>24</v>
      </c>
      <c r="C25">
        <v>2662.2</v>
      </c>
      <c r="D25" s="13">
        <f t="shared" si="0"/>
        <v>5.0433922695265206E-2</v>
      </c>
    </row>
    <row r="26" spans="1:4" x14ac:dyDescent="0.2">
      <c r="A26" s="5">
        <v>24</v>
      </c>
      <c r="B26" s="1">
        <v>25</v>
      </c>
      <c r="C26">
        <v>8764.2000000000007</v>
      </c>
      <c r="D26" s="13">
        <f t="shared" si="0"/>
        <v>0.16603297471483863</v>
      </c>
    </row>
    <row r="27" spans="1:4" x14ac:dyDescent="0.2">
      <c r="A27" s="5">
        <v>25</v>
      </c>
      <c r="B27" s="1">
        <v>26</v>
      </c>
      <c r="C27">
        <v>1190.7</v>
      </c>
      <c r="D27" s="13">
        <f t="shared" si="0"/>
        <v>2.2557160150722066E-2</v>
      </c>
    </row>
    <row r="28" spans="1:4" x14ac:dyDescent="0.2">
      <c r="A28" s="5">
        <v>26</v>
      </c>
      <c r="B28" s="1">
        <v>27</v>
      </c>
      <c r="C28">
        <v>1176.3</v>
      </c>
      <c r="D28" s="13">
        <f t="shared" si="0"/>
        <v>2.2284360027962011E-2</v>
      </c>
    </row>
    <row r="29" spans="1:4" x14ac:dyDescent="0.2">
      <c r="A29" s="5">
        <v>27</v>
      </c>
      <c r="B29" s="1">
        <v>28</v>
      </c>
      <c r="C29">
        <v>2201.4</v>
      </c>
      <c r="D29" s="13">
        <f t="shared" si="0"/>
        <v>4.1704318766943443E-2</v>
      </c>
    </row>
    <row r="30" spans="1:4" x14ac:dyDescent="0.2">
      <c r="A30" s="5">
        <v>28</v>
      </c>
      <c r="B30" s="1">
        <v>29</v>
      </c>
      <c r="C30">
        <v>1666.8</v>
      </c>
      <c r="D30" s="13">
        <f t="shared" si="0"/>
        <v>3.157661420947639E-2</v>
      </c>
    </row>
    <row r="31" spans="1:4" x14ac:dyDescent="0.2">
      <c r="C31" s="11">
        <f>SUM(C2:C30)</f>
        <v>52785.9</v>
      </c>
    </row>
    <row r="32" spans="1:4" x14ac:dyDescent="0.2">
      <c r="C32">
        <v>52785.9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C267-33E6-4F86-9C98-4D5D80151C14}">
  <dimension ref="A1:Z32"/>
  <sheetViews>
    <sheetView workbookViewId="0">
      <selection activeCell="D2" sqref="D2:D30"/>
    </sheetView>
  </sheetViews>
  <sheetFormatPr defaultRowHeight="14.25" x14ac:dyDescent="0.2"/>
  <sheetData>
    <row r="1" spans="1:26" x14ac:dyDescent="0.2">
      <c r="A1" s="1" t="s">
        <v>5</v>
      </c>
      <c r="B1" s="3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</row>
    <row r="2" spans="1:26" x14ac:dyDescent="0.2">
      <c r="A2" s="5">
        <v>0</v>
      </c>
      <c r="B2" s="1">
        <v>1</v>
      </c>
      <c r="C2">
        <v>102.3</v>
      </c>
      <c r="D2" s="13">
        <f>C2/17595.3</f>
        <v>5.8140526163236771E-3</v>
      </c>
    </row>
    <row r="3" spans="1:26" x14ac:dyDescent="0.2">
      <c r="A3" s="5">
        <v>1</v>
      </c>
      <c r="B3" s="1">
        <v>2</v>
      </c>
      <c r="C3">
        <v>215.1</v>
      </c>
      <c r="D3" s="13">
        <f t="shared" ref="D3:D30" si="0">C3/17595.3</f>
        <v>1.2224855501184975E-2</v>
      </c>
    </row>
    <row r="4" spans="1:26" x14ac:dyDescent="0.2">
      <c r="A4" s="5">
        <v>2</v>
      </c>
      <c r="B4" s="1">
        <v>3</v>
      </c>
      <c r="C4">
        <v>18.600000000000001</v>
      </c>
      <c r="D4" s="13">
        <f t="shared" si="0"/>
        <v>1.0571004756952142E-3</v>
      </c>
    </row>
    <row r="5" spans="1:26" x14ac:dyDescent="0.2">
      <c r="A5" s="5">
        <v>3</v>
      </c>
      <c r="B5" s="1">
        <v>4</v>
      </c>
      <c r="C5">
        <v>129.30000000000001</v>
      </c>
      <c r="D5" s="13">
        <f t="shared" si="0"/>
        <v>7.3485533068489888E-3</v>
      </c>
    </row>
    <row r="6" spans="1:26" x14ac:dyDescent="0.2">
      <c r="A6" s="5">
        <v>4</v>
      </c>
      <c r="B6" s="1">
        <v>5</v>
      </c>
      <c r="C6">
        <v>60.6</v>
      </c>
      <c r="D6" s="13">
        <f t="shared" si="0"/>
        <v>3.4441015498456978E-3</v>
      </c>
    </row>
    <row r="7" spans="1:26" x14ac:dyDescent="0.2">
      <c r="A7" s="5">
        <v>5</v>
      </c>
      <c r="B7" s="1">
        <v>6</v>
      </c>
      <c r="C7">
        <v>670.2</v>
      </c>
      <c r="D7" s="13">
        <f t="shared" si="0"/>
        <v>3.8089717140372716E-2</v>
      </c>
    </row>
    <row r="8" spans="1:26" x14ac:dyDescent="0.2">
      <c r="A8" s="5">
        <v>6</v>
      </c>
      <c r="B8" s="1">
        <v>7</v>
      </c>
      <c r="C8">
        <v>673.2</v>
      </c>
      <c r="D8" s="13">
        <f t="shared" si="0"/>
        <v>3.8260217217097749E-2</v>
      </c>
    </row>
    <row r="9" spans="1:26" x14ac:dyDescent="0.2">
      <c r="A9" s="5">
        <v>7</v>
      </c>
      <c r="B9" s="1">
        <v>8</v>
      </c>
      <c r="C9">
        <v>57.9</v>
      </c>
      <c r="D9" s="13">
        <f t="shared" si="0"/>
        <v>3.2906514807931665E-3</v>
      </c>
    </row>
    <row r="10" spans="1:26" x14ac:dyDescent="0.2">
      <c r="A10" s="5">
        <v>8</v>
      </c>
      <c r="B10" s="1">
        <v>9</v>
      </c>
      <c r="C10">
        <v>66.599999999999994</v>
      </c>
      <c r="D10" s="13">
        <f t="shared" si="0"/>
        <v>3.7851017032957662E-3</v>
      </c>
    </row>
    <row r="11" spans="1:26" x14ac:dyDescent="0.2">
      <c r="A11" s="5">
        <v>9</v>
      </c>
      <c r="B11" s="1">
        <v>10</v>
      </c>
      <c r="C11">
        <v>524.70000000000005</v>
      </c>
      <c r="D11" s="13">
        <f t="shared" si="0"/>
        <v>2.9820463419208541E-2</v>
      </c>
    </row>
    <row r="12" spans="1:26" x14ac:dyDescent="0.2">
      <c r="A12" s="5">
        <v>10</v>
      </c>
      <c r="B12" s="1">
        <v>11</v>
      </c>
      <c r="C12">
        <v>95.1</v>
      </c>
      <c r="D12" s="13">
        <f t="shared" si="0"/>
        <v>5.4048524321835944E-3</v>
      </c>
    </row>
    <row r="13" spans="1:26" x14ac:dyDescent="0.2">
      <c r="A13" s="5">
        <v>11</v>
      </c>
      <c r="B13" s="1">
        <v>12</v>
      </c>
      <c r="C13">
        <v>234.3</v>
      </c>
      <c r="D13" s="13">
        <f t="shared" si="0"/>
        <v>1.3316055992225198E-2</v>
      </c>
    </row>
    <row r="14" spans="1:26" x14ac:dyDescent="0.2">
      <c r="A14" s="5">
        <v>12</v>
      </c>
      <c r="B14" s="1">
        <v>13</v>
      </c>
      <c r="C14">
        <v>767.1</v>
      </c>
      <c r="D14" s="13">
        <f t="shared" si="0"/>
        <v>4.3596869618591334E-2</v>
      </c>
    </row>
    <row r="15" spans="1:26" x14ac:dyDescent="0.2">
      <c r="A15" s="5">
        <v>13</v>
      </c>
      <c r="B15" s="1">
        <v>14</v>
      </c>
      <c r="C15">
        <v>1026.3</v>
      </c>
      <c r="D15" s="13">
        <f t="shared" si="0"/>
        <v>5.8328076247634308E-2</v>
      </c>
    </row>
    <row r="16" spans="1:26" x14ac:dyDescent="0.2">
      <c r="A16" s="5">
        <v>14</v>
      </c>
      <c r="B16" s="1">
        <v>15</v>
      </c>
      <c r="C16">
        <v>478.8</v>
      </c>
      <c r="D16" s="13">
        <f t="shared" si="0"/>
        <v>2.7211812245315513E-2</v>
      </c>
    </row>
    <row r="17" spans="1:4" x14ac:dyDescent="0.2">
      <c r="A17" s="5">
        <v>15</v>
      </c>
      <c r="B17" s="1">
        <v>16</v>
      </c>
      <c r="C17">
        <v>459.9</v>
      </c>
      <c r="D17" s="13">
        <f t="shared" si="0"/>
        <v>2.6137661761947793E-2</v>
      </c>
    </row>
    <row r="18" spans="1:4" x14ac:dyDescent="0.2">
      <c r="A18" s="5">
        <v>16</v>
      </c>
      <c r="B18" s="1">
        <v>17</v>
      </c>
      <c r="C18">
        <v>751.2</v>
      </c>
      <c r="D18" s="13">
        <f t="shared" si="0"/>
        <v>4.2693219211948651E-2</v>
      </c>
    </row>
    <row r="19" spans="1:4" x14ac:dyDescent="0.2">
      <c r="A19" s="5">
        <v>17</v>
      </c>
      <c r="B19" s="1">
        <v>18</v>
      </c>
      <c r="C19">
        <v>730.5</v>
      </c>
      <c r="D19" s="13">
        <f t="shared" si="0"/>
        <v>4.1516768682545911E-2</v>
      </c>
    </row>
    <row r="20" spans="1:4" x14ac:dyDescent="0.2">
      <c r="A20" s="5">
        <v>18</v>
      </c>
      <c r="B20" s="1">
        <v>19</v>
      </c>
      <c r="C20">
        <v>719.7</v>
      </c>
      <c r="D20" s="13">
        <f t="shared" si="0"/>
        <v>4.0902968406335789E-2</v>
      </c>
    </row>
    <row r="21" spans="1:4" x14ac:dyDescent="0.2">
      <c r="A21" s="5">
        <v>19</v>
      </c>
      <c r="B21" s="1">
        <v>20</v>
      </c>
      <c r="C21">
        <v>387.3</v>
      </c>
      <c r="D21" s="13">
        <f t="shared" si="0"/>
        <v>2.2011559905201959E-2</v>
      </c>
    </row>
    <row r="22" spans="1:4" x14ac:dyDescent="0.2">
      <c r="A22" s="5">
        <v>20</v>
      </c>
      <c r="B22" s="1">
        <v>21</v>
      </c>
      <c r="C22">
        <v>678.6</v>
      </c>
      <c r="D22" s="13">
        <f t="shared" si="0"/>
        <v>3.856711735520281E-2</v>
      </c>
    </row>
    <row r="23" spans="1:4" x14ac:dyDescent="0.2">
      <c r="A23" s="5">
        <v>21</v>
      </c>
      <c r="B23" s="1">
        <v>22</v>
      </c>
      <c r="C23">
        <v>2130</v>
      </c>
      <c r="D23" s="13">
        <f t="shared" si="0"/>
        <v>0.12105505447477452</v>
      </c>
    </row>
    <row r="24" spans="1:4" x14ac:dyDescent="0.2">
      <c r="A24" s="5">
        <v>22</v>
      </c>
      <c r="B24" s="1">
        <v>23</v>
      </c>
      <c r="C24">
        <v>730.8</v>
      </c>
      <c r="D24" s="13">
        <f t="shared" si="0"/>
        <v>4.153381869021841E-2</v>
      </c>
    </row>
    <row r="25" spans="1:4" x14ac:dyDescent="0.2">
      <c r="A25" s="5">
        <v>23</v>
      </c>
      <c r="B25" s="1">
        <v>24</v>
      </c>
      <c r="C25">
        <v>887.4</v>
      </c>
      <c r="D25" s="13">
        <f t="shared" si="0"/>
        <v>5.0433922695265213E-2</v>
      </c>
    </row>
    <row r="26" spans="1:4" x14ac:dyDescent="0.2">
      <c r="A26" s="5">
        <v>24</v>
      </c>
      <c r="B26" s="1">
        <v>25</v>
      </c>
      <c r="C26">
        <v>2921.4</v>
      </c>
      <c r="D26" s="13">
        <f t="shared" si="0"/>
        <v>0.16603297471483863</v>
      </c>
    </row>
    <row r="27" spans="1:4" x14ac:dyDescent="0.2">
      <c r="A27" s="5">
        <v>25</v>
      </c>
      <c r="B27" s="1">
        <v>26</v>
      </c>
      <c r="C27">
        <v>396.9</v>
      </c>
      <c r="D27" s="13">
        <f t="shared" si="0"/>
        <v>2.2557160150722066E-2</v>
      </c>
    </row>
    <row r="28" spans="1:4" x14ac:dyDescent="0.2">
      <c r="A28" s="5">
        <v>26</v>
      </c>
      <c r="B28" s="1">
        <v>27</v>
      </c>
      <c r="C28">
        <v>392.1</v>
      </c>
      <c r="D28" s="13">
        <f t="shared" si="0"/>
        <v>2.2284360027962014E-2</v>
      </c>
    </row>
    <row r="29" spans="1:4" x14ac:dyDescent="0.2">
      <c r="A29" s="5">
        <v>27</v>
      </c>
      <c r="B29" s="1">
        <v>28</v>
      </c>
      <c r="C29">
        <v>733.8</v>
      </c>
      <c r="D29" s="13">
        <f t="shared" si="0"/>
        <v>4.1704318766943443E-2</v>
      </c>
    </row>
    <row r="30" spans="1:4" x14ac:dyDescent="0.2">
      <c r="A30" s="5">
        <v>28</v>
      </c>
      <c r="B30" s="1">
        <v>29</v>
      </c>
      <c r="C30">
        <v>555.6</v>
      </c>
      <c r="D30" s="13">
        <f t="shared" si="0"/>
        <v>3.1576614209476397E-2</v>
      </c>
    </row>
    <row r="31" spans="1:4" x14ac:dyDescent="0.2">
      <c r="C31" s="11">
        <f>SUM(C2:C30)</f>
        <v>17595.299999999996</v>
      </c>
    </row>
    <row r="32" spans="1:4" x14ac:dyDescent="0.2">
      <c r="C32">
        <v>17595.3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6EE-45B1-4358-83BF-E6CF7DA9AC55}">
  <dimension ref="A1:Z14"/>
  <sheetViews>
    <sheetView workbookViewId="0">
      <selection activeCell="G31" sqref="G31"/>
    </sheetView>
  </sheetViews>
  <sheetFormatPr defaultRowHeight="14.25" x14ac:dyDescent="0.2"/>
  <sheetData>
    <row r="1" spans="1:26" x14ac:dyDescent="0.2">
      <c r="A1" s="1" t="s">
        <v>5</v>
      </c>
      <c r="B1" s="3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</row>
    <row r="2" spans="1:26" x14ac:dyDescent="0.2">
      <c r="A2" s="5">
        <v>0</v>
      </c>
      <c r="B2" s="1">
        <v>1</v>
      </c>
      <c r="C2">
        <v>1527</v>
      </c>
      <c r="D2" s="15">
        <f>C2/8509.4</f>
        <v>0.17944860977272195</v>
      </c>
      <c r="F2">
        <v>0</v>
      </c>
      <c r="G2" s="14">
        <f>D2+D3</f>
        <v>0.29983312571979226</v>
      </c>
    </row>
    <row r="3" spans="1:26" x14ac:dyDescent="0.2">
      <c r="A3" s="5">
        <v>1</v>
      </c>
      <c r="B3" s="1">
        <v>3</v>
      </c>
      <c r="C3">
        <v>1024.4000000000001</v>
      </c>
      <c r="D3" s="15">
        <f t="shared" ref="D3:D12" si="0">C3/8509.4</f>
        <v>0.12038451594707031</v>
      </c>
      <c r="F3">
        <v>1</v>
      </c>
      <c r="G3" s="14">
        <f>D4+D5</f>
        <v>0.19825134557078056</v>
      </c>
    </row>
    <row r="4" spans="1:26" x14ac:dyDescent="0.2">
      <c r="A4" s="5">
        <v>2</v>
      </c>
      <c r="B4" s="1">
        <v>5</v>
      </c>
      <c r="C4">
        <v>404</v>
      </c>
      <c r="D4" s="15">
        <f t="shared" si="0"/>
        <v>4.7476907890098008E-2</v>
      </c>
      <c r="F4">
        <v>2</v>
      </c>
      <c r="G4" s="16">
        <f>D7</f>
        <v>0.11716454744165276</v>
      </c>
    </row>
    <row r="5" spans="1:26" x14ac:dyDescent="0.2">
      <c r="A5" s="5">
        <v>3</v>
      </c>
      <c r="B5" s="1">
        <v>6</v>
      </c>
      <c r="C5">
        <v>1283</v>
      </c>
      <c r="D5" s="15">
        <f t="shared" si="0"/>
        <v>0.15077443768068255</v>
      </c>
      <c r="F5">
        <v>3</v>
      </c>
      <c r="G5" s="16">
        <f>D6</f>
        <v>2.3620936846311138E-2</v>
      </c>
    </row>
    <row r="6" spans="1:26" x14ac:dyDescent="0.2">
      <c r="A6" s="5">
        <v>4</v>
      </c>
      <c r="B6" s="1">
        <v>8</v>
      </c>
      <c r="C6">
        <v>201</v>
      </c>
      <c r="D6" s="15">
        <f t="shared" si="0"/>
        <v>2.3620936846311138E-2</v>
      </c>
      <c r="F6">
        <v>5</v>
      </c>
      <c r="G6" s="16">
        <f>D8</f>
        <v>6.7689848873011021E-2</v>
      </c>
    </row>
    <row r="7" spans="1:26" x14ac:dyDescent="0.2">
      <c r="A7" s="5">
        <v>5</v>
      </c>
      <c r="B7" s="1">
        <v>11</v>
      </c>
      <c r="C7">
        <v>997</v>
      </c>
      <c r="D7" s="15">
        <f t="shared" si="0"/>
        <v>0.11716454744165276</v>
      </c>
      <c r="F7">
        <v>8</v>
      </c>
      <c r="G7" s="16">
        <f>D9+D10</f>
        <v>1.1046607281359439E-2</v>
      </c>
    </row>
    <row r="8" spans="1:26" x14ac:dyDescent="0.2">
      <c r="A8" s="5">
        <v>6</v>
      </c>
      <c r="B8" s="1">
        <v>13</v>
      </c>
      <c r="C8">
        <v>576</v>
      </c>
      <c r="D8" s="15">
        <f t="shared" si="0"/>
        <v>6.7689848873011021E-2</v>
      </c>
      <c r="F8">
        <v>9</v>
      </c>
      <c r="G8" s="16">
        <f>D11</f>
        <v>0.12809363762427434</v>
      </c>
    </row>
    <row r="9" spans="1:26" x14ac:dyDescent="0.2">
      <c r="A9" s="5">
        <v>7</v>
      </c>
      <c r="B9" s="1">
        <v>16</v>
      </c>
      <c r="C9">
        <v>68</v>
      </c>
      <c r="D9" s="15">
        <f t="shared" si="0"/>
        <v>7.9911627141749132E-3</v>
      </c>
      <c r="F9">
        <v>13</v>
      </c>
      <c r="G9" s="16">
        <f>D12</f>
        <v>0.15429995064281854</v>
      </c>
    </row>
    <row r="10" spans="1:26" x14ac:dyDescent="0.2">
      <c r="A10" s="5">
        <v>8</v>
      </c>
      <c r="B10" s="1">
        <v>19</v>
      </c>
      <c r="C10">
        <v>26</v>
      </c>
      <c r="D10" s="15">
        <f t="shared" si="0"/>
        <v>3.0554445671845255E-3</v>
      </c>
    </row>
    <row r="11" spans="1:26" x14ac:dyDescent="0.2">
      <c r="A11" s="5">
        <v>9</v>
      </c>
      <c r="B11" s="1">
        <v>20</v>
      </c>
      <c r="C11">
        <v>1090</v>
      </c>
      <c r="D11" s="15">
        <f t="shared" si="0"/>
        <v>0.12809363762427434</v>
      </c>
    </row>
    <row r="12" spans="1:26" x14ac:dyDescent="0.2">
      <c r="A12" s="5">
        <v>10</v>
      </c>
      <c r="B12" s="1">
        <v>26</v>
      </c>
      <c r="C12">
        <v>1313</v>
      </c>
      <c r="D12" s="15">
        <f t="shared" si="0"/>
        <v>0.15429995064281854</v>
      </c>
    </row>
    <row r="13" spans="1:26" x14ac:dyDescent="0.2">
      <c r="C13" s="11">
        <f>SUM(C2:C12)</f>
        <v>8509.4</v>
      </c>
    </row>
    <row r="14" spans="1:26" x14ac:dyDescent="0.2">
      <c r="C14">
        <v>8509.4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B573-61B0-4903-A1F4-DB6D7E2D861E}">
  <dimension ref="A1:Z13"/>
  <sheetViews>
    <sheetView workbookViewId="0">
      <selection activeCell="F17" sqref="F17"/>
    </sheetView>
  </sheetViews>
  <sheetFormatPr defaultRowHeight="14.25" x14ac:dyDescent="0.2"/>
  <sheetData>
    <row r="1" spans="1:26" x14ac:dyDescent="0.2">
      <c r="A1" s="1" t="s">
        <v>5</v>
      </c>
      <c r="B1" s="3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</row>
    <row r="2" spans="1:26" x14ac:dyDescent="0.2">
      <c r="A2" s="5">
        <v>0</v>
      </c>
      <c r="B2" s="1">
        <v>1</v>
      </c>
      <c r="C2">
        <v>296.3</v>
      </c>
    </row>
    <row r="3" spans="1:26" x14ac:dyDescent="0.2">
      <c r="A3" s="5">
        <v>1</v>
      </c>
      <c r="B3" s="1">
        <v>3</v>
      </c>
      <c r="C3">
        <v>198.8</v>
      </c>
    </row>
    <row r="4" spans="1:26" x14ac:dyDescent="0.2">
      <c r="A4" s="5">
        <v>2</v>
      </c>
      <c r="B4" s="1">
        <v>5</v>
      </c>
      <c r="C4">
        <v>78.400000000000006</v>
      </c>
    </row>
    <row r="5" spans="1:26" x14ac:dyDescent="0.2">
      <c r="A5" s="5">
        <v>3</v>
      </c>
      <c r="B5" s="1">
        <v>6</v>
      </c>
      <c r="C5">
        <v>249</v>
      </c>
    </row>
    <row r="6" spans="1:26" x14ac:dyDescent="0.2">
      <c r="A6" s="5">
        <v>4</v>
      </c>
      <c r="B6" s="1">
        <v>8</v>
      </c>
      <c r="C6">
        <v>39</v>
      </c>
    </row>
    <row r="7" spans="1:26" x14ac:dyDescent="0.2">
      <c r="A7" s="5">
        <v>5</v>
      </c>
      <c r="B7" s="1">
        <v>11</v>
      </c>
      <c r="C7">
        <v>193.5</v>
      </c>
    </row>
    <row r="8" spans="1:26" x14ac:dyDescent="0.2">
      <c r="A8" s="5">
        <v>6</v>
      </c>
      <c r="B8" s="1">
        <v>13</v>
      </c>
      <c r="C8">
        <v>111.8</v>
      </c>
    </row>
    <row r="9" spans="1:26" x14ac:dyDescent="0.2">
      <c r="A9" s="5">
        <v>7</v>
      </c>
      <c r="B9" s="1">
        <v>16</v>
      </c>
      <c r="C9">
        <v>13.2</v>
      </c>
    </row>
    <row r="10" spans="1:26" x14ac:dyDescent="0.2">
      <c r="A10" s="5">
        <v>8</v>
      </c>
      <c r="B10" s="1">
        <v>19</v>
      </c>
      <c r="C10">
        <v>5</v>
      </c>
    </row>
    <row r="11" spans="1:26" x14ac:dyDescent="0.2">
      <c r="A11" s="5">
        <v>9</v>
      </c>
      <c r="B11" s="1">
        <v>20</v>
      </c>
      <c r="C11">
        <v>211.5</v>
      </c>
    </row>
    <row r="12" spans="1:26" x14ac:dyDescent="0.2">
      <c r="A12" s="5">
        <v>10</v>
      </c>
      <c r="B12" s="1">
        <v>26</v>
      </c>
      <c r="C12">
        <v>254.8</v>
      </c>
    </row>
    <row r="13" spans="1:26" x14ac:dyDescent="0.2">
      <c r="C13" s="11">
        <f>SUM(C2:C12)</f>
        <v>1651.3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50AD-2C9D-4F2C-8B60-2BE4B1D681BB}">
  <dimension ref="A1:Z13"/>
  <sheetViews>
    <sheetView workbookViewId="0">
      <selection activeCell="F13" sqref="F13"/>
    </sheetView>
  </sheetViews>
  <sheetFormatPr defaultRowHeight="14.25" x14ac:dyDescent="0.2"/>
  <sheetData>
    <row r="1" spans="1:26" x14ac:dyDescent="0.2">
      <c r="A1" s="1" t="s">
        <v>5</v>
      </c>
      <c r="B1" s="3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</row>
    <row r="2" spans="1:26" x14ac:dyDescent="0.2">
      <c r="A2" s="5">
        <v>0</v>
      </c>
      <c r="B2" s="1">
        <v>1</v>
      </c>
      <c r="C2">
        <v>538.70000000000005</v>
      </c>
    </row>
    <row r="3" spans="1:26" x14ac:dyDescent="0.2">
      <c r="A3" s="5">
        <v>1</v>
      </c>
      <c r="B3" s="1">
        <v>3</v>
      </c>
      <c r="C3">
        <v>361.4</v>
      </c>
    </row>
    <row r="4" spans="1:26" x14ac:dyDescent="0.2">
      <c r="A4" s="5">
        <v>2</v>
      </c>
      <c r="B4" s="1">
        <v>5</v>
      </c>
      <c r="C4">
        <v>142.5</v>
      </c>
    </row>
    <row r="5" spans="1:26" x14ac:dyDescent="0.2">
      <c r="A5" s="5">
        <v>3</v>
      </c>
      <c r="B5" s="1">
        <v>6</v>
      </c>
      <c r="C5">
        <v>452.6</v>
      </c>
    </row>
    <row r="6" spans="1:26" x14ac:dyDescent="0.2">
      <c r="A6" s="5">
        <v>4</v>
      </c>
      <c r="B6" s="1">
        <v>8</v>
      </c>
      <c r="C6">
        <v>70.900000000000006</v>
      </c>
    </row>
    <row r="7" spans="1:26" x14ac:dyDescent="0.2">
      <c r="A7" s="5">
        <v>5</v>
      </c>
      <c r="B7" s="1">
        <v>11</v>
      </c>
      <c r="C7">
        <v>351.7</v>
      </c>
    </row>
    <row r="8" spans="1:26" x14ac:dyDescent="0.2">
      <c r="A8" s="5">
        <v>6</v>
      </c>
      <c r="B8" s="1">
        <v>13</v>
      </c>
      <c r="C8">
        <v>203.2</v>
      </c>
    </row>
    <row r="9" spans="1:26" x14ac:dyDescent="0.2">
      <c r="A9" s="5">
        <v>7</v>
      </c>
      <c r="B9" s="1">
        <v>16</v>
      </c>
      <c r="C9">
        <v>24</v>
      </c>
    </row>
    <row r="10" spans="1:26" x14ac:dyDescent="0.2">
      <c r="A10" s="5">
        <v>8</v>
      </c>
      <c r="B10" s="1">
        <v>19</v>
      </c>
      <c r="C10">
        <v>9.1999999999999993</v>
      </c>
    </row>
    <row r="11" spans="1:26" x14ac:dyDescent="0.2">
      <c r="A11" s="5">
        <v>9</v>
      </c>
      <c r="B11" s="1">
        <v>20</v>
      </c>
      <c r="C11">
        <v>384.6</v>
      </c>
    </row>
    <row r="12" spans="1:26" x14ac:dyDescent="0.2">
      <c r="A12" s="5">
        <v>10</v>
      </c>
      <c r="B12" s="1">
        <v>26</v>
      </c>
      <c r="C12">
        <v>463.2</v>
      </c>
    </row>
    <row r="13" spans="1:26" x14ac:dyDescent="0.2">
      <c r="C13" s="11">
        <f>SUM(C2:C12)</f>
        <v>3001.9999999999995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6838-4DA5-4EAD-A099-C9F4A328214E}">
  <dimension ref="A1:H205"/>
  <sheetViews>
    <sheetView topLeftCell="A49" workbookViewId="0">
      <selection activeCell="A80" sqref="A80"/>
    </sheetView>
  </sheetViews>
  <sheetFormatPr defaultRowHeight="14.25" x14ac:dyDescent="0.2"/>
  <cols>
    <col min="2" max="2" width="19.25" customWidth="1"/>
  </cols>
  <sheetData>
    <row r="1" spans="1:8" x14ac:dyDescent="0.2">
      <c r="A1" s="6" t="s">
        <v>31</v>
      </c>
      <c r="B1" s="6" t="s">
        <v>32</v>
      </c>
      <c r="C1" s="2" t="s">
        <v>6</v>
      </c>
      <c r="D1" s="7" t="s">
        <v>33</v>
      </c>
      <c r="E1" s="7" t="s">
        <v>35</v>
      </c>
      <c r="F1" s="7" t="s">
        <v>47</v>
      </c>
      <c r="G1" s="8" t="s">
        <v>34</v>
      </c>
      <c r="H1" s="1"/>
    </row>
    <row r="2" spans="1:8" x14ac:dyDescent="0.2">
      <c r="A2" s="9">
        <v>0</v>
      </c>
      <c r="B2" s="9" t="s">
        <v>36</v>
      </c>
      <c r="C2" s="1">
        <v>2</v>
      </c>
      <c r="D2" s="1">
        <v>1180</v>
      </c>
      <c r="E2" s="1">
        <v>354</v>
      </c>
      <c r="F2" s="1">
        <v>354</v>
      </c>
      <c r="G2" s="1"/>
      <c r="H2" s="1"/>
    </row>
    <row r="3" spans="1:8" x14ac:dyDescent="0.2">
      <c r="A3" s="9">
        <v>1</v>
      </c>
      <c r="B3" s="10" t="s">
        <v>37</v>
      </c>
      <c r="C3" s="1">
        <v>6</v>
      </c>
      <c r="D3" s="1">
        <v>50</v>
      </c>
      <c r="E3" s="1"/>
      <c r="F3" s="1"/>
      <c r="G3" s="1"/>
      <c r="H3" s="1"/>
    </row>
    <row r="4" spans="1:8" x14ac:dyDescent="0.2">
      <c r="A4" s="9">
        <v>2</v>
      </c>
      <c r="B4" s="10" t="s">
        <v>38</v>
      </c>
      <c r="C4" s="1">
        <v>6</v>
      </c>
      <c r="D4" s="1">
        <v>965</v>
      </c>
      <c r="E4" s="1"/>
      <c r="F4" s="1"/>
      <c r="G4" s="1"/>
      <c r="H4" s="1"/>
    </row>
    <row r="5" spans="1:8" x14ac:dyDescent="0.2">
      <c r="A5" s="9">
        <v>3</v>
      </c>
      <c r="B5" s="10" t="s">
        <v>39</v>
      </c>
      <c r="C5" s="1">
        <v>7</v>
      </c>
      <c r="D5" s="1">
        <v>145</v>
      </c>
      <c r="E5" s="1"/>
      <c r="F5" s="1"/>
      <c r="G5" s="1"/>
      <c r="H5" s="1"/>
    </row>
    <row r="6" spans="1:8" x14ac:dyDescent="0.2">
      <c r="A6" s="9">
        <v>4</v>
      </c>
      <c r="B6" s="10" t="s">
        <v>37</v>
      </c>
      <c r="C6" s="1">
        <v>7</v>
      </c>
      <c r="D6" s="1">
        <v>65</v>
      </c>
      <c r="E6" s="1"/>
      <c r="F6" s="1"/>
      <c r="G6" s="1"/>
      <c r="H6" s="1"/>
    </row>
    <row r="7" spans="1:8" x14ac:dyDescent="0.2">
      <c r="A7" s="9">
        <v>5</v>
      </c>
      <c r="B7" s="10" t="s">
        <v>38</v>
      </c>
      <c r="C7" s="1">
        <v>8</v>
      </c>
      <c r="D7" s="1">
        <v>1185</v>
      </c>
      <c r="E7" s="1"/>
      <c r="F7" s="1"/>
      <c r="G7" s="1"/>
      <c r="H7" s="1"/>
    </row>
    <row r="8" spans="1:8" x14ac:dyDescent="0.2">
      <c r="A8" s="9">
        <v>6</v>
      </c>
      <c r="B8" s="10" t="s">
        <v>38</v>
      </c>
      <c r="C8" s="1">
        <v>11</v>
      </c>
      <c r="D8" s="1">
        <v>2385</v>
      </c>
      <c r="E8" s="1"/>
      <c r="F8" s="1"/>
      <c r="G8" s="1"/>
      <c r="H8" s="1"/>
    </row>
    <row r="9" spans="1:8" x14ac:dyDescent="0.2">
      <c r="A9" s="9">
        <v>7</v>
      </c>
      <c r="B9" s="10" t="s">
        <v>39</v>
      </c>
      <c r="C9" s="1">
        <v>11</v>
      </c>
      <c r="D9" s="1">
        <v>180</v>
      </c>
      <c r="E9" s="1"/>
      <c r="F9" s="1"/>
      <c r="G9" s="1"/>
      <c r="H9" s="1"/>
    </row>
    <row r="10" spans="1:8" x14ac:dyDescent="0.2">
      <c r="A10" s="9">
        <v>8</v>
      </c>
      <c r="B10" s="10" t="s">
        <v>36</v>
      </c>
      <c r="C10" s="1">
        <v>11</v>
      </c>
      <c r="D10" s="1">
        <v>59</v>
      </c>
      <c r="E10" s="1">
        <v>17.7</v>
      </c>
      <c r="F10" s="1">
        <v>17.7</v>
      </c>
      <c r="G10" s="1"/>
      <c r="H10" s="1"/>
    </row>
    <row r="11" spans="1:8" x14ac:dyDescent="0.2">
      <c r="A11" s="9">
        <v>9</v>
      </c>
      <c r="B11" s="10" t="s">
        <v>36</v>
      </c>
      <c r="C11" s="1">
        <v>13</v>
      </c>
      <c r="D11" s="1">
        <v>1436</v>
      </c>
      <c r="E11" s="1">
        <v>430.8</v>
      </c>
      <c r="F11" s="1">
        <v>430.8</v>
      </c>
      <c r="G11" s="1"/>
      <c r="H11" s="1"/>
    </row>
    <row r="12" spans="1:8" x14ac:dyDescent="0.2">
      <c r="A12" s="9">
        <v>10</v>
      </c>
      <c r="B12" s="10" t="s">
        <v>36</v>
      </c>
      <c r="C12" s="1">
        <v>13</v>
      </c>
      <c r="D12" s="1">
        <v>515</v>
      </c>
      <c r="E12" s="1">
        <v>154</v>
      </c>
      <c r="F12" s="1">
        <v>154.5</v>
      </c>
      <c r="G12" s="1"/>
      <c r="H12" s="1"/>
    </row>
    <row r="13" spans="1:8" x14ac:dyDescent="0.2">
      <c r="A13" s="10">
        <v>11</v>
      </c>
      <c r="B13" s="10" t="s">
        <v>36</v>
      </c>
      <c r="C13" s="1">
        <v>13</v>
      </c>
      <c r="D13" s="1">
        <v>810</v>
      </c>
      <c r="E13" s="1">
        <v>243</v>
      </c>
      <c r="F13" s="1">
        <v>243</v>
      </c>
      <c r="G13" s="1"/>
      <c r="H13" s="1"/>
    </row>
    <row r="14" spans="1:8" x14ac:dyDescent="0.2">
      <c r="A14" s="10">
        <v>12</v>
      </c>
      <c r="B14" s="10" t="s">
        <v>40</v>
      </c>
      <c r="C14" s="1">
        <v>13</v>
      </c>
      <c r="D14" s="1">
        <v>1961</v>
      </c>
      <c r="E14" s="1">
        <v>392.2</v>
      </c>
      <c r="F14" s="1">
        <v>392.2</v>
      </c>
      <c r="G14" s="1"/>
      <c r="H14" s="1"/>
    </row>
    <row r="15" spans="1:8" x14ac:dyDescent="0.2">
      <c r="A15" s="10">
        <v>13</v>
      </c>
      <c r="B15" s="10" t="s">
        <v>41</v>
      </c>
      <c r="C15" s="1">
        <v>13</v>
      </c>
      <c r="D15" s="1">
        <v>34</v>
      </c>
      <c r="E15" s="1">
        <v>34</v>
      </c>
      <c r="F15" s="1"/>
      <c r="G15" s="1"/>
      <c r="H15" s="1"/>
    </row>
    <row r="16" spans="1:8" x14ac:dyDescent="0.2">
      <c r="A16" s="10">
        <v>14</v>
      </c>
      <c r="B16" s="10" t="s">
        <v>42</v>
      </c>
      <c r="C16" s="1">
        <v>14</v>
      </c>
      <c r="D16" s="1">
        <v>1290</v>
      </c>
      <c r="E16" s="1">
        <v>258</v>
      </c>
      <c r="F16" s="1">
        <v>258</v>
      </c>
      <c r="G16" s="1"/>
      <c r="H16" s="1"/>
    </row>
    <row r="17" spans="1:8" x14ac:dyDescent="0.2">
      <c r="A17" s="10">
        <v>15</v>
      </c>
      <c r="B17" s="10" t="s">
        <v>40</v>
      </c>
      <c r="C17" s="1">
        <v>14</v>
      </c>
      <c r="D17" s="1">
        <v>2580</v>
      </c>
      <c r="E17" s="1">
        <v>516</v>
      </c>
      <c r="F17" s="1">
        <v>516</v>
      </c>
      <c r="G17" s="1"/>
      <c r="H17" s="1"/>
    </row>
    <row r="18" spans="1:8" x14ac:dyDescent="0.2">
      <c r="A18" s="10">
        <v>16</v>
      </c>
      <c r="B18" s="10" t="s">
        <v>41</v>
      </c>
      <c r="C18" s="1">
        <v>14</v>
      </c>
      <c r="D18" s="1">
        <v>75</v>
      </c>
      <c r="E18" s="1">
        <v>75</v>
      </c>
      <c r="F18" s="1"/>
      <c r="G18" s="1"/>
      <c r="H18" s="1"/>
    </row>
    <row r="19" spans="1:8" x14ac:dyDescent="0.2">
      <c r="A19" s="10">
        <v>17</v>
      </c>
      <c r="B19" s="10" t="s">
        <v>37</v>
      </c>
      <c r="C19" s="1">
        <v>14</v>
      </c>
      <c r="D19" s="1">
        <v>33</v>
      </c>
      <c r="E19" s="1"/>
      <c r="F19" s="1"/>
      <c r="G19" s="1"/>
      <c r="H19" s="1"/>
    </row>
    <row r="20" spans="1:8" x14ac:dyDescent="0.2">
      <c r="A20" s="10">
        <v>18</v>
      </c>
      <c r="B20" s="10" t="s">
        <v>40</v>
      </c>
      <c r="C20" s="1">
        <v>14</v>
      </c>
      <c r="D20" s="1">
        <v>775</v>
      </c>
      <c r="E20" s="1">
        <v>155</v>
      </c>
      <c r="F20" s="1">
        <v>155</v>
      </c>
      <c r="G20" s="1"/>
      <c r="H20" s="1"/>
    </row>
    <row r="21" spans="1:8" x14ac:dyDescent="0.2">
      <c r="A21" s="10">
        <v>19</v>
      </c>
      <c r="B21" s="10" t="s">
        <v>41</v>
      </c>
      <c r="C21" s="1">
        <v>14</v>
      </c>
      <c r="D21" s="1">
        <v>34</v>
      </c>
      <c r="E21" s="1">
        <v>34</v>
      </c>
      <c r="F21" s="1"/>
      <c r="G21" s="1"/>
      <c r="H21" s="1"/>
    </row>
    <row r="22" spans="1:8" x14ac:dyDescent="0.2">
      <c r="A22" s="10">
        <v>20</v>
      </c>
      <c r="B22" s="10" t="s">
        <v>38</v>
      </c>
      <c r="C22" s="1">
        <v>15</v>
      </c>
      <c r="D22" s="1">
        <v>1180</v>
      </c>
      <c r="E22" s="1"/>
      <c r="F22" s="1"/>
      <c r="G22" s="1"/>
      <c r="H22" s="1"/>
    </row>
    <row r="23" spans="1:8" x14ac:dyDescent="0.2">
      <c r="A23" s="10">
        <v>21</v>
      </c>
      <c r="B23" s="10" t="s">
        <v>42</v>
      </c>
      <c r="C23" s="1">
        <v>15</v>
      </c>
      <c r="D23" s="1">
        <v>38</v>
      </c>
      <c r="E23" s="1">
        <v>7.6</v>
      </c>
      <c r="F23" s="1">
        <v>7.6</v>
      </c>
      <c r="G23" s="1"/>
      <c r="H23" s="1"/>
    </row>
    <row r="24" spans="1:8" x14ac:dyDescent="0.2">
      <c r="A24" s="10">
        <v>22</v>
      </c>
      <c r="B24" s="10" t="s">
        <v>39</v>
      </c>
      <c r="C24" s="1">
        <v>15</v>
      </c>
      <c r="D24" s="1">
        <v>42</v>
      </c>
      <c r="E24" s="1"/>
      <c r="F24" s="1"/>
      <c r="G24" s="1"/>
      <c r="H24" s="1"/>
    </row>
    <row r="25" spans="1:8" x14ac:dyDescent="0.2">
      <c r="A25" s="10">
        <v>23</v>
      </c>
      <c r="B25" s="10" t="s">
        <v>41</v>
      </c>
      <c r="C25" s="1">
        <v>15</v>
      </c>
      <c r="D25" s="1">
        <v>42</v>
      </c>
      <c r="E25" s="1">
        <v>42</v>
      </c>
      <c r="F25" s="1"/>
      <c r="G25" s="1"/>
      <c r="H25" s="1"/>
    </row>
    <row r="26" spans="1:8" x14ac:dyDescent="0.2">
      <c r="A26" s="10">
        <v>24</v>
      </c>
      <c r="B26" s="10" t="s">
        <v>36</v>
      </c>
      <c r="C26" s="1">
        <v>16</v>
      </c>
      <c r="D26" s="1">
        <v>1310</v>
      </c>
      <c r="E26" s="1">
        <v>393</v>
      </c>
      <c r="F26" s="1">
        <v>393</v>
      </c>
      <c r="G26" s="1"/>
      <c r="H26" s="1"/>
    </row>
    <row r="27" spans="1:8" x14ac:dyDescent="0.2">
      <c r="A27" s="10">
        <v>25</v>
      </c>
      <c r="B27" s="10" t="s">
        <v>41</v>
      </c>
      <c r="C27" s="1">
        <v>16</v>
      </c>
      <c r="D27" s="1">
        <v>150</v>
      </c>
      <c r="E27" s="1">
        <v>150</v>
      </c>
      <c r="F27" s="1"/>
      <c r="G27" s="1"/>
      <c r="H27" s="1"/>
    </row>
    <row r="28" spans="1:8" x14ac:dyDescent="0.2">
      <c r="A28" s="10">
        <v>26</v>
      </c>
      <c r="B28" s="10" t="s">
        <v>41</v>
      </c>
      <c r="C28" s="1">
        <v>16</v>
      </c>
      <c r="D28" s="1">
        <v>665</v>
      </c>
      <c r="E28" s="1">
        <v>665</v>
      </c>
      <c r="F28" s="1"/>
      <c r="G28" s="1"/>
      <c r="H28" s="1"/>
    </row>
    <row r="29" spans="1:8" x14ac:dyDescent="0.2">
      <c r="A29" s="10">
        <v>27</v>
      </c>
      <c r="B29" s="10" t="s">
        <v>36</v>
      </c>
      <c r="C29" s="1">
        <v>16</v>
      </c>
      <c r="D29" s="1">
        <v>395</v>
      </c>
      <c r="E29" s="1">
        <v>118.5</v>
      </c>
      <c r="F29" s="1">
        <v>118.5</v>
      </c>
      <c r="G29" s="1"/>
      <c r="H29" s="1"/>
    </row>
    <row r="30" spans="1:8" x14ac:dyDescent="0.2">
      <c r="A30" s="10">
        <v>28</v>
      </c>
      <c r="B30" s="10" t="s">
        <v>36</v>
      </c>
      <c r="C30" s="1">
        <v>16</v>
      </c>
      <c r="D30" s="1">
        <v>1006</v>
      </c>
      <c r="E30" s="1">
        <v>301.8</v>
      </c>
      <c r="F30" s="1">
        <v>301.8</v>
      </c>
      <c r="G30" s="1"/>
      <c r="H30" s="1"/>
    </row>
    <row r="31" spans="1:8" x14ac:dyDescent="0.2">
      <c r="A31" s="10">
        <v>29</v>
      </c>
      <c r="B31" s="10" t="s">
        <v>36</v>
      </c>
      <c r="C31" s="1">
        <v>16</v>
      </c>
      <c r="D31" s="1">
        <v>1332</v>
      </c>
      <c r="E31" s="1">
        <v>399.6</v>
      </c>
      <c r="F31" s="1">
        <v>399.6</v>
      </c>
      <c r="G31" s="1"/>
      <c r="H31" s="1"/>
    </row>
    <row r="32" spans="1:8" x14ac:dyDescent="0.2">
      <c r="A32" s="10">
        <v>30</v>
      </c>
      <c r="B32" s="10" t="s">
        <v>40</v>
      </c>
      <c r="C32" s="1">
        <v>16</v>
      </c>
      <c r="D32" s="1">
        <v>2008</v>
      </c>
      <c r="E32" s="1">
        <v>401.6</v>
      </c>
      <c r="F32" s="1">
        <v>401.6</v>
      </c>
      <c r="G32" s="1"/>
      <c r="H32" s="1"/>
    </row>
    <row r="33" spans="1:8" x14ac:dyDescent="0.2">
      <c r="A33" s="10">
        <v>31</v>
      </c>
      <c r="B33" s="10" t="s">
        <v>40</v>
      </c>
      <c r="C33" s="1">
        <v>16</v>
      </c>
      <c r="D33" s="1">
        <v>2012</v>
      </c>
      <c r="E33" s="1">
        <v>402.4</v>
      </c>
      <c r="F33" s="1">
        <v>402.4</v>
      </c>
      <c r="G33" s="1"/>
      <c r="H33" s="1"/>
    </row>
    <row r="34" spans="1:8" x14ac:dyDescent="0.2">
      <c r="A34" s="10">
        <v>32</v>
      </c>
      <c r="B34" s="10" t="s">
        <v>41</v>
      </c>
      <c r="C34" s="1">
        <v>16</v>
      </c>
      <c r="D34" s="1">
        <v>40</v>
      </c>
      <c r="E34" s="1">
        <v>40</v>
      </c>
      <c r="F34" s="1"/>
      <c r="G34" s="1"/>
      <c r="H34" s="1"/>
    </row>
    <row r="35" spans="1:8" x14ac:dyDescent="0.2">
      <c r="A35" s="10">
        <v>33</v>
      </c>
      <c r="B35" s="10" t="s">
        <v>39</v>
      </c>
      <c r="C35" s="1">
        <v>16</v>
      </c>
      <c r="D35" s="1">
        <v>1200</v>
      </c>
      <c r="E35" s="1"/>
      <c r="F35" s="1"/>
      <c r="G35" s="1"/>
      <c r="H35" s="1"/>
    </row>
    <row r="36" spans="1:8" x14ac:dyDescent="0.2">
      <c r="A36" s="10">
        <v>34</v>
      </c>
      <c r="B36" s="10" t="s">
        <v>39</v>
      </c>
      <c r="C36" s="1">
        <v>16</v>
      </c>
      <c r="D36" s="1">
        <v>1240</v>
      </c>
      <c r="E36" s="1"/>
      <c r="F36" s="1"/>
      <c r="G36" s="1"/>
      <c r="H36" s="1"/>
    </row>
    <row r="37" spans="1:8" x14ac:dyDescent="0.2">
      <c r="A37" s="10">
        <v>35</v>
      </c>
      <c r="B37" s="10" t="s">
        <v>41</v>
      </c>
      <c r="C37" s="1">
        <v>16</v>
      </c>
      <c r="D37" s="1">
        <v>25</v>
      </c>
      <c r="E37" s="1">
        <v>25</v>
      </c>
      <c r="F37" s="1"/>
      <c r="G37" s="1"/>
      <c r="H37" s="1"/>
    </row>
    <row r="38" spans="1:8" x14ac:dyDescent="0.2">
      <c r="A38" s="10">
        <v>36</v>
      </c>
      <c r="B38" s="10" t="s">
        <v>36</v>
      </c>
      <c r="C38" s="1">
        <v>19</v>
      </c>
      <c r="D38" s="1">
        <v>1772</v>
      </c>
      <c r="E38" s="1">
        <v>531.6</v>
      </c>
      <c r="F38" s="1">
        <v>531.6</v>
      </c>
      <c r="G38" s="1"/>
      <c r="H38" s="1"/>
    </row>
    <row r="39" spans="1:8" x14ac:dyDescent="0.2">
      <c r="A39" s="10">
        <v>37</v>
      </c>
      <c r="B39" s="10" t="s">
        <v>38</v>
      </c>
      <c r="C39" s="1">
        <v>20</v>
      </c>
      <c r="D39" s="1">
        <v>1198</v>
      </c>
      <c r="E39" s="1"/>
      <c r="F39" s="1"/>
      <c r="G39" s="1"/>
      <c r="H39" s="1"/>
    </row>
    <row r="40" spans="1:8" x14ac:dyDescent="0.2">
      <c r="A40" s="10">
        <v>38</v>
      </c>
      <c r="B40" s="10" t="s">
        <v>36</v>
      </c>
      <c r="C40" s="1">
        <v>20</v>
      </c>
      <c r="D40" s="1">
        <v>1140</v>
      </c>
      <c r="E40" s="1">
        <v>342</v>
      </c>
      <c r="F40" s="1">
        <v>342</v>
      </c>
      <c r="G40" s="1"/>
      <c r="H40" s="1"/>
    </row>
    <row r="41" spans="1:8" x14ac:dyDescent="0.2">
      <c r="A41" s="10">
        <v>39</v>
      </c>
      <c r="B41" s="10" t="s">
        <v>41</v>
      </c>
      <c r="C41" s="1">
        <v>20</v>
      </c>
      <c r="D41" s="1">
        <v>17</v>
      </c>
      <c r="E41" s="1">
        <v>17</v>
      </c>
      <c r="F41" s="1"/>
      <c r="G41" s="1"/>
      <c r="H41" s="1"/>
    </row>
    <row r="42" spans="1:8" x14ac:dyDescent="0.2">
      <c r="A42" s="10">
        <v>40</v>
      </c>
      <c r="B42" s="10" t="s">
        <v>36</v>
      </c>
      <c r="C42" s="1">
        <v>21</v>
      </c>
      <c r="D42" s="1">
        <v>905</v>
      </c>
      <c r="E42" s="1">
        <v>271.5</v>
      </c>
      <c r="F42" s="1">
        <v>271.5</v>
      </c>
      <c r="G42" s="1"/>
      <c r="H42" s="1"/>
    </row>
    <row r="43" spans="1:8" x14ac:dyDescent="0.2">
      <c r="A43" s="10">
        <v>41</v>
      </c>
      <c r="B43" s="10" t="s">
        <v>36</v>
      </c>
      <c r="C43" s="1">
        <v>21</v>
      </c>
      <c r="D43" s="1">
        <v>819</v>
      </c>
      <c r="E43" s="1">
        <v>245.7</v>
      </c>
      <c r="F43" s="1">
        <v>245.7</v>
      </c>
      <c r="G43" s="1"/>
      <c r="H43" s="1"/>
    </row>
    <row r="44" spans="1:8" x14ac:dyDescent="0.2">
      <c r="A44" s="10">
        <v>42</v>
      </c>
      <c r="B44" s="10" t="s">
        <v>36</v>
      </c>
      <c r="C44" s="1">
        <v>21</v>
      </c>
      <c r="D44" s="1">
        <v>880</v>
      </c>
      <c r="E44" s="1">
        <v>264</v>
      </c>
      <c r="F44" s="1">
        <v>264</v>
      </c>
      <c r="G44" s="1"/>
      <c r="H44" s="1"/>
    </row>
    <row r="45" spans="1:8" x14ac:dyDescent="0.2">
      <c r="A45" s="10">
        <v>43</v>
      </c>
      <c r="B45" s="10" t="s">
        <v>36</v>
      </c>
      <c r="C45" s="1">
        <v>21</v>
      </c>
      <c r="D45" s="1">
        <v>1470</v>
      </c>
      <c r="E45" s="1">
        <v>441</v>
      </c>
      <c r="F45" s="1">
        <v>441</v>
      </c>
      <c r="G45" s="1"/>
      <c r="H45" s="1"/>
    </row>
    <row r="46" spans="1:8" x14ac:dyDescent="0.2">
      <c r="A46" s="10">
        <v>44</v>
      </c>
      <c r="B46" s="10" t="s">
        <v>36</v>
      </c>
      <c r="C46" s="1">
        <v>22</v>
      </c>
      <c r="D46" s="1">
        <v>401</v>
      </c>
      <c r="E46" s="1">
        <v>120.3</v>
      </c>
      <c r="F46" s="1">
        <v>120.3</v>
      </c>
      <c r="G46" s="1"/>
      <c r="H46" s="1"/>
    </row>
    <row r="47" spans="1:8" x14ac:dyDescent="0.2">
      <c r="A47" s="10">
        <v>45</v>
      </c>
      <c r="B47" s="10" t="s">
        <v>40</v>
      </c>
      <c r="C47" s="1">
        <v>22</v>
      </c>
      <c r="D47" s="1">
        <v>2000</v>
      </c>
      <c r="E47" s="1">
        <v>400</v>
      </c>
      <c r="F47" s="1">
        <v>400</v>
      </c>
      <c r="G47" s="1"/>
      <c r="H47" s="1"/>
    </row>
    <row r="48" spans="1:8" x14ac:dyDescent="0.2">
      <c r="A48" s="10">
        <v>46</v>
      </c>
      <c r="B48" s="10" t="s">
        <v>41</v>
      </c>
      <c r="C48" s="1">
        <v>22</v>
      </c>
      <c r="D48" s="1">
        <v>34</v>
      </c>
      <c r="E48" s="1">
        <v>34</v>
      </c>
      <c r="F48" s="1"/>
      <c r="G48" s="1"/>
      <c r="H48" s="1"/>
    </row>
    <row r="49" spans="1:8" x14ac:dyDescent="0.2">
      <c r="A49" s="10">
        <v>47</v>
      </c>
      <c r="B49" s="10" t="s">
        <v>40</v>
      </c>
      <c r="C49" s="1">
        <v>22</v>
      </c>
      <c r="D49" s="1">
        <v>1006</v>
      </c>
      <c r="E49" s="1">
        <v>201.2</v>
      </c>
      <c r="F49" s="1">
        <v>201.2</v>
      </c>
      <c r="G49" s="1"/>
      <c r="H49" s="1"/>
    </row>
    <row r="50" spans="1:8" x14ac:dyDescent="0.2">
      <c r="A50" s="10">
        <v>48</v>
      </c>
      <c r="B50" s="10" t="s">
        <v>41</v>
      </c>
      <c r="C50" s="1">
        <v>22</v>
      </c>
      <c r="D50" s="1">
        <v>50</v>
      </c>
      <c r="E50" s="1">
        <v>50</v>
      </c>
      <c r="F50" s="1"/>
      <c r="G50" s="1"/>
      <c r="H50" s="1"/>
    </row>
    <row r="51" spans="1:8" x14ac:dyDescent="0.2">
      <c r="A51" s="10">
        <v>49</v>
      </c>
      <c r="B51" s="10" t="s">
        <v>36</v>
      </c>
      <c r="C51" s="1">
        <v>23</v>
      </c>
      <c r="D51" s="1">
        <v>520</v>
      </c>
      <c r="E51" s="1">
        <v>156</v>
      </c>
      <c r="F51" s="1">
        <v>156</v>
      </c>
      <c r="G51" s="1"/>
      <c r="H51" s="1"/>
    </row>
    <row r="52" spans="1:8" x14ac:dyDescent="0.2">
      <c r="A52" s="10">
        <v>50</v>
      </c>
      <c r="B52" s="10" t="s">
        <v>36</v>
      </c>
      <c r="C52" s="1">
        <v>23</v>
      </c>
      <c r="D52" s="1">
        <v>240</v>
      </c>
      <c r="E52" s="1">
        <v>72</v>
      </c>
      <c r="F52" s="1">
        <v>72</v>
      </c>
      <c r="G52" s="1"/>
      <c r="H52" s="1"/>
    </row>
    <row r="53" spans="1:8" x14ac:dyDescent="0.2">
      <c r="A53" s="10">
        <v>51</v>
      </c>
      <c r="B53" s="10" t="s">
        <v>41</v>
      </c>
      <c r="C53" s="1">
        <v>23</v>
      </c>
      <c r="D53" s="1">
        <v>235</v>
      </c>
      <c r="E53" s="1">
        <v>235</v>
      </c>
      <c r="F53" s="1"/>
      <c r="G53" s="1"/>
      <c r="H53" s="1"/>
    </row>
    <row r="54" spans="1:8" x14ac:dyDescent="0.2">
      <c r="A54" s="10">
        <v>52</v>
      </c>
      <c r="B54" s="10" t="s">
        <v>40</v>
      </c>
      <c r="C54" s="1">
        <v>23</v>
      </c>
      <c r="D54" s="1">
        <v>1586</v>
      </c>
      <c r="E54" s="1">
        <v>317.2</v>
      </c>
      <c r="F54" s="1">
        <v>317.2</v>
      </c>
      <c r="G54" s="1"/>
      <c r="H54" s="1"/>
    </row>
    <row r="55" spans="1:8" x14ac:dyDescent="0.2">
      <c r="A55" s="10">
        <v>53</v>
      </c>
      <c r="B55" s="10" t="s">
        <v>41</v>
      </c>
      <c r="C55" s="1">
        <v>23</v>
      </c>
      <c r="D55" s="1">
        <v>51</v>
      </c>
      <c r="E55" s="1">
        <v>51</v>
      </c>
      <c r="F55" s="1"/>
      <c r="G55" s="1"/>
      <c r="H55" s="1"/>
    </row>
    <row r="56" spans="1:8" x14ac:dyDescent="0.2">
      <c r="A56" s="10">
        <v>54</v>
      </c>
      <c r="B56" s="10" t="s">
        <v>36</v>
      </c>
      <c r="C56" s="1">
        <v>23</v>
      </c>
      <c r="D56" s="1">
        <v>850</v>
      </c>
      <c r="E56" s="1">
        <v>255</v>
      </c>
      <c r="F56" s="1">
        <v>255</v>
      </c>
      <c r="G56" s="1"/>
      <c r="H56" s="1"/>
    </row>
    <row r="57" spans="1:8" x14ac:dyDescent="0.2">
      <c r="A57" s="10">
        <v>55</v>
      </c>
      <c r="B57" s="10" t="s">
        <v>36</v>
      </c>
      <c r="C57" s="1">
        <v>24</v>
      </c>
      <c r="D57" s="1">
        <v>2180</v>
      </c>
      <c r="E57" s="1">
        <v>654</v>
      </c>
      <c r="F57" s="1">
        <v>654</v>
      </c>
      <c r="G57" s="1"/>
      <c r="H57" s="1"/>
    </row>
    <row r="58" spans="1:8" x14ac:dyDescent="0.2">
      <c r="A58" s="10">
        <v>56</v>
      </c>
      <c r="B58" s="10" t="s">
        <v>41</v>
      </c>
      <c r="C58" s="1">
        <v>24</v>
      </c>
      <c r="D58" s="1">
        <v>100</v>
      </c>
      <c r="E58" s="1">
        <v>100</v>
      </c>
      <c r="F58" s="1"/>
      <c r="G58" s="1"/>
      <c r="H58" s="1"/>
    </row>
    <row r="59" spans="1:8" x14ac:dyDescent="0.2">
      <c r="A59" s="10">
        <v>57</v>
      </c>
      <c r="B59" s="10" t="s">
        <v>36</v>
      </c>
      <c r="C59" s="1">
        <v>24</v>
      </c>
      <c r="D59" s="1">
        <v>1222</v>
      </c>
      <c r="E59" s="1">
        <v>366.6</v>
      </c>
      <c r="F59" s="1">
        <v>366.6</v>
      </c>
      <c r="G59" s="1"/>
      <c r="H59" s="1"/>
    </row>
    <row r="60" spans="1:8" x14ac:dyDescent="0.2">
      <c r="A60" s="10">
        <v>58</v>
      </c>
      <c r="B60" s="10" t="s">
        <v>36</v>
      </c>
      <c r="C60" s="1">
        <v>25</v>
      </c>
      <c r="D60" s="1">
        <v>408</v>
      </c>
      <c r="E60" s="1">
        <v>122.4</v>
      </c>
      <c r="F60" s="1">
        <v>122.4</v>
      </c>
      <c r="G60" s="1"/>
      <c r="H60" s="1"/>
    </row>
    <row r="61" spans="1:8" x14ac:dyDescent="0.2">
      <c r="A61" s="10">
        <v>59</v>
      </c>
      <c r="B61" s="10" t="s">
        <v>39</v>
      </c>
      <c r="C61" s="1">
        <v>25</v>
      </c>
      <c r="D61" s="1">
        <v>1365</v>
      </c>
      <c r="E61" s="1"/>
      <c r="F61" s="1"/>
      <c r="G61" s="1"/>
      <c r="H61" s="1"/>
    </row>
    <row r="62" spans="1:8" x14ac:dyDescent="0.2">
      <c r="A62" s="10">
        <v>60</v>
      </c>
      <c r="B62" s="10" t="s">
        <v>41</v>
      </c>
      <c r="C62" s="1">
        <v>25</v>
      </c>
      <c r="D62" s="1">
        <v>55</v>
      </c>
      <c r="E62" s="1">
        <v>55</v>
      </c>
      <c r="F62" s="1"/>
      <c r="G62" s="1"/>
      <c r="H62" s="1"/>
    </row>
    <row r="63" spans="1:8" x14ac:dyDescent="0.2">
      <c r="A63" s="10">
        <v>61</v>
      </c>
      <c r="B63" s="10" t="s">
        <v>41</v>
      </c>
      <c r="C63" s="1">
        <v>25</v>
      </c>
      <c r="D63" s="1">
        <v>144</v>
      </c>
      <c r="E63" s="1">
        <v>144</v>
      </c>
      <c r="F63" s="1"/>
      <c r="G63" s="1"/>
      <c r="H63" s="1"/>
    </row>
    <row r="64" spans="1:8" x14ac:dyDescent="0.2">
      <c r="A64" s="10">
        <v>62</v>
      </c>
      <c r="B64" s="10" t="s">
        <v>41</v>
      </c>
      <c r="C64" s="1">
        <v>25</v>
      </c>
      <c r="D64" s="1">
        <v>105</v>
      </c>
      <c r="E64" s="1">
        <v>105</v>
      </c>
      <c r="F64" s="1"/>
      <c r="G64" s="1"/>
      <c r="H64" s="1"/>
    </row>
    <row r="65" spans="1:8" x14ac:dyDescent="0.2">
      <c r="A65" s="10">
        <v>63</v>
      </c>
      <c r="B65" s="10" t="s">
        <v>43</v>
      </c>
      <c r="C65" s="1">
        <v>25</v>
      </c>
      <c r="D65" s="1">
        <v>1370</v>
      </c>
      <c r="E65" s="1">
        <v>1370</v>
      </c>
      <c r="F65" s="1"/>
      <c r="G65" s="1"/>
      <c r="H65" s="1"/>
    </row>
    <row r="66" spans="1:8" x14ac:dyDescent="0.2">
      <c r="A66" s="10">
        <v>64</v>
      </c>
      <c r="B66" s="10" t="s">
        <v>36</v>
      </c>
      <c r="C66" s="1">
        <v>25</v>
      </c>
      <c r="D66" s="1">
        <v>715</v>
      </c>
      <c r="E66" s="1">
        <v>214.5</v>
      </c>
      <c r="F66" s="1">
        <v>214.5</v>
      </c>
      <c r="G66" s="1"/>
      <c r="H66" s="1"/>
    </row>
    <row r="67" spans="1:8" x14ac:dyDescent="0.2">
      <c r="A67" s="10">
        <v>65</v>
      </c>
      <c r="B67" s="10" t="s">
        <v>37</v>
      </c>
      <c r="C67" s="1">
        <v>25</v>
      </c>
      <c r="D67" s="1">
        <v>35</v>
      </c>
      <c r="E67" s="1"/>
      <c r="F67" s="1"/>
      <c r="G67" s="1"/>
      <c r="H67" s="1"/>
    </row>
    <row r="68" spans="1:8" x14ac:dyDescent="0.2">
      <c r="A68" s="10">
        <v>66</v>
      </c>
      <c r="B68" s="10" t="s">
        <v>43</v>
      </c>
      <c r="C68" s="1">
        <v>26</v>
      </c>
      <c r="D68" s="1">
        <v>1355</v>
      </c>
      <c r="E68" s="1">
        <v>1355</v>
      </c>
      <c r="F68" s="1"/>
      <c r="G68" s="1"/>
      <c r="H68" s="1"/>
    </row>
    <row r="69" spans="1:8" x14ac:dyDescent="0.2">
      <c r="A69" s="10">
        <v>67</v>
      </c>
      <c r="B69" s="10" t="s">
        <v>36</v>
      </c>
      <c r="C69" s="1">
        <v>26</v>
      </c>
      <c r="D69" s="1">
        <v>800</v>
      </c>
      <c r="E69" s="1">
        <v>240</v>
      </c>
      <c r="F69" s="1">
        <v>240</v>
      </c>
      <c r="G69" s="1"/>
      <c r="H69" s="1"/>
    </row>
    <row r="70" spans="1:8" x14ac:dyDescent="0.2">
      <c r="A70" s="10">
        <v>68</v>
      </c>
      <c r="B70" s="10" t="s">
        <v>36</v>
      </c>
      <c r="C70" s="1">
        <v>26</v>
      </c>
      <c r="D70" s="1">
        <v>805</v>
      </c>
      <c r="E70" s="1">
        <v>241.5</v>
      </c>
      <c r="F70" s="1">
        <v>241.5</v>
      </c>
      <c r="G70" s="1"/>
      <c r="H70" s="1"/>
    </row>
    <row r="71" spans="1:8" x14ac:dyDescent="0.2">
      <c r="A71" s="10">
        <v>69</v>
      </c>
      <c r="B71" s="10" t="s">
        <v>36</v>
      </c>
      <c r="C71" s="1">
        <v>26</v>
      </c>
      <c r="D71" s="1">
        <v>700</v>
      </c>
      <c r="E71" s="1">
        <v>210</v>
      </c>
      <c r="F71" s="1">
        <v>210</v>
      </c>
      <c r="G71" s="1"/>
      <c r="H71" s="1"/>
    </row>
    <row r="72" spans="1:8" x14ac:dyDescent="0.2">
      <c r="A72" s="10">
        <v>70</v>
      </c>
      <c r="B72" s="10" t="s">
        <v>38</v>
      </c>
      <c r="C72" s="1">
        <v>27</v>
      </c>
      <c r="D72" s="1">
        <v>1050</v>
      </c>
      <c r="E72" s="1"/>
      <c r="F72" s="1"/>
      <c r="G72" s="1"/>
      <c r="H72" s="1"/>
    </row>
    <row r="73" spans="1:8" x14ac:dyDescent="0.2">
      <c r="A73" s="10">
        <v>71</v>
      </c>
      <c r="B73" s="10" t="s">
        <v>39</v>
      </c>
      <c r="C73" s="1">
        <v>27</v>
      </c>
      <c r="D73" s="1">
        <v>153</v>
      </c>
      <c r="E73" s="1"/>
      <c r="F73" s="1"/>
      <c r="G73" s="1"/>
      <c r="H73" s="1"/>
    </row>
    <row r="74" spans="1:8" x14ac:dyDescent="0.2">
      <c r="A74" s="10">
        <v>72</v>
      </c>
      <c r="B74" s="10" t="s">
        <v>36</v>
      </c>
      <c r="C74" s="1">
        <v>27</v>
      </c>
      <c r="D74" s="1">
        <v>420</v>
      </c>
      <c r="E74" s="1">
        <v>126</v>
      </c>
      <c r="F74" s="1">
        <v>126</v>
      </c>
      <c r="G74" s="1"/>
      <c r="H74" s="1"/>
    </row>
    <row r="75" spans="1:8" x14ac:dyDescent="0.2">
      <c r="A75" s="10">
        <v>73</v>
      </c>
      <c r="B75" s="10" t="s">
        <v>41</v>
      </c>
      <c r="C75" s="1">
        <v>28</v>
      </c>
      <c r="D75" s="1">
        <v>50</v>
      </c>
      <c r="E75" s="1">
        <v>50</v>
      </c>
      <c r="F75" s="1"/>
      <c r="G75" s="1"/>
      <c r="H75" s="1"/>
    </row>
    <row r="76" spans="1:8" x14ac:dyDescent="0.2">
      <c r="A76" s="10">
        <v>74</v>
      </c>
      <c r="B76" s="10" t="s">
        <v>41</v>
      </c>
      <c r="C76" s="1">
        <v>28</v>
      </c>
      <c r="D76" s="1">
        <v>140</v>
      </c>
      <c r="E76" s="1">
        <v>140</v>
      </c>
      <c r="F76" s="1"/>
      <c r="G76" s="1"/>
      <c r="H76" s="1"/>
    </row>
    <row r="77" spans="1:8" x14ac:dyDescent="0.2">
      <c r="A77" s="10">
        <v>75</v>
      </c>
      <c r="B77" s="10" t="s">
        <v>43</v>
      </c>
      <c r="C77" s="1">
        <v>28</v>
      </c>
      <c r="D77" s="1">
        <v>1036</v>
      </c>
      <c r="E77" s="1">
        <v>1036</v>
      </c>
      <c r="F77" s="1"/>
      <c r="G77" s="1"/>
      <c r="H77" s="1"/>
    </row>
    <row r="78" spans="1:8" x14ac:dyDescent="0.2">
      <c r="A78" s="10">
        <v>76</v>
      </c>
      <c r="B78" s="10" t="s">
        <v>36</v>
      </c>
      <c r="C78" s="1">
        <v>28</v>
      </c>
      <c r="D78" s="1">
        <v>842</v>
      </c>
      <c r="E78" s="1">
        <v>252.6</v>
      </c>
      <c r="F78" s="1">
        <v>252.6</v>
      </c>
      <c r="G78" s="1"/>
      <c r="H78" s="1"/>
    </row>
    <row r="79" spans="1:8" x14ac:dyDescent="0.2">
      <c r="A79" s="10">
        <v>77</v>
      </c>
      <c r="B79" s="10" t="s">
        <v>38</v>
      </c>
      <c r="C79" s="1">
        <v>29</v>
      </c>
      <c r="D79" s="1">
        <v>955</v>
      </c>
      <c r="E79" s="1"/>
      <c r="F79" s="1"/>
      <c r="G79" s="1"/>
      <c r="H79" s="1"/>
    </row>
    <row r="80" spans="1:8" x14ac:dyDescent="0.2">
      <c r="A80" s="10">
        <v>78</v>
      </c>
      <c r="B80" s="10" t="s">
        <v>41</v>
      </c>
      <c r="C80" s="1">
        <v>29</v>
      </c>
      <c r="D80" s="1">
        <v>140</v>
      </c>
      <c r="E80" s="1">
        <v>140</v>
      </c>
      <c r="F80" s="1"/>
      <c r="G80" s="1"/>
      <c r="H80" s="1"/>
    </row>
    <row r="81" spans="1:8" x14ac:dyDescent="0.2">
      <c r="A81" s="1"/>
      <c r="B81" s="1"/>
      <c r="C81" s="1"/>
      <c r="D81" s="12">
        <f>SUM(D2:D80)</f>
        <v>59761</v>
      </c>
      <c r="E81" s="12">
        <f>SUM(E2:E80)</f>
        <v>16537.3</v>
      </c>
      <c r="F81" s="12">
        <f>SUM(F2:F80)</f>
        <v>10590.800000000001</v>
      </c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36F7-83CC-4F36-B6CE-10E8963ACCF5}">
  <dimension ref="A1:E12"/>
  <sheetViews>
    <sheetView zoomScale="175" zoomScaleNormal="175" workbookViewId="0">
      <selection activeCell="B1" sqref="B1:C9"/>
    </sheetView>
  </sheetViews>
  <sheetFormatPr defaultRowHeight="14.25" x14ac:dyDescent="0.2"/>
  <cols>
    <col min="2" max="2" width="16.875" customWidth="1"/>
    <col min="3" max="3" width="18.875" customWidth="1"/>
    <col min="4" max="4" width="20.25" customWidth="1"/>
    <col min="5" max="5" width="16.625" customWidth="1"/>
  </cols>
  <sheetData>
    <row r="1" spans="1:5" x14ac:dyDescent="0.2">
      <c r="A1" s="6" t="s">
        <v>31</v>
      </c>
      <c r="B1" s="6" t="s">
        <v>32</v>
      </c>
      <c r="C1" s="7" t="s">
        <v>44</v>
      </c>
      <c r="D1" s="7" t="s">
        <v>45</v>
      </c>
      <c r="E1" s="7" t="s">
        <v>46</v>
      </c>
    </row>
    <row r="2" spans="1:5" x14ac:dyDescent="0.2">
      <c r="A2" s="9">
        <v>0</v>
      </c>
      <c r="B2" s="9" t="s">
        <v>38</v>
      </c>
      <c r="C2" s="1">
        <v>8</v>
      </c>
      <c r="D2" s="1"/>
      <c r="E2" s="1"/>
    </row>
    <row r="3" spans="1:5" x14ac:dyDescent="0.2">
      <c r="A3" s="9">
        <v>1</v>
      </c>
      <c r="B3" s="10" t="s">
        <v>40</v>
      </c>
      <c r="C3" s="1">
        <v>30</v>
      </c>
      <c r="D3" s="1">
        <v>45</v>
      </c>
      <c r="E3" s="1">
        <v>22.5</v>
      </c>
    </row>
    <row r="4" spans="1:5" x14ac:dyDescent="0.2">
      <c r="A4" s="9">
        <v>2</v>
      </c>
      <c r="B4" s="10" t="s">
        <v>37</v>
      </c>
      <c r="C4" s="1">
        <v>32</v>
      </c>
      <c r="D4" s="1"/>
      <c r="E4" s="1"/>
    </row>
    <row r="5" spans="1:5" x14ac:dyDescent="0.2">
      <c r="A5" s="9">
        <v>3</v>
      </c>
      <c r="B5" s="10" t="s">
        <v>39</v>
      </c>
      <c r="C5" s="1">
        <v>36</v>
      </c>
      <c r="D5" s="1"/>
      <c r="E5" s="1"/>
    </row>
    <row r="6" spans="1:5" x14ac:dyDescent="0.2">
      <c r="A6" s="9">
        <v>4</v>
      </c>
      <c r="B6" s="10" t="s">
        <v>42</v>
      </c>
      <c r="C6" s="1">
        <v>47</v>
      </c>
      <c r="D6" s="1">
        <v>75.2</v>
      </c>
      <c r="E6" s="1">
        <v>32.9</v>
      </c>
    </row>
    <row r="7" spans="1:5" x14ac:dyDescent="0.2">
      <c r="A7" s="9">
        <v>5</v>
      </c>
      <c r="B7" s="10" t="s">
        <v>36</v>
      </c>
      <c r="C7" s="1">
        <v>50</v>
      </c>
      <c r="D7" s="1">
        <v>62.5</v>
      </c>
      <c r="E7" s="1">
        <v>43.75</v>
      </c>
    </row>
    <row r="8" spans="1:5" x14ac:dyDescent="0.2">
      <c r="A8" s="9">
        <v>6</v>
      </c>
      <c r="B8" s="10" t="s">
        <v>41</v>
      </c>
      <c r="C8" s="1">
        <v>60</v>
      </c>
      <c r="D8" s="1">
        <v>66</v>
      </c>
      <c r="E8" s="1"/>
    </row>
    <row r="9" spans="1:5" x14ac:dyDescent="0.2">
      <c r="A9" s="9">
        <v>7</v>
      </c>
      <c r="B9" s="10" t="s">
        <v>43</v>
      </c>
      <c r="C9" s="1">
        <v>100</v>
      </c>
      <c r="D9" s="1">
        <v>100</v>
      </c>
      <c r="E9" s="1"/>
    </row>
    <row r="10" spans="1:5" x14ac:dyDescent="0.2">
      <c r="A10" s="9"/>
      <c r="B10" s="10"/>
    </row>
    <row r="11" spans="1:5" x14ac:dyDescent="0.2">
      <c r="A11" s="9"/>
      <c r="B11" s="10"/>
      <c r="C11" s="1"/>
      <c r="D11" s="6"/>
      <c r="E11" s="6"/>
    </row>
    <row r="12" spans="1:5" x14ac:dyDescent="0.2">
      <c r="A12" s="9"/>
      <c r="B12" s="10"/>
      <c r="C12" s="1"/>
      <c r="D12" s="6"/>
      <c r="E1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Network</vt:lpstr>
      <vt:lpstr>line</vt:lpstr>
      <vt:lpstr>dem_win</vt:lpstr>
      <vt:lpstr>dem_sum</vt:lpstr>
      <vt:lpstr>wt_cap</vt:lpstr>
      <vt:lpstr>wt_low_5%w</vt:lpstr>
      <vt:lpstr>wt_high_5%w</vt:lpstr>
      <vt:lpstr>cap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Junkai</dc:creator>
  <cp:lastModifiedBy>Dawei Qiu</cp:lastModifiedBy>
  <dcterms:created xsi:type="dcterms:W3CDTF">2023-03-22T18:00:52Z</dcterms:created>
  <dcterms:modified xsi:type="dcterms:W3CDTF">2023-03-31T12:42:37Z</dcterms:modified>
</cp:coreProperties>
</file>