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mmuac-my.sharepoint.com/personal/55061111_ad_mmu_ac_uk/Documents/Teaching/ODE6G6Z3017_2324/0_Notes_Jupyter/exSol/Ex2/"/>
    </mc:Choice>
  </mc:AlternateContent>
  <xr:revisionPtr revIDLastSave="69" documentId="11_A2A9F20532EBAC9FC4523E760B305712125FB23D" xr6:coauthVersionLast="47" xr6:coauthVersionMax="47" xr10:uidLastSave="{ADD9149F-8D09-4FC8-89E0-B9ADF054DB74}"/>
  <bookViews>
    <workbookView xWindow="-120" yWindow="-120" windowWidth="29040" windowHeight="17640" tabRatio="500" activeTab="5" xr2:uid="{00000000-000D-0000-FFFF-FFFF00000000}"/>
  </bookViews>
  <sheets>
    <sheet name="Ex2.1" sheetId="1" r:id="rId1"/>
    <sheet name="Ex2.2" sheetId="2" r:id="rId2"/>
    <sheet name="Ex2.3" sheetId="3" r:id="rId3"/>
    <sheet name="Ex2.4" sheetId="4" r:id="rId4"/>
    <sheet name="Ex2.5" sheetId="5" r:id="rId5"/>
    <sheet name="Ex2.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6" i="6" l="1"/>
  <c r="B27" i="6" s="1"/>
  <c r="B28" i="6" s="1"/>
  <c r="B29" i="6" s="1"/>
  <c r="B25" i="6"/>
  <c r="B18" i="6"/>
  <c r="B19" i="6" s="1"/>
  <c r="B20" i="6" s="1"/>
  <c r="B21" i="6" s="1"/>
  <c r="B17" i="6"/>
  <c r="C9" i="6"/>
  <c r="D8" i="6" s="1"/>
  <c r="E7" i="6" s="1"/>
  <c r="C7" i="6"/>
  <c r="D6" i="6" s="1"/>
  <c r="E5" i="6" s="1"/>
  <c r="C5" i="6"/>
  <c r="D4" i="6"/>
  <c r="C3" i="6"/>
  <c r="B26" i="5"/>
  <c r="B27" i="5" s="1"/>
  <c r="B28" i="5" s="1"/>
  <c r="B29" i="5" s="1"/>
  <c r="B25" i="5"/>
  <c r="B18" i="5"/>
  <c r="B19" i="5" s="1"/>
  <c r="B20" i="5" s="1"/>
  <c r="B21" i="5" s="1"/>
  <c r="B17" i="5"/>
  <c r="C9" i="5"/>
  <c r="D8" i="5"/>
  <c r="E7" i="5" s="1"/>
  <c r="C7" i="5"/>
  <c r="D6" i="5"/>
  <c r="E5" i="5" s="1"/>
  <c r="C5" i="5"/>
  <c r="D4" i="5"/>
  <c r="C3" i="5"/>
  <c r="B18" i="4"/>
  <c r="B17" i="4"/>
  <c r="C9" i="4"/>
  <c r="D8" i="4"/>
  <c r="E7" i="4" s="1"/>
  <c r="F6" i="4" s="1"/>
  <c r="C7" i="4"/>
  <c r="D6" i="4" s="1"/>
  <c r="E5" i="4" s="1"/>
  <c r="C5" i="4"/>
  <c r="D4" i="4" s="1"/>
  <c r="C3" i="4"/>
  <c r="B19" i="4" s="1"/>
  <c r="B20" i="4" s="1"/>
  <c r="B18" i="3"/>
  <c r="B19" i="3" s="1"/>
  <c r="B20" i="3" s="1"/>
  <c r="B17" i="3"/>
  <c r="C11" i="3"/>
  <c r="D10" i="3"/>
  <c r="C9" i="3"/>
  <c r="C7" i="3"/>
  <c r="D8" i="3" s="1"/>
  <c r="C5" i="3"/>
  <c r="D4" i="3"/>
  <c r="C3" i="3"/>
  <c r="C23" i="2"/>
  <c r="C18" i="2"/>
  <c r="C17" i="2"/>
  <c r="C19" i="2" s="1"/>
  <c r="C11" i="2"/>
  <c r="C9" i="2"/>
  <c r="D10" i="2" s="1"/>
  <c r="C7" i="2"/>
  <c r="D6" i="2"/>
  <c r="E5" i="2" s="1"/>
  <c r="C5" i="2"/>
  <c r="D4" i="2"/>
  <c r="C3" i="2"/>
  <c r="C13" i="1"/>
  <c r="D12" i="1" s="1"/>
  <c r="E11" i="1" s="1"/>
  <c r="C11" i="1"/>
  <c r="D10" i="1" s="1"/>
  <c r="C9" i="1"/>
  <c r="D8" i="1" s="1"/>
  <c r="E7" i="1" s="1"/>
  <c r="F6" i="1" s="1"/>
  <c r="C7" i="1"/>
  <c r="D6" i="1"/>
  <c r="E5" i="1" s="1"/>
  <c r="C5" i="1"/>
  <c r="D4" i="1"/>
  <c r="C3" i="1"/>
  <c r="E9" i="3" l="1"/>
  <c r="F6" i="6"/>
  <c r="B22" i="6" s="1"/>
  <c r="E9" i="1"/>
  <c r="F8" i="1" s="1"/>
  <c r="G7" i="1" s="1"/>
  <c r="C21" i="2"/>
  <c r="C20" i="2"/>
  <c r="E9" i="2"/>
  <c r="F8" i="2" s="1"/>
  <c r="G7" i="2" s="1"/>
  <c r="C22" i="2"/>
  <c r="B21" i="3"/>
  <c r="B21" i="4"/>
  <c r="B22" i="4" s="1"/>
  <c r="F6" i="5"/>
  <c r="B22" i="5" s="1"/>
  <c r="D8" i="2"/>
  <c r="E7" i="2" s="1"/>
  <c r="F6" i="2" s="1"/>
  <c r="D6" i="3"/>
  <c r="E5" i="3" s="1"/>
  <c r="B30" i="6" l="1"/>
  <c r="F10" i="1"/>
  <c r="G9" i="1" s="1"/>
  <c r="H8" i="1" s="1"/>
  <c r="B30" i="5"/>
  <c r="E7" i="3"/>
  <c r="F6" i="3" s="1"/>
  <c r="B22" i="3" s="1"/>
  <c r="B23" i="3" l="1"/>
  <c r="F8" i="3"/>
  <c r="G7" i="3" s="1"/>
</calcChain>
</file>

<file path=xl/sharedStrings.xml><?xml version="1.0" encoding="utf-8"?>
<sst xmlns="http://schemas.openxmlformats.org/spreadsheetml/2006/main" count="112" uniqueCount="25">
  <si>
    <t>x</t>
  </si>
  <si>
    <t>f</t>
  </si>
  <si>
    <t>Df</t>
  </si>
  <si>
    <t>D2f</t>
  </si>
  <si>
    <t>D3f</t>
  </si>
  <si>
    <t>D4f</t>
  </si>
  <si>
    <t>D5f</t>
  </si>
  <si>
    <t>D6f</t>
  </si>
  <si>
    <t>S</t>
  </si>
  <si>
    <t>P1</t>
  </si>
  <si>
    <t>P2</t>
  </si>
  <si>
    <t>P3</t>
  </si>
  <si>
    <t>P4</t>
  </si>
  <si>
    <t>P5</t>
  </si>
  <si>
    <t>2^(4.12)</t>
  </si>
  <si>
    <t>P0</t>
  </si>
  <si>
    <t>s</t>
  </si>
  <si>
    <t>y0</t>
  </si>
  <si>
    <t>P0+s*Df0</t>
  </si>
  <si>
    <t>P1+s*(s-1)/2*D2f0</t>
  </si>
  <si>
    <t>P2+s*(s-1)*(s-2)/6*D3f0</t>
  </si>
  <si>
    <t>P3+s*(s-1)*(s-2)*(s-3)/24*D4f0</t>
  </si>
  <si>
    <t>matlab besselj(0,x)</t>
  </si>
  <si>
    <t>Forward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</si>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</sst>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"/>
    <numFmt numFmtId="166" formatCode="#,##0.00000"/>
    <numFmt numFmtId="167" formatCode="0.0"/>
    <numFmt numFmtId="168" formatCode="0.000000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4" fontId="0" fillId="0" borderId="0" xfId="0" applyNumberFormat="1" applyFont="1" applyAlignment="1">
      <alignment horizontal="center" wrapText="1"/>
    </xf>
    <xf numFmtId="0" fontId="0" fillId="0" borderId="0" xfId="0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20" zoomScaleNormal="120" workbookViewId="0">
      <selection activeCell="J33" sqref="J33"/>
    </sheetView>
  </sheetViews>
  <sheetFormatPr defaultColWidth="11.5703125" defaultRowHeight="12.75" x14ac:dyDescent="0.2"/>
  <cols>
    <col min="1" max="1" width="11.5703125" style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1.2</v>
      </c>
      <c r="B2">
        <v>0.18229999999999999</v>
      </c>
      <c r="C2" s="2"/>
      <c r="D2" s="2"/>
      <c r="E2" s="2"/>
      <c r="F2" s="2"/>
      <c r="G2" s="2"/>
      <c r="H2" s="2"/>
    </row>
    <row r="3" spans="1:8" x14ac:dyDescent="0.2">
      <c r="C3" s="2">
        <f>B4-B2</f>
        <v>4.0800000000000003E-2</v>
      </c>
      <c r="D3" s="2"/>
      <c r="E3" s="2"/>
      <c r="F3" s="2"/>
      <c r="G3" s="2"/>
      <c r="H3" s="2"/>
    </row>
    <row r="4" spans="1:8" x14ac:dyDescent="0.2">
      <c r="A4" s="1">
        <v>1.25</v>
      </c>
      <c r="B4">
        <v>0.22309999999999999</v>
      </c>
      <c r="C4" s="2"/>
      <c r="D4" s="2">
        <f>C5-C3</f>
        <v>-1.4999999999999736E-3</v>
      </c>
      <c r="E4" s="2"/>
      <c r="F4" s="2"/>
      <c r="G4" s="2"/>
      <c r="H4" s="2"/>
    </row>
    <row r="5" spans="1:8" x14ac:dyDescent="0.2">
      <c r="C5" s="2">
        <f>B6-B4</f>
        <v>3.9300000000000029E-2</v>
      </c>
      <c r="D5" s="2"/>
      <c r="E5" s="2">
        <f>D6-D4</f>
        <v>-1.0000000000010001E-4</v>
      </c>
      <c r="F5" s="2"/>
      <c r="G5" s="2"/>
      <c r="H5" s="2"/>
    </row>
    <row r="6" spans="1:8" x14ac:dyDescent="0.2">
      <c r="A6" s="1">
        <v>1.3</v>
      </c>
      <c r="B6">
        <v>0.26240000000000002</v>
      </c>
      <c r="C6" s="2"/>
      <c r="D6" s="2">
        <f>C7-C5</f>
        <v>-1.6000000000000736E-3</v>
      </c>
      <c r="E6" s="2"/>
      <c r="F6" s="2">
        <f>E7-E5</f>
        <v>4.0000000000026126E-4</v>
      </c>
      <c r="G6" s="2"/>
      <c r="H6" s="2"/>
    </row>
    <row r="7" spans="1:8" x14ac:dyDescent="0.2">
      <c r="C7" s="2">
        <f>B8-B6</f>
        <v>3.7699999999999956E-2</v>
      </c>
      <c r="D7" s="2"/>
      <c r="E7" s="2">
        <f>D8-D6</f>
        <v>3.0000000000016125E-4</v>
      </c>
      <c r="F7" s="2"/>
      <c r="G7" s="2">
        <f>F8-F6</f>
        <v>-7.0000000000058904E-4</v>
      </c>
      <c r="H7" s="2"/>
    </row>
    <row r="8" spans="1:8" x14ac:dyDescent="0.2">
      <c r="A8" s="1">
        <v>1.35</v>
      </c>
      <c r="B8">
        <v>0.30009999999999998</v>
      </c>
      <c r="C8" s="2"/>
      <c r="D8" s="2">
        <f>C9-C7</f>
        <v>-1.2999999999999123E-3</v>
      </c>
      <c r="E8" s="2"/>
      <c r="F8" s="2">
        <f>E9-E7</f>
        <v>-3.0000000000032778E-4</v>
      </c>
      <c r="G8" s="2"/>
      <c r="H8" s="2">
        <f>G9-G7</f>
        <v>1.1000000000012389E-3</v>
      </c>
    </row>
    <row r="9" spans="1:8" x14ac:dyDescent="0.2">
      <c r="C9" s="2">
        <f>B10-B8</f>
        <v>3.6400000000000043E-2</v>
      </c>
      <c r="D9" s="2"/>
      <c r="E9" s="2">
        <f>D10-D8</f>
        <v>-1.6653345369377348E-16</v>
      </c>
      <c r="F9" s="2"/>
      <c r="G9" s="2">
        <f>F10-F8</f>
        <v>4.0000000000064984E-4</v>
      </c>
      <c r="H9" s="2"/>
    </row>
    <row r="10" spans="1:8" x14ac:dyDescent="0.2">
      <c r="A10" s="1">
        <v>1.4</v>
      </c>
      <c r="B10">
        <v>0.33650000000000002</v>
      </c>
      <c r="C10" s="2"/>
      <c r="D10" s="2">
        <f>C11-C9</f>
        <v>-1.3000000000000789E-3</v>
      </c>
      <c r="E10" s="2"/>
      <c r="F10" s="2">
        <f>E11-E9</f>
        <v>1.0000000000032205E-4</v>
      </c>
      <c r="G10" s="2"/>
      <c r="H10" s="2"/>
    </row>
    <row r="11" spans="1:8" x14ac:dyDescent="0.2">
      <c r="C11" s="2">
        <f>B12-B10</f>
        <v>3.5099999999999965E-2</v>
      </c>
      <c r="D11" s="2"/>
      <c r="E11" s="2">
        <f>D12-D10</f>
        <v>1.0000000000015552E-4</v>
      </c>
      <c r="F11" s="2"/>
      <c r="G11" s="2"/>
      <c r="H11" s="2"/>
    </row>
    <row r="12" spans="1:8" x14ac:dyDescent="0.2">
      <c r="A12" s="1">
        <v>1.45</v>
      </c>
      <c r="B12">
        <v>0.37159999999999999</v>
      </c>
      <c r="C12" s="2"/>
      <c r="D12" s="2">
        <f>C13-C11</f>
        <v>-1.1999999999999234E-3</v>
      </c>
      <c r="E12" s="2"/>
      <c r="F12" s="2"/>
      <c r="G12" s="2"/>
      <c r="H12" s="2"/>
    </row>
    <row r="13" spans="1:8" x14ac:dyDescent="0.2">
      <c r="C13" s="2">
        <f>B14-B12</f>
        <v>3.3900000000000041E-2</v>
      </c>
      <c r="D13" s="2"/>
      <c r="E13" s="2"/>
      <c r="F13" s="2"/>
      <c r="G13" s="2"/>
      <c r="H13" s="2"/>
    </row>
    <row r="14" spans="1:8" x14ac:dyDescent="0.2">
      <c r="A14" s="1">
        <v>1.5</v>
      </c>
      <c r="B14">
        <v>0.40550000000000003</v>
      </c>
      <c r="C14" s="2"/>
      <c r="D14" s="2"/>
      <c r="E14" s="2"/>
      <c r="F14" s="2"/>
      <c r="G14" s="2"/>
      <c r="H14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20" zoomScaleNormal="120" workbookViewId="0">
      <selection activeCell="C18" sqref="C18"/>
    </sheetView>
  </sheetViews>
  <sheetFormatPr defaultColWidth="11.5703125" defaultRowHeight="12.75" x14ac:dyDescent="0.2"/>
  <cols>
    <col min="1" max="1" width="11.5703125" style="1"/>
  </cols>
  <sheetData>
    <row r="1" spans="1:8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1">
        <v>0</v>
      </c>
      <c r="B2">
        <v>1</v>
      </c>
      <c r="C2" s="2"/>
      <c r="D2" s="2"/>
      <c r="E2" s="2"/>
      <c r="F2" s="2"/>
      <c r="G2" s="2"/>
      <c r="H2" s="2"/>
    </row>
    <row r="3" spans="1:8" x14ac:dyDescent="0.2">
      <c r="C3" s="2">
        <f>B4-B2</f>
        <v>1</v>
      </c>
      <c r="D3" s="2"/>
      <c r="E3" s="2"/>
      <c r="F3" s="2"/>
      <c r="G3" s="2"/>
      <c r="H3" s="2"/>
    </row>
    <row r="4" spans="1:8" x14ac:dyDescent="0.2">
      <c r="A4" s="1">
        <v>1</v>
      </c>
      <c r="B4">
        <v>2</v>
      </c>
      <c r="C4" s="2"/>
      <c r="D4" s="2">
        <f>C5-C3</f>
        <v>1</v>
      </c>
      <c r="E4" s="2"/>
      <c r="F4" s="2"/>
      <c r="G4" s="2"/>
      <c r="H4" s="2"/>
    </row>
    <row r="5" spans="1:8" x14ac:dyDescent="0.2">
      <c r="C5" s="2">
        <f>B6-B4</f>
        <v>2</v>
      </c>
      <c r="D5" s="2"/>
      <c r="E5" s="2">
        <f>D6-D4</f>
        <v>1</v>
      </c>
      <c r="F5" s="2"/>
      <c r="G5" s="2"/>
      <c r="H5" s="2"/>
    </row>
    <row r="6" spans="1:8" x14ac:dyDescent="0.2">
      <c r="A6" s="1">
        <v>2</v>
      </c>
      <c r="B6">
        <v>4</v>
      </c>
      <c r="C6" s="2"/>
      <c r="D6" s="2">
        <f>C7-C5</f>
        <v>2</v>
      </c>
      <c r="E6" s="2"/>
      <c r="F6" s="2">
        <f>E7-E5</f>
        <v>1</v>
      </c>
      <c r="G6" s="2"/>
      <c r="H6" s="2"/>
    </row>
    <row r="7" spans="1:8" x14ac:dyDescent="0.2">
      <c r="C7" s="2">
        <f>B8-B6</f>
        <v>4</v>
      </c>
      <c r="D7" s="2"/>
      <c r="E7" s="2">
        <f>D8-D6</f>
        <v>2</v>
      </c>
      <c r="F7" s="2"/>
      <c r="G7" s="2">
        <f>F8-F6</f>
        <v>1</v>
      </c>
      <c r="H7" s="2"/>
    </row>
    <row r="8" spans="1:8" x14ac:dyDescent="0.2">
      <c r="A8" s="1">
        <v>3</v>
      </c>
      <c r="B8">
        <v>8</v>
      </c>
      <c r="C8" s="2"/>
      <c r="D8" s="2">
        <f>C9-C7</f>
        <v>4</v>
      </c>
      <c r="E8" s="2"/>
      <c r="F8" s="2">
        <f>E9-E7</f>
        <v>2</v>
      </c>
      <c r="G8" s="2"/>
      <c r="H8" s="2"/>
    </row>
    <row r="9" spans="1:8" x14ac:dyDescent="0.2">
      <c r="C9" s="2">
        <f>B10-B8</f>
        <v>8</v>
      </c>
      <c r="D9" s="2"/>
      <c r="E9" s="2">
        <f>D10-D8</f>
        <v>4</v>
      </c>
      <c r="F9" s="2"/>
      <c r="G9" s="2"/>
      <c r="H9" s="2"/>
    </row>
    <row r="10" spans="1:8" x14ac:dyDescent="0.2">
      <c r="A10" s="1">
        <v>4</v>
      </c>
      <c r="B10">
        <v>16</v>
      </c>
      <c r="C10" s="2"/>
      <c r="D10" s="2">
        <f>C11-C9</f>
        <v>8</v>
      </c>
      <c r="E10" s="2"/>
      <c r="F10" s="2"/>
      <c r="G10" s="2"/>
      <c r="H10" s="2"/>
    </row>
    <row r="11" spans="1:8" x14ac:dyDescent="0.2">
      <c r="C11" s="2">
        <f>B12-B10</f>
        <v>16</v>
      </c>
      <c r="D11" s="2"/>
      <c r="E11" s="2"/>
      <c r="F11" s="2"/>
      <c r="G11" s="2"/>
      <c r="H11" s="2"/>
    </row>
    <row r="12" spans="1:8" x14ac:dyDescent="0.2">
      <c r="A12" s="1">
        <v>5</v>
      </c>
      <c r="B12">
        <v>32</v>
      </c>
      <c r="C12" s="2"/>
      <c r="D12" s="2"/>
      <c r="E12" s="2"/>
      <c r="F12" s="2"/>
      <c r="G12" s="2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C16" s="2"/>
      <c r="D16" s="2"/>
      <c r="E16" s="2"/>
      <c r="F16" s="2"/>
      <c r="G16" s="2"/>
      <c r="H16" s="2"/>
    </row>
    <row r="17" spans="1:8" x14ac:dyDescent="0.2">
      <c r="A17"/>
      <c r="B17" s="1" t="s">
        <v>8</v>
      </c>
      <c r="C17">
        <f>(4.12-5)/1</f>
        <v>-0.87999999999999989</v>
      </c>
      <c r="D17" s="2"/>
      <c r="E17" s="2"/>
      <c r="F17" s="2"/>
      <c r="G17" s="2"/>
      <c r="H17" s="2"/>
    </row>
    <row r="18" spans="1:8" x14ac:dyDescent="0.2">
      <c r="A18"/>
      <c r="B18" s="1" t="s">
        <v>9</v>
      </c>
      <c r="C18">
        <f>$B$12+$C$17*$C$11</f>
        <v>17.920000000000002</v>
      </c>
    </row>
    <row r="19" spans="1:8" x14ac:dyDescent="0.2">
      <c r="A19"/>
      <c r="B19" s="1" t="s">
        <v>10</v>
      </c>
      <c r="C19">
        <f>$B$12+$C$17*$C$11+$C$17*($C$17+1)/2*$D$10</f>
        <v>17.497600000000002</v>
      </c>
    </row>
    <row r="20" spans="1:8" x14ac:dyDescent="0.2">
      <c r="A20"/>
      <c r="B20" s="1" t="s">
        <v>11</v>
      </c>
      <c r="C20">
        <f>$B$12+$C$17*$C$11+$C$17*($C$17+1)/2*$D$10+$C$17*($C$17+1)*($C$17+2)/6*$E$9</f>
        <v>17.418752000000001</v>
      </c>
    </row>
    <row r="21" spans="1:8" x14ac:dyDescent="0.2">
      <c r="A21"/>
      <c r="B21" s="1" t="s">
        <v>12</v>
      </c>
      <c r="C21">
        <f>$B$12+$C$17*$C$11+$C$17*($C$17+1)/2*$D$10+$C$17*($C$17+1)*($C$17+2)/6*$E$9+$C$17*($C$17+1)*($C$17+2)*($C$17+3)/24*$F$8</f>
        <v>17.39785728</v>
      </c>
    </row>
    <row r="22" spans="1:8" x14ac:dyDescent="0.2">
      <c r="A22"/>
      <c r="B22" s="1" t="s">
        <v>13</v>
      </c>
      <c r="C22">
        <f>$B$12+$C$17*$C$11+$C$17*($C$17+1)/2*$D$10+$C$17*($C$17+1)*($C$17+2)/6*$E$9+$C$17*($C$17+1)*($C$17+2)*($C$17+3)/24*$F$8+$C$17*($C$17+1)*($C$17+2)*($C$17+3)*($C17+4)/120*$G$7</f>
        <v>17.391338127360001</v>
      </c>
    </row>
    <row r="23" spans="1:8" x14ac:dyDescent="0.2">
      <c r="B23" t="s">
        <v>14</v>
      </c>
      <c r="C23">
        <f>2^4.12</f>
        <v>17.387757800416928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120" zoomScaleNormal="120" workbookViewId="0">
      <selection activeCell="D22" sqref="A1:XFD1048576"/>
    </sheetView>
  </sheetViews>
  <sheetFormatPr defaultColWidth="11.5703125" defaultRowHeight="12.75" x14ac:dyDescent="0.2"/>
  <cols>
    <col min="1" max="1" width="11.5703125" style="4"/>
    <col min="2" max="2" width="19.7109375" customWidth="1"/>
  </cols>
  <sheetData>
    <row r="1" spans="1:8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4">
        <v>0.125</v>
      </c>
      <c r="B2">
        <v>0.79168000000000005</v>
      </c>
      <c r="C2" s="5"/>
      <c r="D2" s="5"/>
      <c r="E2" s="5"/>
      <c r="F2" s="5"/>
      <c r="G2" s="5"/>
      <c r="H2" s="2"/>
    </row>
    <row r="3" spans="1:8" x14ac:dyDescent="0.2">
      <c r="C3" s="5">
        <f>B4-B2</f>
        <v>-1.8340000000000023E-2</v>
      </c>
      <c r="D3" s="5"/>
      <c r="E3" s="5"/>
      <c r="F3" s="5"/>
      <c r="G3" s="5"/>
      <c r="H3" s="2"/>
    </row>
    <row r="4" spans="1:8" x14ac:dyDescent="0.2">
      <c r="A4" s="4">
        <v>0.25</v>
      </c>
      <c r="B4">
        <v>0.77334000000000003</v>
      </c>
      <c r="C4" s="5"/>
      <c r="D4" s="5">
        <f>C5-C3</f>
        <v>-1.1290000000000022E-2</v>
      </c>
      <c r="E4" s="5"/>
      <c r="F4" s="5"/>
      <c r="G4" s="5"/>
      <c r="H4" s="2"/>
    </row>
    <row r="5" spans="1:8" x14ac:dyDescent="0.2">
      <c r="C5" s="5">
        <f>B6-B4</f>
        <v>-2.9630000000000045E-2</v>
      </c>
      <c r="D5" s="5"/>
      <c r="E5" s="5">
        <f>D6-D4</f>
        <v>1.3400000000001189E-3</v>
      </c>
      <c r="F5" s="5"/>
      <c r="G5" s="5"/>
      <c r="H5" s="2"/>
    </row>
    <row r="6" spans="1:8" x14ac:dyDescent="0.2">
      <c r="A6" s="4">
        <v>0.375</v>
      </c>
      <c r="B6">
        <v>0.74370999999999998</v>
      </c>
      <c r="C6" s="5"/>
      <c r="D6" s="5">
        <f>C7-C5</f>
        <v>-9.9499999999999034E-3</v>
      </c>
      <c r="E6" s="5"/>
      <c r="F6" s="5">
        <f>E7-E5</f>
        <v>3.799999999997139E-4</v>
      </c>
      <c r="G6" s="5"/>
      <c r="H6" s="2"/>
    </row>
    <row r="7" spans="1:8" x14ac:dyDescent="0.2">
      <c r="C7" s="5">
        <f>B8-B6</f>
        <v>-3.9579999999999949E-2</v>
      </c>
      <c r="D7" s="5"/>
      <c r="E7" s="5">
        <f>D8-D6</f>
        <v>1.7199999999998328E-3</v>
      </c>
      <c r="F7" s="5"/>
      <c r="G7" s="5">
        <f>F8-F6</f>
        <v>-9.9999999999433875E-5</v>
      </c>
      <c r="H7" s="2"/>
    </row>
    <row r="8" spans="1:8" x14ac:dyDescent="0.2">
      <c r="A8" s="4">
        <v>0.5</v>
      </c>
      <c r="B8">
        <v>0.70413000000000003</v>
      </c>
      <c r="C8" s="5"/>
      <c r="D8" s="5">
        <f>C9-C7</f>
        <v>-8.2300000000000706E-3</v>
      </c>
      <c r="E8" s="5"/>
      <c r="F8" s="5">
        <f>E9-E7</f>
        <v>2.8000000000028002E-4</v>
      </c>
      <c r="G8" s="5"/>
      <c r="H8" s="2"/>
    </row>
    <row r="9" spans="1:8" x14ac:dyDescent="0.2">
      <c r="C9" s="5">
        <f>B10-B8</f>
        <v>-4.7810000000000019E-2</v>
      </c>
      <c r="D9" s="5"/>
      <c r="E9" s="5">
        <f>D10-D8</f>
        <v>2.0000000000001128E-3</v>
      </c>
      <c r="F9" s="5"/>
      <c r="G9" s="5"/>
      <c r="H9" s="2"/>
    </row>
    <row r="10" spans="1:8" x14ac:dyDescent="0.2">
      <c r="A10" s="4">
        <v>0.625</v>
      </c>
      <c r="B10">
        <v>0.65632000000000001</v>
      </c>
      <c r="C10" s="5"/>
      <c r="D10" s="5">
        <f>C11-C9</f>
        <v>-6.2299999999999578E-3</v>
      </c>
      <c r="E10" s="5"/>
      <c r="F10" s="5"/>
      <c r="G10" s="5"/>
      <c r="H10" s="2"/>
    </row>
    <row r="11" spans="1:8" x14ac:dyDescent="0.2">
      <c r="C11" s="5">
        <f>B12-B10</f>
        <v>-5.4039999999999977E-2</v>
      </c>
      <c r="D11" s="5"/>
      <c r="E11" s="5"/>
      <c r="F11" s="5"/>
      <c r="G11" s="5"/>
      <c r="H11" s="2"/>
    </row>
    <row r="12" spans="1:8" x14ac:dyDescent="0.2">
      <c r="A12" s="4">
        <v>0.75</v>
      </c>
      <c r="B12">
        <v>0.60228000000000004</v>
      </c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C16" s="2"/>
      <c r="D16" s="2"/>
      <c r="E16" s="2"/>
      <c r="F16" s="2"/>
      <c r="G16" s="2"/>
      <c r="H16" s="2"/>
    </row>
    <row r="17" spans="1:8" x14ac:dyDescent="0.2">
      <c r="A17" s="6" t="s">
        <v>8</v>
      </c>
      <c r="B17">
        <f>(0.158-0.125)/(0.25-0.125)</f>
        <v>0.26400000000000001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0.79168000000000005</v>
      </c>
      <c r="D18" s="2"/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0.78683824000000002</v>
      </c>
    </row>
    <row r="20" spans="1:8" x14ac:dyDescent="0.2">
      <c r="A20" s="6" t="s">
        <v>10</v>
      </c>
      <c r="B20">
        <f>B19+B17*(B17-1)/2*D4</f>
        <v>0.78793508608000007</v>
      </c>
    </row>
    <row r="21" spans="1:8" x14ac:dyDescent="0.2">
      <c r="A21" s="6" t="s">
        <v>11</v>
      </c>
      <c r="B21">
        <f>B20+B17*(B17-1)*(B17-2)/6*E5</f>
        <v>0.78801041903616009</v>
      </c>
    </row>
    <row r="22" spans="1:8" x14ac:dyDescent="0.2">
      <c r="A22" s="6" t="s">
        <v>12</v>
      </c>
      <c r="B22">
        <f>B21+B17*(B17-1)*(B17-2)*(B17-3)/24*F6</f>
        <v>0.78799580669141001</v>
      </c>
    </row>
    <row r="23" spans="1:8" x14ac:dyDescent="0.2">
      <c r="A23" s="6" t="s">
        <v>13</v>
      </c>
      <c r="B23">
        <f>B22+B17*(B17-1)*(B17-2)*(B17-3)*(B17-4)/120*G7</f>
        <v>0.78799293344298971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="120" zoomScaleNormal="120" workbookViewId="0">
      <selection activeCell="B17" sqref="B17"/>
    </sheetView>
  </sheetViews>
  <sheetFormatPr defaultColWidth="11.5703125" defaultRowHeight="12.75" x14ac:dyDescent="0.2"/>
  <cols>
    <col min="1" max="1" width="11.5703125" style="7"/>
    <col min="2" max="2" width="19.7109375" customWidth="1"/>
  </cols>
  <sheetData>
    <row r="1" spans="1:8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8">
        <v>1.7</v>
      </c>
      <c r="B2">
        <v>0.39798486</v>
      </c>
      <c r="C2" s="5"/>
      <c r="D2" s="5"/>
      <c r="E2" s="5"/>
      <c r="F2" s="5"/>
      <c r="G2" s="5"/>
      <c r="H2" s="2"/>
    </row>
    <row r="3" spans="1:8" x14ac:dyDescent="0.2">
      <c r="A3" s="8"/>
      <c r="C3" s="5">
        <f>B4-B2</f>
        <v>-5.7998449999999979E-2</v>
      </c>
      <c r="D3" s="5"/>
      <c r="E3" s="5"/>
      <c r="F3" s="5"/>
      <c r="G3" s="5"/>
      <c r="H3" s="2"/>
    </row>
    <row r="4" spans="1:8" x14ac:dyDescent="0.2">
      <c r="A4" s="8">
        <v>1.8</v>
      </c>
      <c r="B4">
        <v>0.33998641000000002</v>
      </c>
      <c r="C4" s="5"/>
      <c r="D4" s="5">
        <f>C5-C3</f>
        <v>-1.6940000000004174E-4</v>
      </c>
      <c r="E4" s="5"/>
      <c r="F4" s="5"/>
      <c r="G4" s="5"/>
      <c r="H4" s="2"/>
    </row>
    <row r="5" spans="1:8" x14ac:dyDescent="0.2">
      <c r="A5" s="8"/>
      <c r="C5" s="5">
        <f>B6-B4</f>
        <v>-5.8167850000000021E-2</v>
      </c>
      <c r="D5" s="5"/>
      <c r="E5" s="5">
        <f>D6-D4</f>
        <v>4.0947000000007838E-4</v>
      </c>
      <c r="F5" s="5"/>
      <c r="G5" s="5"/>
      <c r="H5" s="2"/>
    </row>
    <row r="6" spans="1:8" x14ac:dyDescent="0.2">
      <c r="A6" s="8">
        <v>1.9</v>
      </c>
      <c r="B6">
        <v>0.28181856</v>
      </c>
      <c r="C6" s="5"/>
      <c r="D6" s="5">
        <f>C7-C5</f>
        <v>2.4007000000003664E-4</v>
      </c>
      <c r="E6" s="5"/>
      <c r="F6" s="5">
        <f>E7-E5</f>
        <v>-5.5600000001543304E-6</v>
      </c>
      <c r="G6" s="5"/>
      <c r="H6" s="2"/>
    </row>
    <row r="7" spans="1:8" x14ac:dyDescent="0.2">
      <c r="A7" s="8"/>
      <c r="C7" s="5">
        <f>B8-B6</f>
        <v>-5.7927779999999984E-2</v>
      </c>
      <c r="D7" s="5"/>
      <c r="E7" s="5">
        <f>D8-D6</f>
        <v>4.0390999999992405E-4</v>
      </c>
      <c r="F7" s="5"/>
      <c r="G7" s="5"/>
      <c r="H7" s="2"/>
    </row>
    <row r="8" spans="1:8" x14ac:dyDescent="0.2">
      <c r="A8" s="8">
        <v>2</v>
      </c>
      <c r="B8">
        <v>0.22389078000000001</v>
      </c>
      <c r="C8" s="5"/>
      <c r="D8" s="5">
        <f>C9-C7</f>
        <v>6.4397999999996069E-4</v>
      </c>
      <c r="E8" s="5"/>
      <c r="F8" s="5"/>
      <c r="G8" s="5"/>
      <c r="H8" s="2"/>
    </row>
    <row r="9" spans="1:8" x14ac:dyDescent="0.2">
      <c r="A9" s="8"/>
      <c r="C9" s="5">
        <f>B10-B8</f>
        <v>-5.7283800000000024E-2</v>
      </c>
      <c r="D9" s="5"/>
      <c r="E9" s="5"/>
      <c r="F9" s="5"/>
      <c r="G9" s="5"/>
      <c r="H9" s="2"/>
    </row>
    <row r="10" spans="1:8" x14ac:dyDescent="0.2">
      <c r="A10" s="8">
        <v>2.1</v>
      </c>
      <c r="B10">
        <v>0.16660697999999999</v>
      </c>
      <c r="C10" s="5"/>
      <c r="D10" s="5"/>
      <c r="E10" s="5"/>
      <c r="F10" s="5"/>
      <c r="G10" s="5"/>
      <c r="H10" s="2"/>
    </row>
    <row r="11" spans="1:8" x14ac:dyDescent="0.2">
      <c r="C11" s="5"/>
      <c r="D11" s="5"/>
      <c r="E11" s="5"/>
      <c r="F11" s="5"/>
      <c r="G11" s="5"/>
      <c r="H11" s="2"/>
    </row>
    <row r="12" spans="1:8" x14ac:dyDescent="0.2"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A16" s="9" t="s">
        <v>0</v>
      </c>
      <c r="B16" s="10" t="s">
        <v>16</v>
      </c>
      <c r="C16" s="2"/>
      <c r="D16" s="2"/>
      <c r="E16" s="2"/>
      <c r="F16" s="2"/>
      <c r="G16" s="2"/>
      <c r="H16" s="2"/>
    </row>
    <row r="17" spans="1:8" x14ac:dyDescent="0.2">
      <c r="A17" s="11">
        <v>1.72</v>
      </c>
      <c r="B17" s="12">
        <f>(A17-A2)/(A4-A2)</f>
        <v>0.2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0.39798486</v>
      </c>
      <c r="D18" s="2" t="s">
        <v>17</v>
      </c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0.38638517</v>
      </c>
      <c r="D19" t="s">
        <v>18</v>
      </c>
    </row>
    <row r="20" spans="1:8" x14ac:dyDescent="0.2">
      <c r="A20" s="6" t="s">
        <v>10</v>
      </c>
      <c r="B20">
        <f>B19+B17*(B17-1)/2*D4</f>
        <v>0.38639872200000003</v>
      </c>
      <c r="D20" t="s">
        <v>19</v>
      </c>
    </row>
    <row r="21" spans="1:8" x14ac:dyDescent="0.2">
      <c r="A21" s="6" t="s">
        <v>11</v>
      </c>
      <c r="B21">
        <f>B20+B17*(B17-1)*(B17-2)/6*E5</f>
        <v>0.38641837656000005</v>
      </c>
      <c r="D21" t="s">
        <v>20</v>
      </c>
    </row>
    <row r="22" spans="1:8" x14ac:dyDescent="0.2">
      <c r="A22" s="6" t="s">
        <v>12</v>
      </c>
      <c r="B22">
        <f>B21+B17*(B17-1)*(B17-2)*(B17-3)/24*F6</f>
        <v>0.38641856337600006</v>
      </c>
      <c r="D22" t="s">
        <v>21</v>
      </c>
    </row>
    <row r="23" spans="1:8" ht="25.5" x14ac:dyDescent="0.2">
      <c r="A23" s="13" t="s">
        <v>22</v>
      </c>
      <c r="B23" s="14">
        <v>0.386418479668308</v>
      </c>
    </row>
    <row r="24" spans="1:8" x14ac:dyDescent="0.2">
      <c r="A2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zoomScale="120" zoomScaleNormal="120" workbookViewId="0">
      <selection activeCell="D39" sqref="D39"/>
    </sheetView>
  </sheetViews>
  <sheetFormatPr defaultColWidth="11.5703125" defaultRowHeight="12.75" x14ac:dyDescent="0.2"/>
  <cols>
    <col min="1" max="1" width="11.5703125" style="7"/>
    <col min="2" max="2" width="19.7109375" customWidth="1"/>
  </cols>
  <sheetData>
    <row r="1" spans="1:8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8">
        <v>1</v>
      </c>
      <c r="B2" s="15">
        <v>2.2873549999999998</v>
      </c>
      <c r="C2" s="15"/>
      <c r="D2" s="15"/>
      <c r="E2" s="15"/>
      <c r="F2" s="15"/>
      <c r="G2" s="5"/>
      <c r="H2" s="2"/>
    </row>
    <row r="3" spans="1:8" x14ac:dyDescent="0.2">
      <c r="A3" s="8"/>
      <c r="B3" s="15"/>
      <c r="C3" s="15">
        <f>B4-B2</f>
        <v>2.1831070000000006</v>
      </c>
      <c r="D3" s="15"/>
      <c r="E3" s="15"/>
      <c r="F3" s="15"/>
      <c r="G3" s="5"/>
      <c r="H3" s="2"/>
    </row>
    <row r="4" spans="1:8" x14ac:dyDescent="0.2">
      <c r="A4" s="8">
        <v>1.5</v>
      </c>
      <c r="B4" s="15">
        <v>4.4704620000000004</v>
      </c>
      <c r="C4" s="15"/>
      <c r="D4" s="15">
        <f>C5-C3</f>
        <v>6.5280999999998812E-2</v>
      </c>
      <c r="E4" s="15"/>
      <c r="F4" s="15"/>
      <c r="G4" s="5"/>
      <c r="H4" s="2"/>
    </row>
    <row r="5" spans="1:8" x14ac:dyDescent="0.2">
      <c r="A5" s="8"/>
      <c r="B5" s="15"/>
      <c r="C5" s="15">
        <f>B6-B4</f>
        <v>2.2483879999999994</v>
      </c>
      <c r="D5" s="15"/>
      <c r="E5" s="15">
        <f>D6-D4</f>
        <v>-1.741635999999998</v>
      </c>
      <c r="F5" s="15"/>
      <c r="G5" s="5"/>
      <c r="H5" s="2"/>
    </row>
    <row r="6" spans="1:8" x14ac:dyDescent="0.2">
      <c r="A6" s="8">
        <v>2</v>
      </c>
      <c r="B6" s="15">
        <v>6.7188499999999998</v>
      </c>
      <c r="C6" s="15"/>
      <c r="D6" s="15">
        <f>C7-C5</f>
        <v>-1.6763549999999992</v>
      </c>
      <c r="E6" s="15"/>
      <c r="F6" s="15">
        <f>E7-E5</f>
        <v>-1.6104540000000034</v>
      </c>
      <c r="G6" s="5"/>
      <c r="H6" s="2"/>
    </row>
    <row r="7" spans="1:8" x14ac:dyDescent="0.2">
      <c r="A7" s="8"/>
      <c r="B7" s="15"/>
      <c r="C7" s="15">
        <f>B8-B6</f>
        <v>0.57203300000000024</v>
      </c>
      <c r="D7" s="15"/>
      <c r="E7" s="15">
        <f>D8-D6</f>
        <v>-3.3520900000000013</v>
      </c>
      <c r="F7" s="15"/>
      <c r="G7" s="5"/>
      <c r="H7" s="2"/>
    </row>
    <row r="8" spans="1:8" x14ac:dyDescent="0.2">
      <c r="A8" s="8">
        <v>2.5</v>
      </c>
      <c r="B8" s="15">
        <v>7.290883</v>
      </c>
      <c r="C8" s="15"/>
      <c r="D8" s="15">
        <f>C9-C7</f>
        <v>-5.0284450000000005</v>
      </c>
      <c r="E8" s="15"/>
      <c r="F8" s="15"/>
      <c r="G8" s="5"/>
      <c r="H8" s="2"/>
    </row>
    <row r="9" spans="1:8" x14ac:dyDescent="0.2">
      <c r="A9" s="8"/>
      <c r="B9" s="15"/>
      <c r="C9" s="15">
        <f>B10-B8</f>
        <v>-4.4564120000000003</v>
      </c>
      <c r="D9" s="15"/>
      <c r="E9" s="15"/>
      <c r="F9" s="15"/>
      <c r="G9" s="5"/>
      <c r="H9" s="2"/>
    </row>
    <row r="10" spans="1:8" x14ac:dyDescent="0.2">
      <c r="A10" s="8">
        <v>3</v>
      </c>
      <c r="B10" s="15">
        <v>2.8344710000000002</v>
      </c>
      <c r="C10" s="15"/>
      <c r="D10" s="15"/>
      <c r="E10" s="15"/>
      <c r="F10" s="15"/>
      <c r="G10" s="5"/>
      <c r="H10" s="2"/>
    </row>
    <row r="11" spans="1:8" x14ac:dyDescent="0.2">
      <c r="C11" s="5"/>
      <c r="D11" s="5"/>
      <c r="E11" s="5"/>
      <c r="F11" s="5"/>
      <c r="G11" s="5"/>
      <c r="H11" s="2"/>
    </row>
    <row r="12" spans="1:8" x14ac:dyDescent="0.2"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A16" s="9" t="s">
        <v>0</v>
      </c>
      <c r="B16" s="10" t="s">
        <v>16</v>
      </c>
      <c r="C16" s="2" t="s">
        <v>23</v>
      </c>
      <c r="D16" s="2"/>
      <c r="E16" s="2"/>
      <c r="F16" s="2"/>
      <c r="G16" s="2"/>
      <c r="H16" s="2"/>
    </row>
    <row r="17" spans="1:8" x14ac:dyDescent="0.2">
      <c r="A17" s="11">
        <v>2.25</v>
      </c>
      <c r="B17" s="12">
        <f>(A17-A2)/(A4-A2)</f>
        <v>2.5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2.2873549999999998</v>
      </c>
      <c r="D18" s="2" t="s">
        <v>17</v>
      </c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7.7451225000000008</v>
      </c>
      <c r="D19" t="s">
        <v>18</v>
      </c>
    </row>
    <row r="20" spans="1:8" x14ac:dyDescent="0.2">
      <c r="A20" s="6" t="s">
        <v>10</v>
      </c>
      <c r="B20">
        <f>B19+B17*(B17-1)/2*D4</f>
        <v>7.8675243749999986</v>
      </c>
      <c r="D20" t="s">
        <v>19</v>
      </c>
    </row>
    <row r="21" spans="1:8" x14ac:dyDescent="0.2">
      <c r="A21" s="6" t="s">
        <v>11</v>
      </c>
      <c r="B21">
        <f>B20+B17*(B17-1)*(B17-2)/6*E5</f>
        <v>7.3232631249999995</v>
      </c>
      <c r="D21" t="s">
        <v>20</v>
      </c>
    </row>
    <row r="22" spans="1:8" x14ac:dyDescent="0.2">
      <c r="A22" s="6" t="s">
        <v>12</v>
      </c>
      <c r="B22">
        <f>B21+B17*(B17-1)*(B17-2)*(B17-3)/24*F6</f>
        <v>7.3861714843749997</v>
      </c>
      <c r="D22" t="s">
        <v>21</v>
      </c>
    </row>
    <row r="23" spans="1:8" x14ac:dyDescent="0.2">
      <c r="A23" s="13"/>
      <c r="B23" s="14"/>
    </row>
    <row r="24" spans="1:8" x14ac:dyDescent="0.2">
      <c r="A24" s="10" t="s">
        <v>0</v>
      </c>
      <c r="B24" s="10" t="s">
        <v>16</v>
      </c>
      <c r="C24" t="s">
        <v>24</v>
      </c>
    </row>
    <row r="25" spans="1:8" x14ac:dyDescent="0.2">
      <c r="A25" s="9">
        <v>2.25</v>
      </c>
      <c r="B25" s="12">
        <f>(A25-A10)/(A4-A2)</f>
        <v>-1.5</v>
      </c>
    </row>
    <row r="26" spans="1:8" x14ac:dyDescent="0.2">
      <c r="A26" s="7" t="s">
        <v>15</v>
      </c>
      <c r="B26" s="15">
        <f>B10</f>
        <v>2.8344710000000002</v>
      </c>
    </row>
    <row r="27" spans="1:8" x14ac:dyDescent="0.2">
      <c r="A27" s="7" t="s">
        <v>9</v>
      </c>
      <c r="B27">
        <f>B26+B25*C9</f>
        <v>9.519089000000001</v>
      </c>
    </row>
    <row r="28" spans="1:8" x14ac:dyDescent="0.2">
      <c r="A28" s="7" t="s">
        <v>10</v>
      </c>
      <c r="B28">
        <f>B27+B25*(B25+1)/2*D8</f>
        <v>7.6334221250000009</v>
      </c>
    </row>
    <row r="29" spans="1:8" x14ac:dyDescent="0.2">
      <c r="A29" s="7" t="s">
        <v>11</v>
      </c>
      <c r="B29">
        <f>B28+B25*(B25+1)*(B25+2)/6*E7</f>
        <v>7.4239165000000007</v>
      </c>
    </row>
    <row r="30" spans="1:8" x14ac:dyDescent="0.2">
      <c r="A30" s="7" t="s">
        <v>12</v>
      </c>
      <c r="B30">
        <f>B29+B25*(B25+1)*(B25+2)*(B25+3)/24*F6</f>
        <v>7.3861714843750006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tabSelected="1" zoomScale="120" zoomScaleNormal="120" workbookViewId="0">
      <selection activeCell="B8" sqref="B8"/>
    </sheetView>
  </sheetViews>
  <sheetFormatPr defaultColWidth="11.5703125" defaultRowHeight="12.75" x14ac:dyDescent="0.2"/>
  <cols>
    <col min="1" max="1" width="11.5703125" style="7"/>
    <col min="2" max="2" width="19.7109375" customWidth="1"/>
  </cols>
  <sheetData>
    <row r="1" spans="1:8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8">
        <v>0</v>
      </c>
      <c r="B2" s="15">
        <v>0</v>
      </c>
      <c r="C2" s="15"/>
      <c r="D2" s="15"/>
      <c r="E2" s="15"/>
      <c r="F2" s="15"/>
      <c r="G2" s="5"/>
      <c r="H2" s="2"/>
    </row>
    <row r="3" spans="1:8" x14ac:dyDescent="0.2">
      <c r="A3" s="8"/>
      <c r="B3" s="15"/>
      <c r="C3" s="15">
        <f>B4-B2</f>
        <v>0.790439</v>
      </c>
      <c r="D3" s="15"/>
      <c r="E3" s="15"/>
      <c r="F3" s="15"/>
      <c r="G3" s="5"/>
      <c r="H3" s="2"/>
    </row>
    <row r="4" spans="1:8" x14ac:dyDescent="0.2">
      <c r="A4" s="8">
        <v>0.5</v>
      </c>
      <c r="B4" s="15">
        <v>0.790439</v>
      </c>
      <c r="C4" s="15"/>
      <c r="D4" s="15">
        <f>C5-C3</f>
        <v>0.70647699999999969</v>
      </c>
      <c r="E4" s="15"/>
      <c r="F4" s="15"/>
      <c r="G4" s="5"/>
      <c r="H4" s="2"/>
    </row>
    <row r="5" spans="1:8" x14ac:dyDescent="0.2">
      <c r="A5" s="8"/>
      <c r="B5" s="15"/>
      <c r="C5" s="15">
        <f>B6-B4</f>
        <v>1.4969159999999997</v>
      </c>
      <c r="D5" s="15"/>
      <c r="E5" s="15">
        <f>D6-D4</f>
        <v>-2.0285999999998805E-2</v>
      </c>
      <c r="F5" s="15"/>
      <c r="G5" s="5"/>
      <c r="H5" s="2"/>
    </row>
    <row r="6" spans="1:8" x14ac:dyDescent="0.2">
      <c r="A6" s="8">
        <v>1</v>
      </c>
      <c r="B6" s="15">
        <v>2.2873549999999998</v>
      </c>
      <c r="C6" s="15"/>
      <c r="D6" s="15">
        <f>C7-C5</f>
        <v>0.68619100000000088</v>
      </c>
      <c r="E6" s="15"/>
      <c r="F6" s="15">
        <f>E7-E5</f>
        <v>-0.60062400000000327</v>
      </c>
      <c r="G6" s="5"/>
      <c r="H6" s="2"/>
    </row>
    <row r="7" spans="1:8" x14ac:dyDescent="0.2">
      <c r="A7" s="8"/>
      <c r="B7" s="15"/>
      <c r="C7" s="15">
        <f>B8-B6</f>
        <v>2.1831070000000006</v>
      </c>
      <c r="D7" s="15"/>
      <c r="E7" s="15">
        <f>D8-D6</f>
        <v>-0.62091000000000207</v>
      </c>
      <c r="F7" s="15"/>
      <c r="G7" s="5"/>
      <c r="H7" s="2"/>
    </row>
    <row r="8" spans="1:8" x14ac:dyDescent="0.2">
      <c r="A8" s="8">
        <v>1.5</v>
      </c>
      <c r="B8" s="15">
        <v>4.4704620000000004</v>
      </c>
      <c r="C8" s="15"/>
      <c r="D8" s="15">
        <f>C9-C7</f>
        <v>6.5280999999998812E-2</v>
      </c>
      <c r="E8" s="15"/>
      <c r="F8" s="15"/>
      <c r="G8" s="5"/>
      <c r="H8" s="2"/>
    </row>
    <row r="9" spans="1:8" x14ac:dyDescent="0.2">
      <c r="A9" s="8"/>
      <c r="B9" s="15"/>
      <c r="C9" s="15">
        <f>B10-B8</f>
        <v>2.2483879999999994</v>
      </c>
      <c r="D9" s="15"/>
      <c r="E9" s="15"/>
      <c r="F9" s="15"/>
      <c r="G9" s="5"/>
      <c r="H9" s="2"/>
    </row>
    <row r="10" spans="1:8" x14ac:dyDescent="0.2">
      <c r="A10" s="8">
        <v>2</v>
      </c>
      <c r="B10" s="15">
        <v>6.7188499999999998</v>
      </c>
      <c r="C10" s="15"/>
      <c r="D10" s="15"/>
      <c r="E10" s="15"/>
      <c r="F10" s="15"/>
      <c r="G10" s="5"/>
      <c r="H10" s="2"/>
    </row>
    <row r="11" spans="1:8" x14ac:dyDescent="0.2">
      <c r="C11" s="5"/>
      <c r="D11" s="5"/>
      <c r="E11" s="5"/>
      <c r="F11" s="5"/>
      <c r="G11" s="5"/>
      <c r="H11" s="2"/>
    </row>
    <row r="12" spans="1:8" x14ac:dyDescent="0.2"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A16" s="9" t="s">
        <v>0</v>
      </c>
      <c r="B16" s="10" t="s">
        <v>16</v>
      </c>
      <c r="C16" s="2" t="s">
        <v>23</v>
      </c>
      <c r="D16" s="2"/>
      <c r="E16" s="2"/>
      <c r="F16" s="2"/>
      <c r="G16" s="2"/>
      <c r="H16" s="2"/>
    </row>
    <row r="17" spans="1:8" x14ac:dyDescent="0.2">
      <c r="A17" s="11">
        <v>0.75</v>
      </c>
      <c r="B17" s="12">
        <f>(A17-A2)/(A4-A2)</f>
        <v>1.5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0</v>
      </c>
      <c r="D18" s="2" t="s">
        <v>17</v>
      </c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1.1856584999999999</v>
      </c>
      <c r="D19" t="s">
        <v>18</v>
      </c>
    </row>
    <row r="20" spans="1:8" x14ac:dyDescent="0.2">
      <c r="A20" s="6" t="s">
        <v>10</v>
      </c>
      <c r="B20">
        <f>B19+B17*(B17-1)/2*D4</f>
        <v>1.4505873749999998</v>
      </c>
      <c r="D20" t="s">
        <v>19</v>
      </c>
    </row>
    <row r="21" spans="1:8" x14ac:dyDescent="0.2">
      <c r="A21" s="6" t="s">
        <v>11</v>
      </c>
      <c r="B21">
        <f>B20+B17*(B17-1)*(B17-2)/6*E5</f>
        <v>1.4518552499999997</v>
      </c>
      <c r="D21" t="s">
        <v>20</v>
      </c>
    </row>
    <row r="22" spans="1:8" x14ac:dyDescent="0.2">
      <c r="A22" s="6" t="s">
        <v>12</v>
      </c>
      <c r="B22">
        <f>B21+B17*(B17-1)*(B17-2)*(B17-3)/24*F6</f>
        <v>1.4377781249999997</v>
      </c>
      <c r="D22" t="s">
        <v>21</v>
      </c>
    </row>
    <row r="23" spans="1:8" x14ac:dyDescent="0.2">
      <c r="A23" s="13"/>
      <c r="B23" s="14"/>
    </row>
    <row r="24" spans="1:8" x14ac:dyDescent="0.2">
      <c r="A24" s="10" t="s">
        <v>0</v>
      </c>
      <c r="B24" s="10" t="s">
        <v>16</v>
      </c>
      <c r="C24" t="s">
        <v>24</v>
      </c>
    </row>
    <row r="25" spans="1:8" x14ac:dyDescent="0.2">
      <c r="A25" s="9">
        <v>0.75</v>
      </c>
      <c r="B25" s="12">
        <f>(A25-A10)/(A4-A2)</f>
        <v>-2.5</v>
      </c>
    </row>
    <row r="26" spans="1:8" x14ac:dyDescent="0.2">
      <c r="A26" s="7" t="s">
        <v>15</v>
      </c>
      <c r="B26" s="15">
        <f>B10</f>
        <v>6.7188499999999998</v>
      </c>
    </row>
    <row r="27" spans="1:8" x14ac:dyDescent="0.2">
      <c r="A27" s="7" t="s">
        <v>9</v>
      </c>
      <c r="B27">
        <f>B26+B25*C9</f>
        <v>1.0978800000000017</v>
      </c>
    </row>
    <row r="28" spans="1:8" x14ac:dyDescent="0.2">
      <c r="A28" s="7" t="s">
        <v>10</v>
      </c>
      <c r="B28">
        <f>B27+B25*(B25+1)/2*D8</f>
        <v>1.2202818749999995</v>
      </c>
    </row>
    <row r="29" spans="1:8" x14ac:dyDescent="0.2">
      <c r="A29" s="7" t="s">
        <v>11</v>
      </c>
      <c r="B29">
        <f>B28+B25*(B25+1)*(B25+2)/6*E7</f>
        <v>1.4143162500000002</v>
      </c>
    </row>
    <row r="30" spans="1:8" x14ac:dyDescent="0.2">
      <c r="A30" s="7" t="s">
        <v>12</v>
      </c>
      <c r="B30">
        <f>B29+B25*(B25+1)*(B25+2)*(B25+3)/24*F6</f>
        <v>1.4377781250000004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Ex2.1</vt:lpstr>
      <vt:lpstr>Ex2.2</vt:lpstr>
      <vt:lpstr>Ex2.3</vt:lpstr>
      <vt:lpstr>Ex2.4</vt:lpstr>
      <vt:lpstr>Ex2.5</vt:lpstr>
      <vt:lpstr>Ex2.6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Zhihua Ma</cp:lastModifiedBy>
  <cp:revision>7</cp:revision>
  <dcterms:created xsi:type="dcterms:W3CDTF">2021-09-17T12:02:06Z</dcterms:created>
  <dcterms:modified xsi:type="dcterms:W3CDTF">2023-12-24T13:12:29Z</dcterms:modified>
  <dc:language>en-GB</dc:language>
</cp:coreProperties>
</file>