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herb" sheetId="1" r:id="rId1"/>
    <sheet name="Dan" sheetId="2" r:id="rId2"/>
    <sheet name="simple" sheetId="3" r:id="rId3"/>
  </sheets>
  <calcPr calcId="144525"/>
</workbook>
</file>

<file path=xl/sharedStrings.xml><?xml version="1.0" encoding="utf-8"?>
<sst xmlns="http://schemas.openxmlformats.org/spreadsheetml/2006/main" count="611" uniqueCount="159">
  <si>
    <t>序号</t>
  </si>
  <si>
    <t>品级</t>
  </si>
  <si>
    <t>名称</t>
  </si>
  <si>
    <t>正常售卖价</t>
  </si>
  <si>
    <t>正常购买价</t>
  </si>
  <si>
    <t>草药堂购买价</t>
  </si>
  <si>
    <t>一品</t>
  </si>
  <si>
    <t>银月花</t>
  </si>
  <si>
    <t>流莹草</t>
  </si>
  <si>
    <t>恒心草</t>
  </si>
  <si>
    <t>宁心草</t>
  </si>
  <si>
    <t>天青花</t>
  </si>
  <si>
    <t>凝血草</t>
  </si>
  <si>
    <t>宁神花</t>
  </si>
  <si>
    <t>疑血草</t>
  </si>
  <si>
    <t>二品</t>
  </si>
  <si>
    <t>剑芦</t>
  </si>
  <si>
    <t>何首乌</t>
  </si>
  <si>
    <t>夏枯草</t>
  </si>
  <si>
    <t>夜交藤</t>
  </si>
  <si>
    <t>红绫草</t>
  </si>
  <si>
    <t>龙葵</t>
  </si>
  <si>
    <t>轻灵草</t>
  </si>
  <si>
    <t>天元果</t>
  </si>
  <si>
    <t>风灵花</t>
  </si>
  <si>
    <t>火精枣</t>
  </si>
  <si>
    <t>蛇涎果</t>
  </si>
  <si>
    <t>罗犀草</t>
  </si>
  <si>
    <t>蛇诞果</t>
  </si>
  <si>
    <t>七星草</t>
  </si>
  <si>
    <t>弗兰草</t>
  </si>
  <si>
    <t>百草露</t>
  </si>
  <si>
    <t>玄参</t>
  </si>
  <si>
    <t>地黄参</t>
  </si>
  <si>
    <t>三品</t>
  </si>
  <si>
    <t>五柳根</t>
  </si>
  <si>
    <t>幻心草</t>
  </si>
  <si>
    <t>雪凝花</t>
  </si>
  <si>
    <t>玄冰花</t>
  </si>
  <si>
    <t>玉龙参</t>
  </si>
  <si>
    <t>乌稠木</t>
  </si>
  <si>
    <t>炼魂珠</t>
  </si>
  <si>
    <t>炼血珠</t>
  </si>
  <si>
    <t>天灵果</t>
  </si>
  <si>
    <t>伴妖草</t>
  </si>
  <si>
    <t>补天芝</t>
  </si>
  <si>
    <t>龙纹草</t>
  </si>
  <si>
    <t>冰灵果</t>
  </si>
  <si>
    <t>九叶芝</t>
  </si>
  <si>
    <t>枫香脂</t>
  </si>
  <si>
    <t>灯心草</t>
  </si>
  <si>
    <t>锦地罗</t>
  </si>
  <si>
    <t>龙鳞果</t>
  </si>
  <si>
    <t>剑心竹</t>
  </si>
  <si>
    <t>紫猴花</t>
  </si>
  <si>
    <t>鬼臼草</t>
  </si>
  <si>
    <t>菩提花</t>
  </si>
  <si>
    <t>伏龙参</t>
  </si>
  <si>
    <t>石龙芮</t>
  </si>
  <si>
    <t>凌风花</t>
  </si>
  <si>
    <t>四品</t>
  </si>
  <si>
    <t>狼桃</t>
  </si>
  <si>
    <t>白沉脂</t>
  </si>
  <si>
    <t>血莲精</t>
  </si>
  <si>
    <t>鸡冠草</t>
  </si>
  <si>
    <t>黑天麻</t>
  </si>
  <si>
    <t>银精芝</t>
  </si>
  <si>
    <t>鬼面花</t>
  </si>
  <si>
    <t>冥胎骨</t>
  </si>
  <si>
    <t>万魂晶</t>
  </si>
  <si>
    <t>玉髓芝</t>
  </si>
  <si>
    <t>阴凝草</t>
  </si>
  <si>
    <t>苦曼藤</t>
  </si>
  <si>
    <t>主药</t>
  </si>
  <si>
    <t>主药数量</t>
  </si>
  <si>
    <t>主药单价</t>
  </si>
  <si>
    <t>主药单价(高)</t>
  </si>
  <si>
    <t>主药总价</t>
  </si>
  <si>
    <t>主药总价(高)</t>
  </si>
  <si>
    <t>辅药</t>
  </si>
  <si>
    <t>辅药数量</t>
  </si>
  <si>
    <t>辅药单价</t>
  </si>
  <si>
    <t>辅药单价(高)</t>
  </si>
  <si>
    <t>辅药总价</t>
  </si>
  <si>
    <t>辅药总价(高)</t>
  </si>
  <si>
    <t>药引</t>
  </si>
  <si>
    <t>药引数量</t>
  </si>
  <si>
    <t>药引单价</t>
  </si>
  <si>
    <t>药引单价(高)</t>
  </si>
  <si>
    <t>药引总价</t>
  </si>
  <si>
    <t>药引总价(高)</t>
  </si>
  <si>
    <t>总成本</t>
  </si>
  <si>
    <t>总成本(高)</t>
  </si>
  <si>
    <t>普通收购价</t>
  </si>
  <si>
    <t>丹药房收购价</t>
  </si>
  <si>
    <t>人收购价</t>
  </si>
  <si>
    <t>化瘀丹</t>
  </si>
  <si>
    <t>洗髓丹</t>
  </si>
  <si>
    <t>生骨丹</t>
  </si>
  <si>
    <t>冰心丹</t>
  </si>
  <si>
    <t>凝神丹</t>
  </si>
  <si>
    <t>龙虎丹</t>
  </si>
  <si>
    <t>引灵丹</t>
  </si>
  <si>
    <t>聚甲丹</t>
  </si>
  <si>
    <t>龟灵丹</t>
  </si>
  <si>
    <t>培元丹</t>
  </si>
  <si>
    <t>养气丹</t>
  </si>
  <si>
    <t>疾行丹</t>
  </si>
  <si>
    <t>黄龙丹</t>
  </si>
  <si>
    <t>葵水丹</t>
  </si>
  <si>
    <t>锐金丹</t>
  </si>
  <si>
    <t>乙木丹</t>
  </si>
  <si>
    <t>厚土丹</t>
  </si>
  <si>
    <t>净血丹</t>
  </si>
  <si>
    <t>明心丹</t>
  </si>
  <si>
    <t>御剑丹</t>
  </si>
  <si>
    <t>真金丹</t>
  </si>
  <si>
    <t>森木丹</t>
  </si>
  <si>
    <t>生水丹</t>
  </si>
  <si>
    <t>聚火丹</t>
  </si>
  <si>
    <t>玄土丹</t>
  </si>
  <si>
    <t>续命丹</t>
  </si>
  <si>
    <t>炼甲丹</t>
  </si>
  <si>
    <t>龟甲丹</t>
  </si>
  <si>
    <t>回元丹</t>
  </si>
  <si>
    <t>九转丹</t>
  </si>
  <si>
    <t>清蕴丹</t>
  </si>
  <si>
    <t>冰元丹</t>
  </si>
  <si>
    <t>筑基丹</t>
  </si>
  <si>
    <t>养魂丹</t>
  </si>
  <si>
    <t>启灵丹</t>
  </si>
  <si>
    <t>草还丹</t>
  </si>
  <si>
    <t>锻体丹</t>
  </si>
  <si>
    <t>延寿丹</t>
  </si>
  <si>
    <t>清脉丹</t>
  </si>
  <si>
    <t>幻心玄丹</t>
  </si>
  <si>
    <t>溯金丹</t>
  </si>
  <si>
    <t>万木丹</t>
  </si>
  <si>
    <t>玄水丹</t>
  </si>
  <si>
    <t>真阳丹</t>
  </si>
  <si>
    <t>地元丹</t>
  </si>
  <si>
    <t>奕剑丹</t>
  </si>
  <si>
    <t>凝金丹</t>
  </si>
  <si>
    <t>凝木丹</t>
  </si>
  <si>
    <t>凝水丹</t>
  </si>
  <si>
    <t>凝火丹</t>
  </si>
  <si>
    <t>凝土丹</t>
  </si>
  <si>
    <t>玄武丹</t>
  </si>
  <si>
    <t>金元丹</t>
  </si>
  <si>
    <t>木元丹</t>
  </si>
  <si>
    <t>水元丹</t>
  </si>
  <si>
    <t>回春丹</t>
  </si>
  <si>
    <t>易经丹</t>
  </si>
  <si>
    <t>神行丹</t>
  </si>
  <si>
    <t>金刚铁骨丹</t>
  </si>
  <si>
    <t>五品</t>
  </si>
  <si>
    <t>青灵丹</t>
  </si>
  <si>
    <t>丹药房收购利润</t>
  </si>
  <si>
    <t>人收购利润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</si>
</sst>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1"/>
  <sheetViews>
    <sheetView topLeftCell="A31" workbookViewId="0">
      <selection activeCell="H56" sqref="H56"/>
    </sheetView>
  </sheetViews>
  <sheetFormatPr defaultColWidth="9" defaultRowHeight="14.25" outlineLevelCol="5"/>
  <cols>
    <col min="4" max="4" width="11" customWidth="1"/>
    <col min="5" max="5" width="11.125" customWidth="1"/>
    <col min="6" max="6" width="14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">
        <v>1</v>
      </c>
      <c r="B2" s="4" t="s">
        <v>6</v>
      </c>
      <c r="C2" s="4" t="s">
        <v>7</v>
      </c>
      <c r="D2" s="4">
        <v>3</v>
      </c>
      <c r="E2" s="4">
        <f>D2*2</f>
        <v>6</v>
      </c>
      <c r="F2" s="4">
        <f>E2*1.5</f>
        <v>9</v>
      </c>
    </row>
    <row r="3" spans="1:6">
      <c r="A3" s="4">
        <v>2</v>
      </c>
      <c r="B3" s="4" t="s">
        <v>6</v>
      </c>
      <c r="C3" s="4" t="s">
        <v>8</v>
      </c>
      <c r="D3" s="4">
        <v>3</v>
      </c>
      <c r="E3" s="4">
        <f>D3*2</f>
        <v>6</v>
      </c>
      <c r="F3" s="4">
        <f>E3*1.5</f>
        <v>9</v>
      </c>
    </row>
    <row r="4" spans="1:6">
      <c r="A4" s="4">
        <v>3</v>
      </c>
      <c r="B4" s="4" t="s">
        <v>6</v>
      </c>
      <c r="C4" s="4" t="s">
        <v>9</v>
      </c>
      <c r="D4" s="4">
        <v>3</v>
      </c>
      <c r="E4" s="4">
        <f t="shared" ref="E4:E10" si="0">D4*2</f>
        <v>6</v>
      </c>
      <c r="F4" s="4">
        <f t="shared" ref="F4:F10" si="1">E4*1.5</f>
        <v>9</v>
      </c>
    </row>
    <row r="5" spans="1:6">
      <c r="A5" s="4">
        <v>4</v>
      </c>
      <c r="B5" s="4" t="s">
        <v>6</v>
      </c>
      <c r="C5" s="4" t="s">
        <v>10</v>
      </c>
      <c r="D5" s="4">
        <v>3</v>
      </c>
      <c r="E5" s="4">
        <f t="shared" si="0"/>
        <v>6</v>
      </c>
      <c r="F5" s="4">
        <f t="shared" si="1"/>
        <v>9</v>
      </c>
    </row>
    <row r="6" spans="1:6">
      <c r="A6" s="4">
        <v>5</v>
      </c>
      <c r="B6" s="4" t="s">
        <v>6</v>
      </c>
      <c r="C6" s="4" t="s">
        <v>11</v>
      </c>
      <c r="D6" s="4">
        <v>3</v>
      </c>
      <c r="E6" s="4">
        <f t="shared" si="0"/>
        <v>6</v>
      </c>
      <c r="F6" s="4">
        <f t="shared" si="1"/>
        <v>9</v>
      </c>
    </row>
    <row r="7" spans="1:6">
      <c r="A7" s="4">
        <v>6</v>
      </c>
      <c r="B7" s="4" t="s">
        <v>6</v>
      </c>
      <c r="C7" s="4" t="s">
        <v>12</v>
      </c>
      <c r="D7" s="4">
        <v>3</v>
      </c>
      <c r="E7" s="4">
        <f t="shared" si="0"/>
        <v>6</v>
      </c>
      <c r="F7" s="4">
        <f t="shared" si="1"/>
        <v>9</v>
      </c>
    </row>
    <row r="8" spans="1:6">
      <c r="A8" s="4">
        <v>7</v>
      </c>
      <c r="B8" s="4" t="s">
        <v>6</v>
      </c>
      <c r="C8" s="4" t="s">
        <v>13</v>
      </c>
      <c r="D8" s="4">
        <v>3</v>
      </c>
      <c r="E8" s="4">
        <f t="shared" si="0"/>
        <v>6</v>
      </c>
      <c r="F8" s="4">
        <f t="shared" si="1"/>
        <v>9</v>
      </c>
    </row>
    <row r="9" customFormat="1" spans="1:6">
      <c r="A9" s="4">
        <v>8</v>
      </c>
      <c r="B9" s="4" t="s">
        <v>6</v>
      </c>
      <c r="C9" s="4" t="s">
        <v>14</v>
      </c>
      <c r="D9" s="4">
        <v>3</v>
      </c>
      <c r="E9" s="4">
        <f t="shared" si="0"/>
        <v>6</v>
      </c>
      <c r="F9" s="4">
        <f t="shared" si="1"/>
        <v>9</v>
      </c>
    </row>
    <row r="10" customFormat="1" spans="1:6">
      <c r="A10" s="4">
        <v>9</v>
      </c>
      <c r="B10" s="4" t="s">
        <v>15</v>
      </c>
      <c r="C10" s="4" t="s">
        <v>16</v>
      </c>
      <c r="D10" s="4">
        <v>12</v>
      </c>
      <c r="E10" s="4">
        <f t="shared" si="0"/>
        <v>24</v>
      </c>
      <c r="F10" s="4">
        <f t="shared" si="1"/>
        <v>36</v>
      </c>
    </row>
    <row r="11" customFormat="1" spans="1:6">
      <c r="A11" s="4">
        <v>10</v>
      </c>
      <c r="B11" s="4" t="s">
        <v>15</v>
      </c>
      <c r="C11" s="4" t="s">
        <v>17</v>
      </c>
      <c r="D11" s="4">
        <v>12</v>
      </c>
      <c r="E11" s="4">
        <f>D11*2</f>
        <v>24</v>
      </c>
      <c r="F11" s="4">
        <f>E11*1.5</f>
        <v>36</v>
      </c>
    </row>
    <row r="12" customFormat="1" spans="1:6">
      <c r="A12" s="4">
        <v>11</v>
      </c>
      <c r="B12" s="4" t="s">
        <v>15</v>
      </c>
      <c r="C12" s="4" t="s">
        <v>18</v>
      </c>
      <c r="D12" s="4">
        <v>12</v>
      </c>
      <c r="E12" s="4">
        <f>D12*2</f>
        <v>24</v>
      </c>
      <c r="F12" s="4">
        <f>E12*1.5</f>
        <v>36</v>
      </c>
    </row>
    <row r="13" customFormat="1" spans="1:6">
      <c r="A13" s="4">
        <v>12</v>
      </c>
      <c r="B13" s="4" t="s">
        <v>15</v>
      </c>
      <c r="C13" s="4" t="s">
        <v>19</v>
      </c>
      <c r="D13" s="4">
        <v>12</v>
      </c>
      <c r="E13" s="4">
        <f>D13*2</f>
        <v>24</v>
      </c>
      <c r="F13" s="4">
        <f>E13*1.5</f>
        <v>36</v>
      </c>
    </row>
    <row r="14" customFormat="1" spans="1:6">
      <c r="A14" s="4">
        <v>13</v>
      </c>
      <c r="B14" s="4" t="s">
        <v>15</v>
      </c>
      <c r="C14" s="4" t="s">
        <v>20</v>
      </c>
      <c r="D14" s="4">
        <v>12</v>
      </c>
      <c r="E14" s="4">
        <f>D14*2</f>
        <v>24</v>
      </c>
      <c r="F14" s="4">
        <f>E14*1.5</f>
        <v>36</v>
      </c>
    </row>
    <row r="15" spans="1:6">
      <c r="A15" s="4">
        <v>14</v>
      </c>
      <c r="B15" s="4" t="s">
        <v>15</v>
      </c>
      <c r="C15" s="4" t="s">
        <v>21</v>
      </c>
      <c r="D15" s="4">
        <v>12</v>
      </c>
      <c r="E15" s="4">
        <f t="shared" ref="E15:E23" si="2">D15*2</f>
        <v>24</v>
      </c>
      <c r="F15" s="4">
        <f t="shared" ref="F15:F23" si="3">E15*1.5</f>
        <v>36</v>
      </c>
    </row>
    <row r="16" spans="1:6">
      <c r="A16" s="4">
        <v>15</v>
      </c>
      <c r="B16" s="4" t="s">
        <v>15</v>
      </c>
      <c r="C16" s="4" t="s">
        <v>22</v>
      </c>
      <c r="D16" s="4">
        <v>12</v>
      </c>
      <c r="E16" s="4">
        <f t="shared" si="2"/>
        <v>24</v>
      </c>
      <c r="F16" s="4">
        <f t="shared" si="3"/>
        <v>36</v>
      </c>
    </row>
    <row r="17" spans="1:6">
      <c r="A17" s="4">
        <v>16</v>
      </c>
      <c r="B17" s="4" t="s">
        <v>15</v>
      </c>
      <c r="C17" s="4" t="s">
        <v>23</v>
      </c>
      <c r="D17" s="4">
        <v>12</v>
      </c>
      <c r="E17" s="4">
        <f t="shared" si="2"/>
        <v>24</v>
      </c>
      <c r="F17" s="4">
        <f t="shared" si="3"/>
        <v>36</v>
      </c>
    </row>
    <row r="18" spans="1:6">
      <c r="A18" s="4">
        <v>17</v>
      </c>
      <c r="B18" s="4" t="s">
        <v>15</v>
      </c>
      <c r="C18" s="4" t="s">
        <v>24</v>
      </c>
      <c r="D18" s="4">
        <v>12</v>
      </c>
      <c r="E18" s="4">
        <f t="shared" si="2"/>
        <v>24</v>
      </c>
      <c r="F18" s="4">
        <f t="shared" si="3"/>
        <v>36</v>
      </c>
    </row>
    <row r="19" spans="1:6">
      <c r="A19" s="4">
        <v>18</v>
      </c>
      <c r="B19" s="4" t="s">
        <v>15</v>
      </c>
      <c r="C19" s="4" t="s">
        <v>25</v>
      </c>
      <c r="D19" s="4">
        <v>12</v>
      </c>
      <c r="E19" s="4">
        <f t="shared" si="2"/>
        <v>24</v>
      </c>
      <c r="F19" s="4">
        <f t="shared" si="3"/>
        <v>36</v>
      </c>
    </row>
    <row r="20" spans="1:6">
      <c r="A20" s="4">
        <v>19</v>
      </c>
      <c r="B20" s="4" t="s">
        <v>15</v>
      </c>
      <c r="C20" s="4" t="s">
        <v>26</v>
      </c>
      <c r="D20" s="4">
        <v>12</v>
      </c>
      <c r="E20" s="4">
        <f t="shared" si="2"/>
        <v>24</v>
      </c>
      <c r="F20" s="4">
        <f t="shared" si="3"/>
        <v>36</v>
      </c>
    </row>
    <row r="21" spans="1:6">
      <c r="A21" s="4">
        <v>20</v>
      </c>
      <c r="B21" s="4" t="s">
        <v>15</v>
      </c>
      <c r="C21" s="4" t="s">
        <v>27</v>
      </c>
      <c r="D21" s="4">
        <v>12</v>
      </c>
      <c r="E21" s="4">
        <f t="shared" si="2"/>
        <v>24</v>
      </c>
      <c r="F21" s="4">
        <f t="shared" si="3"/>
        <v>36</v>
      </c>
    </row>
    <row r="22" spans="1:6">
      <c r="A22" s="4">
        <v>21</v>
      </c>
      <c r="B22" s="4" t="s">
        <v>15</v>
      </c>
      <c r="C22" s="4" t="s">
        <v>28</v>
      </c>
      <c r="D22" s="4">
        <v>12</v>
      </c>
      <c r="E22" s="4">
        <f t="shared" si="2"/>
        <v>24</v>
      </c>
      <c r="F22" s="4">
        <f t="shared" si="3"/>
        <v>36</v>
      </c>
    </row>
    <row r="23" spans="1:6">
      <c r="A23" s="4">
        <v>22</v>
      </c>
      <c r="B23" s="4" t="s">
        <v>15</v>
      </c>
      <c r="C23" s="4" t="s">
        <v>29</v>
      </c>
      <c r="D23" s="4">
        <v>12</v>
      </c>
      <c r="E23" s="4">
        <f t="shared" ref="E23:E27" si="4">D23*2</f>
        <v>24</v>
      </c>
      <c r="F23" s="4">
        <f t="shared" ref="F23:F27" si="5">E23*1.5</f>
        <v>36</v>
      </c>
    </row>
    <row r="24" spans="1:6">
      <c r="A24" s="4">
        <v>23</v>
      </c>
      <c r="B24" s="4" t="s">
        <v>15</v>
      </c>
      <c r="C24" s="4" t="s">
        <v>30</v>
      </c>
      <c r="D24" s="4">
        <v>12</v>
      </c>
      <c r="E24" s="4">
        <f t="shared" si="4"/>
        <v>24</v>
      </c>
      <c r="F24" s="4">
        <f t="shared" si="5"/>
        <v>36</v>
      </c>
    </row>
    <row r="25" spans="1:6">
      <c r="A25" s="4">
        <v>24</v>
      </c>
      <c r="B25" s="4" t="s">
        <v>15</v>
      </c>
      <c r="C25" s="4" t="s">
        <v>31</v>
      </c>
      <c r="D25" s="4">
        <v>12</v>
      </c>
      <c r="E25" s="4">
        <f t="shared" si="4"/>
        <v>24</v>
      </c>
      <c r="F25" s="4">
        <f t="shared" si="5"/>
        <v>36</v>
      </c>
    </row>
    <row r="26" spans="1:6">
      <c r="A26" s="4">
        <v>25</v>
      </c>
      <c r="B26" s="4" t="s">
        <v>15</v>
      </c>
      <c r="C26" s="4" t="s">
        <v>32</v>
      </c>
      <c r="D26" s="4">
        <v>12</v>
      </c>
      <c r="E26" s="4">
        <f t="shared" si="4"/>
        <v>24</v>
      </c>
      <c r="F26" s="4">
        <f t="shared" si="5"/>
        <v>36</v>
      </c>
    </row>
    <row r="27" spans="1:6">
      <c r="A27" s="4"/>
      <c r="B27" s="4" t="s">
        <v>15</v>
      </c>
      <c r="C27" s="4" t="s">
        <v>33</v>
      </c>
      <c r="D27" s="4">
        <v>12</v>
      </c>
      <c r="E27" s="4">
        <f t="shared" si="4"/>
        <v>24</v>
      </c>
      <c r="F27" s="4">
        <f t="shared" si="5"/>
        <v>36</v>
      </c>
    </row>
    <row r="28" spans="1:6">
      <c r="A28" s="4">
        <v>26</v>
      </c>
      <c r="B28" s="4" t="s">
        <v>34</v>
      </c>
      <c r="C28" s="4" t="s">
        <v>35</v>
      </c>
      <c r="D28" s="4">
        <v>135</v>
      </c>
      <c r="E28" s="4">
        <f>D28*2</f>
        <v>270</v>
      </c>
      <c r="F28" s="4">
        <f>E28*1.5</f>
        <v>405</v>
      </c>
    </row>
    <row r="29" spans="1:6">
      <c r="A29" s="4">
        <v>27</v>
      </c>
      <c r="B29" s="4" t="s">
        <v>34</v>
      </c>
      <c r="C29" s="4" t="s">
        <v>36</v>
      </c>
      <c r="D29" s="4">
        <v>135</v>
      </c>
      <c r="E29" s="4">
        <f>D29*2</f>
        <v>270</v>
      </c>
      <c r="F29" s="4">
        <f>E29*1.5</f>
        <v>405</v>
      </c>
    </row>
    <row r="30" spans="1:6">
      <c r="A30" s="4">
        <v>28</v>
      </c>
      <c r="B30" s="4" t="s">
        <v>34</v>
      </c>
      <c r="C30" s="4" t="s">
        <v>37</v>
      </c>
      <c r="D30" s="4">
        <v>135</v>
      </c>
      <c r="E30" s="4">
        <f>D30*2</f>
        <v>270</v>
      </c>
      <c r="F30" s="4">
        <f>E30*1.5</f>
        <v>405</v>
      </c>
    </row>
    <row r="31" spans="1:6">
      <c r="A31" s="4">
        <v>29</v>
      </c>
      <c r="B31" s="4" t="s">
        <v>34</v>
      </c>
      <c r="C31" s="4" t="s">
        <v>38</v>
      </c>
      <c r="D31" s="4">
        <v>135</v>
      </c>
      <c r="E31" s="4">
        <f>D31*2</f>
        <v>270</v>
      </c>
      <c r="F31" s="4">
        <f>E31*1.5</f>
        <v>405</v>
      </c>
    </row>
    <row r="32" spans="1:6">
      <c r="A32" s="4">
        <v>30</v>
      </c>
      <c r="B32" s="4" t="s">
        <v>34</v>
      </c>
      <c r="C32" s="4" t="s">
        <v>39</v>
      </c>
      <c r="D32" s="4">
        <v>135</v>
      </c>
      <c r="E32" s="4">
        <f>D32*2</f>
        <v>270</v>
      </c>
      <c r="F32" s="4">
        <f>E32*1.5</f>
        <v>405</v>
      </c>
    </row>
    <row r="33" spans="1:6">
      <c r="A33" s="4">
        <v>31</v>
      </c>
      <c r="B33" s="4" t="s">
        <v>34</v>
      </c>
      <c r="C33" s="4" t="s">
        <v>40</v>
      </c>
      <c r="D33" s="4">
        <v>135</v>
      </c>
      <c r="E33" s="4">
        <f>D33*2</f>
        <v>270</v>
      </c>
      <c r="F33" s="4">
        <f>E33*1.5</f>
        <v>405</v>
      </c>
    </row>
    <row r="34" spans="1:6">
      <c r="A34" s="4">
        <v>32</v>
      </c>
      <c r="B34" s="4" t="s">
        <v>34</v>
      </c>
      <c r="C34" s="4" t="s">
        <v>41</v>
      </c>
      <c r="D34" s="4">
        <v>135</v>
      </c>
      <c r="E34" s="4">
        <f t="shared" ref="E34:E49" si="6">D34*2</f>
        <v>270</v>
      </c>
      <c r="F34" s="4">
        <f t="shared" ref="F34:F49" si="7">E34*1.5</f>
        <v>405</v>
      </c>
    </row>
    <row r="35" spans="1:6">
      <c r="A35" s="4">
        <v>33</v>
      </c>
      <c r="B35" s="4" t="s">
        <v>34</v>
      </c>
      <c r="C35" s="4" t="s">
        <v>42</v>
      </c>
      <c r="D35" s="4">
        <v>135</v>
      </c>
      <c r="E35" s="4">
        <f t="shared" si="6"/>
        <v>270</v>
      </c>
      <c r="F35" s="4">
        <f t="shared" si="7"/>
        <v>405</v>
      </c>
    </row>
    <row r="36" spans="1:6">
      <c r="A36" s="4">
        <v>34</v>
      </c>
      <c r="B36" s="4" t="s">
        <v>34</v>
      </c>
      <c r="C36" s="4" t="s">
        <v>43</v>
      </c>
      <c r="D36" s="4">
        <v>135</v>
      </c>
      <c r="E36" s="4">
        <f t="shared" si="6"/>
        <v>270</v>
      </c>
      <c r="F36" s="4">
        <f t="shared" si="7"/>
        <v>405</v>
      </c>
    </row>
    <row r="37" spans="1:6">
      <c r="A37" s="4">
        <v>35</v>
      </c>
      <c r="B37" s="4" t="s">
        <v>34</v>
      </c>
      <c r="C37" s="4" t="s">
        <v>44</v>
      </c>
      <c r="D37" s="4">
        <v>135</v>
      </c>
      <c r="E37" s="4">
        <f t="shared" si="6"/>
        <v>270</v>
      </c>
      <c r="F37" s="4">
        <f t="shared" si="7"/>
        <v>405</v>
      </c>
    </row>
    <row r="38" spans="1:6">
      <c r="A38" s="4">
        <v>36</v>
      </c>
      <c r="B38" s="4" t="s">
        <v>34</v>
      </c>
      <c r="C38" s="4" t="s">
        <v>45</v>
      </c>
      <c r="D38" s="4">
        <v>135</v>
      </c>
      <c r="E38" s="4">
        <f t="shared" si="6"/>
        <v>270</v>
      </c>
      <c r="F38" s="4">
        <f t="shared" si="7"/>
        <v>405</v>
      </c>
    </row>
    <row r="39" spans="1:6">
      <c r="A39" s="4">
        <v>37</v>
      </c>
      <c r="B39" s="4" t="s">
        <v>34</v>
      </c>
      <c r="C39" s="4" t="s">
        <v>46</v>
      </c>
      <c r="D39" s="4">
        <v>135</v>
      </c>
      <c r="E39" s="4">
        <f t="shared" si="6"/>
        <v>270</v>
      </c>
      <c r="F39" s="4">
        <f t="shared" si="7"/>
        <v>405</v>
      </c>
    </row>
    <row r="40" spans="1:6">
      <c r="A40" s="4">
        <v>38</v>
      </c>
      <c r="B40" s="4" t="s">
        <v>34</v>
      </c>
      <c r="C40" s="4" t="s">
        <v>47</v>
      </c>
      <c r="D40" s="4">
        <v>135</v>
      </c>
      <c r="E40" s="4">
        <f t="shared" si="6"/>
        <v>270</v>
      </c>
      <c r="F40" s="4">
        <f t="shared" si="7"/>
        <v>405</v>
      </c>
    </row>
    <row r="41" spans="1:6">
      <c r="A41" s="4">
        <v>39</v>
      </c>
      <c r="B41" s="4" t="s">
        <v>34</v>
      </c>
      <c r="C41" s="4" t="s">
        <v>48</v>
      </c>
      <c r="D41" s="4">
        <v>135</v>
      </c>
      <c r="E41" s="4">
        <f t="shared" si="6"/>
        <v>270</v>
      </c>
      <c r="F41" s="4">
        <f t="shared" si="7"/>
        <v>405</v>
      </c>
    </row>
    <row r="42" spans="1:6">
      <c r="A42" s="4">
        <v>40</v>
      </c>
      <c r="B42" s="4" t="s">
        <v>34</v>
      </c>
      <c r="C42" s="4" t="s">
        <v>49</v>
      </c>
      <c r="D42" s="4">
        <v>135</v>
      </c>
      <c r="E42" s="4">
        <f t="shared" si="6"/>
        <v>270</v>
      </c>
      <c r="F42" s="4">
        <f t="shared" si="7"/>
        <v>405</v>
      </c>
    </row>
    <row r="43" spans="1:6">
      <c r="A43" s="4">
        <v>41</v>
      </c>
      <c r="B43" s="4" t="s">
        <v>34</v>
      </c>
      <c r="C43" s="4" t="s">
        <v>50</v>
      </c>
      <c r="D43" s="4">
        <v>135</v>
      </c>
      <c r="E43" s="4">
        <f t="shared" si="6"/>
        <v>270</v>
      </c>
      <c r="F43" s="4">
        <f t="shared" si="7"/>
        <v>405</v>
      </c>
    </row>
    <row r="44" spans="1:6">
      <c r="A44" s="4"/>
      <c r="B44" s="4" t="s">
        <v>34</v>
      </c>
      <c r="C44" s="4" t="s">
        <v>51</v>
      </c>
      <c r="D44" s="4">
        <v>135</v>
      </c>
      <c r="E44" s="4">
        <f t="shared" si="6"/>
        <v>270</v>
      </c>
      <c r="F44" s="4">
        <f t="shared" si="7"/>
        <v>405</v>
      </c>
    </row>
    <row r="45" spans="1:6">
      <c r="A45" s="4"/>
      <c r="B45" s="4" t="s">
        <v>34</v>
      </c>
      <c r="C45" s="4" t="s">
        <v>52</v>
      </c>
      <c r="D45" s="4">
        <v>135</v>
      </c>
      <c r="E45" s="4">
        <f>D45*2</f>
        <v>270</v>
      </c>
      <c r="F45" s="4">
        <f>E45*1.5</f>
        <v>405</v>
      </c>
    </row>
    <row r="46" spans="1:6">
      <c r="A46" s="4"/>
      <c r="B46" s="4" t="s">
        <v>34</v>
      </c>
      <c r="C46" s="4" t="s">
        <v>53</v>
      </c>
      <c r="D46" s="4">
        <v>135</v>
      </c>
      <c r="E46" s="4">
        <f>D46*2</f>
        <v>270</v>
      </c>
      <c r="F46" s="4">
        <f>E46*1.5</f>
        <v>405</v>
      </c>
    </row>
    <row r="47" spans="1:6">
      <c r="A47" s="4"/>
      <c r="B47" s="4" t="s">
        <v>34</v>
      </c>
      <c r="C47" s="4" t="s">
        <v>54</v>
      </c>
      <c r="D47" s="4">
        <v>135</v>
      </c>
      <c r="E47" s="4">
        <f t="shared" ref="E47:E53" si="8">D47*2</f>
        <v>270</v>
      </c>
      <c r="F47" s="4">
        <f t="shared" ref="F47:F53" si="9">E47*1.5</f>
        <v>405</v>
      </c>
    </row>
    <row r="48" spans="1:6">
      <c r="A48" s="4"/>
      <c r="B48" s="4" t="s">
        <v>34</v>
      </c>
      <c r="C48" s="4" t="s">
        <v>55</v>
      </c>
      <c r="D48" s="4">
        <v>135</v>
      </c>
      <c r="E48" s="4">
        <f t="shared" si="8"/>
        <v>270</v>
      </c>
      <c r="F48" s="4">
        <f t="shared" si="9"/>
        <v>405</v>
      </c>
    </row>
    <row r="49" spans="1:6">
      <c r="A49" s="4"/>
      <c r="B49" s="4" t="s">
        <v>34</v>
      </c>
      <c r="C49" s="4" t="s">
        <v>56</v>
      </c>
      <c r="D49" s="4">
        <v>135</v>
      </c>
      <c r="E49" s="4">
        <f t="shared" si="8"/>
        <v>270</v>
      </c>
      <c r="F49" s="4">
        <f t="shared" si="9"/>
        <v>405</v>
      </c>
    </row>
    <row r="50" spans="1:6">
      <c r="A50" s="4"/>
      <c r="B50" s="4" t="s">
        <v>34</v>
      </c>
      <c r="C50" s="4" t="s">
        <v>57</v>
      </c>
      <c r="D50" s="4">
        <v>135</v>
      </c>
      <c r="E50" s="4">
        <f t="shared" si="8"/>
        <v>270</v>
      </c>
      <c r="F50" s="4">
        <f t="shared" si="9"/>
        <v>405</v>
      </c>
    </row>
    <row r="51" spans="1:6">
      <c r="A51" s="4"/>
      <c r="B51" s="4" t="s">
        <v>34</v>
      </c>
      <c r="C51" s="4" t="s">
        <v>58</v>
      </c>
      <c r="D51" s="4">
        <v>135</v>
      </c>
      <c r="E51" s="4">
        <f t="shared" si="8"/>
        <v>270</v>
      </c>
      <c r="F51" s="4">
        <f t="shared" si="9"/>
        <v>405</v>
      </c>
    </row>
    <row r="52" spans="1:6">
      <c r="A52" s="4"/>
      <c r="B52" s="4" t="s">
        <v>34</v>
      </c>
      <c r="C52" s="4" t="s">
        <v>59</v>
      </c>
      <c r="D52" s="4">
        <v>135</v>
      </c>
      <c r="E52" s="4">
        <f t="shared" si="8"/>
        <v>270</v>
      </c>
      <c r="F52" s="4">
        <f t="shared" si="9"/>
        <v>405</v>
      </c>
    </row>
    <row r="53" spans="1:6">
      <c r="A53" s="4"/>
      <c r="B53" s="4" t="s">
        <v>60</v>
      </c>
      <c r="C53" s="4" t="s">
        <v>61</v>
      </c>
      <c r="D53" s="4">
        <v>1440</v>
      </c>
      <c r="E53" s="4">
        <f t="shared" si="8"/>
        <v>2880</v>
      </c>
      <c r="F53" s="4">
        <f t="shared" si="9"/>
        <v>4320</v>
      </c>
    </row>
    <row r="54" spans="1:6">
      <c r="A54" s="4"/>
      <c r="B54" s="4" t="s">
        <v>60</v>
      </c>
      <c r="C54" s="4" t="s">
        <v>62</v>
      </c>
      <c r="D54" s="4">
        <v>1440</v>
      </c>
      <c r="E54" s="4">
        <f t="shared" ref="E54:E57" si="10">D54*2</f>
        <v>2880</v>
      </c>
      <c r="F54" s="4">
        <f t="shared" ref="F54:F57" si="11">E54*1.5</f>
        <v>4320</v>
      </c>
    </row>
    <row r="55" spans="1:6">
      <c r="A55" s="4"/>
      <c r="B55" s="4" t="s">
        <v>60</v>
      </c>
      <c r="C55" s="4" t="s">
        <v>63</v>
      </c>
      <c r="D55" s="4">
        <v>1440</v>
      </c>
      <c r="E55" s="4">
        <f t="shared" si="10"/>
        <v>2880</v>
      </c>
      <c r="F55" s="4">
        <f t="shared" si="11"/>
        <v>4320</v>
      </c>
    </row>
    <row r="56" spans="1:6">
      <c r="A56" s="4"/>
      <c r="B56" s="4" t="s">
        <v>60</v>
      </c>
      <c r="C56" s="4" t="s">
        <v>64</v>
      </c>
      <c r="D56" s="4">
        <v>1440</v>
      </c>
      <c r="E56" s="4">
        <f t="shared" si="10"/>
        <v>2880</v>
      </c>
      <c r="F56" s="4">
        <f t="shared" si="11"/>
        <v>4320</v>
      </c>
    </row>
    <row r="57" spans="1:6">
      <c r="A57" s="4"/>
      <c r="B57" s="4" t="s">
        <v>60</v>
      </c>
      <c r="C57" s="4" t="s">
        <v>65</v>
      </c>
      <c r="D57" s="4">
        <v>1440</v>
      </c>
      <c r="E57" s="4">
        <f t="shared" si="10"/>
        <v>2880</v>
      </c>
      <c r="F57" s="4">
        <f t="shared" si="11"/>
        <v>4320</v>
      </c>
    </row>
    <row r="58" spans="1:6">
      <c r="A58" s="4">
        <v>42</v>
      </c>
      <c r="B58" s="4" t="s">
        <v>60</v>
      </c>
      <c r="C58" s="4" t="s">
        <v>66</v>
      </c>
      <c r="D58" s="4">
        <v>1440</v>
      </c>
      <c r="E58" s="4">
        <f>D58*2</f>
        <v>2880</v>
      </c>
      <c r="F58" s="4">
        <f>E58*1.5</f>
        <v>4320</v>
      </c>
    </row>
    <row r="59" spans="1:6">
      <c r="A59" s="4">
        <v>43</v>
      </c>
      <c r="B59" s="4" t="s">
        <v>60</v>
      </c>
      <c r="C59" s="4" t="s">
        <v>67</v>
      </c>
      <c r="D59" s="4">
        <v>1440</v>
      </c>
      <c r="E59" s="4">
        <f t="shared" ref="E59:E64" si="12">D59*2</f>
        <v>2880</v>
      </c>
      <c r="F59" s="4">
        <f t="shared" ref="F59:F64" si="13">E59*1.5</f>
        <v>4320</v>
      </c>
    </row>
    <row r="60" spans="1:6">
      <c r="A60" s="4">
        <v>44</v>
      </c>
      <c r="B60" s="4" t="s">
        <v>60</v>
      </c>
      <c r="C60" s="4" t="s">
        <v>68</v>
      </c>
      <c r="D60" s="4">
        <v>1440</v>
      </c>
      <c r="E60" s="4">
        <f t="shared" si="12"/>
        <v>2880</v>
      </c>
      <c r="F60" s="4">
        <f t="shared" si="13"/>
        <v>4320</v>
      </c>
    </row>
    <row r="61" spans="1:6">
      <c r="A61" s="4">
        <v>45</v>
      </c>
      <c r="B61" s="4" t="s">
        <v>60</v>
      </c>
      <c r="C61" s="4" t="s">
        <v>69</v>
      </c>
      <c r="D61" s="4">
        <v>1440</v>
      </c>
      <c r="E61" s="4">
        <f t="shared" si="12"/>
        <v>2880</v>
      </c>
      <c r="F61" s="4">
        <f t="shared" si="13"/>
        <v>4320</v>
      </c>
    </row>
    <row r="62" spans="1:6">
      <c r="A62" s="4">
        <v>46</v>
      </c>
      <c r="B62" s="4" t="s">
        <v>60</v>
      </c>
      <c r="C62" s="4" t="s">
        <v>70</v>
      </c>
      <c r="D62" s="4">
        <v>1440</v>
      </c>
      <c r="E62" s="4">
        <f t="shared" si="12"/>
        <v>2880</v>
      </c>
      <c r="F62" s="4">
        <f t="shared" si="13"/>
        <v>4320</v>
      </c>
    </row>
    <row r="63" spans="1:6">
      <c r="A63" s="4">
        <v>47</v>
      </c>
      <c r="B63" s="4" t="s">
        <v>60</v>
      </c>
      <c r="C63" s="4" t="s">
        <v>71</v>
      </c>
      <c r="D63" s="4">
        <v>1440</v>
      </c>
      <c r="E63" s="4">
        <f t="shared" si="12"/>
        <v>2880</v>
      </c>
      <c r="F63" s="4">
        <f t="shared" si="13"/>
        <v>4320</v>
      </c>
    </row>
    <row r="64" spans="1:6">
      <c r="A64" s="4">
        <v>48</v>
      </c>
      <c r="B64" s="4" t="s">
        <v>60</v>
      </c>
      <c r="C64" s="4" t="s">
        <v>72</v>
      </c>
      <c r="D64" s="4">
        <v>1440</v>
      </c>
      <c r="E64" s="4">
        <f t="shared" si="12"/>
        <v>2880</v>
      </c>
      <c r="F64" s="4">
        <f t="shared" si="13"/>
        <v>4320</v>
      </c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  <row r="69" spans="1:6">
      <c r="A69" s="4"/>
      <c r="B69" s="4"/>
      <c r="C69" s="4"/>
      <c r="D69" s="4"/>
      <c r="E69" s="4"/>
      <c r="F69" s="4"/>
    </row>
    <row r="70" spans="1:6">
      <c r="A70" s="4"/>
      <c r="B70" s="4"/>
      <c r="C70" s="4"/>
      <c r="D70" s="4"/>
      <c r="E70" s="4"/>
      <c r="F70" s="4"/>
    </row>
    <row r="71" spans="1:6">
      <c r="A71" s="4"/>
      <c r="B71" s="4"/>
      <c r="C71" s="4"/>
      <c r="D71" s="4"/>
      <c r="E71" s="4"/>
      <c r="F71" s="4"/>
    </row>
  </sheetData>
  <sortState ref="A2:C15">
    <sortCondition ref="B2" descending="1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8"/>
  <sheetViews>
    <sheetView zoomScale="130" zoomScaleNormal="130" workbookViewId="0">
      <selection activeCell="F2" sqref="F2"/>
    </sheetView>
  </sheetViews>
  <sheetFormatPr defaultColWidth="9" defaultRowHeight="14.25"/>
  <cols>
    <col min="1" max="2" width="9" style="3"/>
    <col min="3" max="3" width="11.3083333333333" style="3" customWidth="1"/>
    <col min="4" max="6" width="9" style="3"/>
    <col min="7" max="7" width="13.625" style="3" customWidth="1"/>
    <col min="8" max="8" width="12.25" style="3" customWidth="1"/>
    <col min="9" max="9" width="13.125" style="3" customWidth="1"/>
    <col min="10" max="25" width="9" style="3"/>
    <col min="26" max="26" width="13.0666666666667" style="3" customWidth="1"/>
    <col min="27" max="29" width="13.8416666666667" style="3" customWidth="1"/>
    <col min="30" max="30" width="13.4583333333333" style="3" customWidth="1"/>
    <col min="31" max="31" width="14.1333333333333" style="3" customWidth="1"/>
    <col min="32" max="32" width="12.5916666666667" style="3" customWidth="1"/>
    <col min="33" max="16384" width="9" style="3"/>
  </cols>
  <sheetData>
    <row r="1" spans="1:32">
      <c r="A1" s="1" t="s">
        <v>0</v>
      </c>
      <c r="B1" s="1" t="s">
        <v>1</v>
      </c>
      <c r="C1" s="1" t="s">
        <v>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1" t="s">
        <v>79</v>
      </c>
      <c r="Q1" s="1" t="s">
        <v>80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</row>
    <row r="2" spans="1:32">
      <c r="A2" s="2">
        <v>1</v>
      </c>
      <c r="B2" s="2" t="s">
        <v>6</v>
      </c>
      <c r="C2" s="2" t="s">
        <v>96</v>
      </c>
      <c r="D2" s="2" t="s">
        <v>7</v>
      </c>
      <c r="E2" s="2">
        <v>1</v>
      </c>
      <c r="F2" s="2">
        <f>VLOOKUP(D2,herb!$C$1:$F$71,3,FALSE)</f>
        <v>6</v>
      </c>
      <c r="G2" s="2">
        <f>VLOOKUP(D2,herb!$C$1:$F$71,4,FALSE)</f>
        <v>9</v>
      </c>
      <c r="H2" s="2">
        <f>E2*F2</f>
        <v>6</v>
      </c>
      <c r="I2" s="2">
        <f>E2*G2</f>
        <v>9</v>
      </c>
      <c r="J2" s="4" t="s">
        <v>8</v>
      </c>
      <c r="K2" s="4">
        <v>1</v>
      </c>
      <c r="L2" s="2">
        <f>IF(ISERROR(VLOOKUP(J2,herb!$C$1:$F$71,3,FALSE)),0,VLOOKUP(J2,herb!$C$1:$F$71,3,FALSE))</f>
        <v>6</v>
      </c>
      <c r="M2" s="2">
        <f>IF(ISERROR(VLOOKUP(J2,herb!$C$1:$F$71,4,FALSE)),0,VLOOKUP(J2,herb!$C$1:$F$71,4,FALSE))</f>
        <v>9</v>
      </c>
      <c r="N2" s="2">
        <f>K2*L2</f>
        <v>6</v>
      </c>
      <c r="O2" s="2">
        <f>K2*M2</f>
        <v>9</v>
      </c>
      <c r="P2" s="4"/>
      <c r="Q2" s="5">
        <v>0</v>
      </c>
      <c r="R2" s="2">
        <f>IF(ISERROR(VLOOKUP(P2,herb!$C$1:$F$71,3,FALSE)),0,VLOOKUP(P2,herb!$C$1:$F$71,3,FALSE))</f>
        <v>0</v>
      </c>
      <c r="S2" s="2">
        <f>IF(ISERROR(VLOOKUP(P2,herb!$C$1:$F$71,4,FALSE)),0,VLOOKUP(P2,herb!$C$1:$F$71,4,FALSE))</f>
        <v>0</v>
      </c>
      <c r="T2" s="2">
        <f>R2*Q2</f>
        <v>0</v>
      </c>
      <c r="U2" s="2">
        <f>Q2*S2</f>
        <v>0</v>
      </c>
      <c r="V2" s="4" t="s">
        <v>9</v>
      </c>
      <c r="W2" s="4">
        <v>1</v>
      </c>
      <c r="X2" s="2">
        <f>IF(ISERROR(VLOOKUP(V2,herb!$C$1:$F$70,3,FALSE)),0,VLOOKUP(V2,herb!$C$1:$F$70,3,FALSE))</f>
        <v>6</v>
      </c>
      <c r="Y2" s="2">
        <f>IF(ISERROR(VLOOKUP(V2,herb!$C$1:$F$70,4,FALSE)),0,VLOOKUP(V2,herb!$C$1:$F$70,4,FALSE))</f>
        <v>9</v>
      </c>
      <c r="Z2" s="2">
        <f>W2*X2</f>
        <v>6</v>
      </c>
      <c r="AA2" s="2">
        <f>W2*Y2</f>
        <v>9</v>
      </c>
      <c r="AB2" s="2">
        <f>H2+N2+T2+Z2</f>
        <v>18</v>
      </c>
      <c r="AC2" s="2">
        <f>I2+O2+U2+AA2</f>
        <v>27</v>
      </c>
      <c r="AD2" s="2"/>
      <c r="AE2" s="4"/>
      <c r="AF2" s="2"/>
    </row>
    <row r="3" spans="1:32">
      <c r="A3" s="2">
        <v>2</v>
      </c>
      <c r="B3" s="2" t="s">
        <v>6</v>
      </c>
      <c r="C3" s="2" t="s">
        <v>97</v>
      </c>
      <c r="D3" s="2" t="s">
        <v>20</v>
      </c>
      <c r="E3" s="2">
        <v>5</v>
      </c>
      <c r="F3" s="2">
        <f>VLOOKUP(D3,herb!$C$1:$F$71,3,FALSE)</f>
        <v>24</v>
      </c>
      <c r="G3" s="2">
        <f>VLOOKUP(D3,herb!$C$1:$F$71,4,FALSE)</f>
        <v>36</v>
      </c>
      <c r="H3" s="2">
        <f>E3*F3</f>
        <v>120</v>
      </c>
      <c r="I3" s="2">
        <f>E3*G3</f>
        <v>180</v>
      </c>
      <c r="J3" s="4"/>
      <c r="K3" s="5">
        <v>0</v>
      </c>
      <c r="L3" s="2">
        <f>IF(ISERROR(VLOOKUP(J3,herb!$C$1:$F$71,3,FALSE)),0,VLOOKUP(J3,herb!$C$1:$F$71,3,FALSE))</f>
        <v>0</v>
      </c>
      <c r="M3" s="2">
        <f>IF(ISERROR(VLOOKUP(J3,herb!$C$1:$F$71,4,FALSE)),0,VLOOKUP(J3,herb!$C$1:$F$71,4,FALSE))</f>
        <v>0</v>
      </c>
      <c r="N3" s="2">
        <f>K3*L3</f>
        <v>0</v>
      </c>
      <c r="O3" s="2">
        <f>K3*M3</f>
        <v>0</v>
      </c>
      <c r="P3" s="4"/>
      <c r="Q3" s="5">
        <v>0</v>
      </c>
      <c r="R3" s="2">
        <f>IF(ISERROR(VLOOKUP(P3,herb!$C$1:$F$71,3,FALSE)),0,VLOOKUP(P3,herb!$C$1:$F$71,3,FALSE))</f>
        <v>0</v>
      </c>
      <c r="S3" s="2">
        <f>IF(ISERROR(VLOOKUP(P3,herb!$C$1:$F$71,4,FALSE)),0,VLOOKUP(P3,herb!$C$1:$F$71,4,FALSE))</f>
        <v>0</v>
      </c>
      <c r="T3" s="2">
        <f>R3*Q3</f>
        <v>0</v>
      </c>
      <c r="U3" s="2">
        <f>Q3*S3</f>
        <v>0</v>
      </c>
      <c r="V3" s="4" t="s">
        <v>9</v>
      </c>
      <c r="W3" s="4">
        <v>1</v>
      </c>
      <c r="X3" s="2">
        <f>IF(ISERROR(VLOOKUP(V3,herb!$C$1:$F$70,3,FALSE)),0,VLOOKUP(V3,herb!$C$1:$F$70,3,FALSE))</f>
        <v>6</v>
      </c>
      <c r="Y3" s="2">
        <f>IF(ISERROR(VLOOKUP(V3,herb!$C$1:$F$70,4,FALSE)),0,VLOOKUP(V3,herb!$C$1:$F$70,4,FALSE))</f>
        <v>9</v>
      </c>
      <c r="Z3" s="2">
        <f>W3*X3</f>
        <v>6</v>
      </c>
      <c r="AA3" s="2">
        <f>W3*Y3</f>
        <v>9</v>
      </c>
      <c r="AB3" s="2">
        <f>H3+N3+T3+Z3</f>
        <v>126</v>
      </c>
      <c r="AC3" s="2">
        <f>I3+O3+U3+AA3</f>
        <v>189</v>
      </c>
      <c r="AD3" s="2"/>
      <c r="AE3" s="4"/>
      <c r="AF3" s="2"/>
    </row>
    <row r="4" spans="1:32">
      <c r="A4" s="2">
        <v>3</v>
      </c>
      <c r="B4" s="2" t="s">
        <v>6</v>
      </c>
      <c r="C4" s="2" t="s">
        <v>98</v>
      </c>
      <c r="D4" s="2" t="s">
        <v>7</v>
      </c>
      <c r="E4" s="2">
        <v>1</v>
      </c>
      <c r="F4" s="2">
        <f>VLOOKUP(D4,herb!$C$1:$F$71,3,FALSE)</f>
        <v>6</v>
      </c>
      <c r="G4" s="2">
        <f>VLOOKUP(D4,herb!$C$1:$F$71,4,FALSE)</f>
        <v>9</v>
      </c>
      <c r="H4" s="2">
        <f>E4*F4</f>
        <v>6</v>
      </c>
      <c r="I4" s="2">
        <f>E4*G4</f>
        <v>9</v>
      </c>
      <c r="J4" s="5" t="s">
        <v>17</v>
      </c>
      <c r="K4" s="5">
        <v>1</v>
      </c>
      <c r="L4" s="2">
        <f>IF(ISERROR(VLOOKUP(J4,herb!$C$1:$F$71,3,FALSE)),0,VLOOKUP(J4,herb!$C$1:$F$71,3,FALSE))</f>
        <v>24</v>
      </c>
      <c r="M4" s="2">
        <f>IF(ISERROR(VLOOKUP(J4,herb!$C$1:$F$71,4,FALSE)),0,VLOOKUP(J4,herb!$C$1:$F$71,4,FALSE))</f>
        <v>36</v>
      </c>
      <c r="N4" s="2">
        <f>K4*L4</f>
        <v>24</v>
      </c>
      <c r="O4" s="2">
        <f>K4*M4</f>
        <v>36</v>
      </c>
      <c r="P4" s="4"/>
      <c r="Q4" s="5">
        <v>0</v>
      </c>
      <c r="R4" s="2">
        <f>IF(ISERROR(VLOOKUP(P4,herb!$C$1:$F$71,3,FALSE)),0,VLOOKUP(P4,herb!$C$1:$F$71,3,FALSE))</f>
        <v>0</v>
      </c>
      <c r="S4" s="2">
        <f>IF(ISERROR(VLOOKUP(P4,herb!$C$1:$F$71,4,FALSE)),0,VLOOKUP(P4,herb!$C$1:$F$71,4,FALSE))</f>
        <v>0</v>
      </c>
      <c r="T4" s="2">
        <f>R4*Q4</f>
        <v>0</v>
      </c>
      <c r="U4" s="2">
        <f>Q4*S4</f>
        <v>0</v>
      </c>
      <c r="V4" s="4" t="s">
        <v>9</v>
      </c>
      <c r="W4" s="4">
        <v>1</v>
      </c>
      <c r="X4" s="2">
        <f>IF(ISERROR(VLOOKUP(V4,herb!$C$1:$F$70,3,FALSE)),0,VLOOKUP(V4,herb!$C$1:$F$70,3,FALSE))</f>
        <v>6</v>
      </c>
      <c r="Y4" s="2">
        <f>IF(ISERROR(VLOOKUP(V4,herb!$C$1:$F$70,4,FALSE)),0,VLOOKUP(V4,herb!$C$1:$F$70,4,FALSE))</f>
        <v>9</v>
      </c>
      <c r="Z4" s="2">
        <f>W4*X4</f>
        <v>6</v>
      </c>
      <c r="AA4" s="2">
        <f>W4*Y4</f>
        <v>9</v>
      </c>
      <c r="AB4" s="2">
        <f>H4+N4+T4+Z4</f>
        <v>36</v>
      </c>
      <c r="AC4" s="2">
        <f>I4+O4+U4+AA4</f>
        <v>54</v>
      </c>
      <c r="AD4" s="2"/>
      <c r="AE4" s="4"/>
      <c r="AF4" s="2"/>
    </row>
    <row r="5" spans="1:32">
      <c r="A5" s="2">
        <v>4</v>
      </c>
      <c r="B5" s="2" t="s">
        <v>6</v>
      </c>
      <c r="C5" s="2" t="s">
        <v>99</v>
      </c>
      <c r="D5" s="2" t="s">
        <v>19</v>
      </c>
      <c r="E5" s="2">
        <v>2</v>
      </c>
      <c r="F5" s="2">
        <f>VLOOKUP(D5,herb!$C$1:$F$71,3,FALSE)</f>
        <v>24</v>
      </c>
      <c r="G5" s="2">
        <f>VLOOKUP(D5,herb!$C$1:$F$71,4,FALSE)</f>
        <v>36</v>
      </c>
      <c r="H5" s="2">
        <f>E5*F5</f>
        <v>48</v>
      </c>
      <c r="I5" s="2">
        <f>E5*G5</f>
        <v>72</v>
      </c>
      <c r="J5" s="5" t="s">
        <v>10</v>
      </c>
      <c r="K5" s="5">
        <v>3</v>
      </c>
      <c r="L5" s="2">
        <f>IF(ISERROR(VLOOKUP(J5,herb!$C$1:$F$71,3,FALSE)),0,VLOOKUP(J5,herb!$C$1:$F$71,3,FALSE))</f>
        <v>6</v>
      </c>
      <c r="M5" s="2">
        <f>IF(ISERROR(VLOOKUP(J5,herb!$C$1:$F$71,4,FALSE)),0,VLOOKUP(J5,herb!$C$1:$F$71,4,FALSE))</f>
        <v>9</v>
      </c>
      <c r="N5" s="2">
        <f>K5*L5</f>
        <v>18</v>
      </c>
      <c r="O5" s="2">
        <f>K5*M5</f>
        <v>27</v>
      </c>
      <c r="P5" s="4"/>
      <c r="Q5" s="5">
        <v>0</v>
      </c>
      <c r="R5" s="2">
        <f>IF(ISERROR(VLOOKUP(P5,herb!$C$1:$F$71,3,FALSE)),0,VLOOKUP(P5,herb!$C$1:$F$71,3,FALSE))</f>
        <v>0</v>
      </c>
      <c r="S5" s="2">
        <f>IF(ISERROR(VLOOKUP(P5,herb!$C$1:$F$71,4,FALSE)),0,VLOOKUP(P5,herb!$C$1:$F$71,4,FALSE))</f>
        <v>0</v>
      </c>
      <c r="T5" s="2">
        <f>R5*Q5</f>
        <v>0</v>
      </c>
      <c r="U5" s="2">
        <f>Q5*S5</f>
        <v>0</v>
      </c>
      <c r="V5" s="4" t="s">
        <v>29</v>
      </c>
      <c r="W5" s="5">
        <v>1</v>
      </c>
      <c r="X5" s="2">
        <f>IF(ISERROR(VLOOKUP(V5,herb!$C$1:$F$70,3,FALSE)),0,VLOOKUP(V5,herb!$C$1:$F$70,3,FALSE))</f>
        <v>24</v>
      </c>
      <c r="Y5" s="2">
        <f>IF(ISERROR(VLOOKUP(V5,herb!$C$1:$F$70,4,FALSE)),0,VLOOKUP(V5,herb!$C$1:$F$70,4,FALSE))</f>
        <v>36</v>
      </c>
      <c r="Z5" s="2">
        <f>W5*X5</f>
        <v>24</v>
      </c>
      <c r="AA5" s="2">
        <f>W5*Y5</f>
        <v>36</v>
      </c>
      <c r="AB5" s="2">
        <f>H5+N5+T5+Z5</f>
        <v>90</v>
      </c>
      <c r="AC5" s="2">
        <f>I5+O5+U5+AA5</f>
        <v>135</v>
      </c>
      <c r="AD5" s="2"/>
      <c r="AE5" s="4"/>
      <c r="AF5" s="2"/>
    </row>
    <row r="6" spans="1:32">
      <c r="A6" s="2">
        <v>5</v>
      </c>
      <c r="B6" s="2" t="s">
        <v>6</v>
      </c>
      <c r="C6" s="2" t="s">
        <v>100</v>
      </c>
      <c r="D6" s="2" t="s">
        <v>18</v>
      </c>
      <c r="E6" s="2">
        <v>1</v>
      </c>
      <c r="F6" s="2">
        <f>VLOOKUP(D6,herb!$C$1:$F$71,3,FALSE)</f>
        <v>24</v>
      </c>
      <c r="G6" s="2">
        <f>VLOOKUP(D6,herb!$C$1:$F$71,4,FALSE)</f>
        <v>36</v>
      </c>
      <c r="H6" s="2">
        <f>E6*F6</f>
        <v>24</v>
      </c>
      <c r="I6" s="2">
        <f>E6*G6</f>
        <v>36</v>
      </c>
      <c r="J6" s="5" t="s">
        <v>11</v>
      </c>
      <c r="K6" s="5">
        <v>1</v>
      </c>
      <c r="L6" s="2">
        <f>IF(ISERROR(VLOOKUP(J6,herb!$C$1:$F$71,3,FALSE)),0,VLOOKUP(J6,herb!$C$1:$F$71,3,FALSE))</f>
        <v>6</v>
      </c>
      <c r="M6" s="2">
        <f>IF(ISERROR(VLOOKUP(J6,herb!$C$1:$F$71,4,FALSE)),0,VLOOKUP(J6,herb!$C$1:$F$71,4,FALSE))</f>
        <v>9</v>
      </c>
      <c r="N6" s="2">
        <f>K6*L6</f>
        <v>6</v>
      </c>
      <c r="O6" s="2">
        <f>K6*M6</f>
        <v>9</v>
      </c>
      <c r="P6" s="4"/>
      <c r="Q6" s="5">
        <v>0</v>
      </c>
      <c r="R6" s="2">
        <f>IF(ISERROR(VLOOKUP(P6,herb!$C$1:$F$71,3,FALSE)),0,VLOOKUP(P6,herb!$C$1:$F$71,3,FALSE))</f>
        <v>0</v>
      </c>
      <c r="S6" s="2">
        <f>IF(ISERROR(VLOOKUP(P6,herb!$C$1:$F$71,4,FALSE)),0,VLOOKUP(P6,herb!$C$1:$F$71,4,FALSE))</f>
        <v>0</v>
      </c>
      <c r="T6" s="2">
        <f>R6*Q6</f>
        <v>0</v>
      </c>
      <c r="U6" s="2">
        <f>Q6*S6</f>
        <v>0</v>
      </c>
      <c r="V6" s="4" t="s">
        <v>22</v>
      </c>
      <c r="W6" s="5">
        <v>1</v>
      </c>
      <c r="X6" s="2">
        <f>IF(ISERROR(VLOOKUP(V6,herb!$C$1:$F$70,3,FALSE)),0,VLOOKUP(V6,herb!$C$1:$F$70,3,FALSE))</f>
        <v>24</v>
      </c>
      <c r="Y6" s="2">
        <f>IF(ISERROR(VLOOKUP(V6,herb!$C$1:$F$70,4,FALSE)),0,VLOOKUP(V6,herb!$C$1:$F$70,4,FALSE))</f>
        <v>36</v>
      </c>
      <c r="Z6" s="2">
        <f>W6*X6</f>
        <v>24</v>
      </c>
      <c r="AA6" s="2">
        <f>W6*Y6</f>
        <v>36</v>
      </c>
      <c r="AB6" s="2">
        <f>H6+N6+T6+Z6</f>
        <v>54</v>
      </c>
      <c r="AC6" s="2">
        <f>I6+O6+U6+AA6</f>
        <v>81</v>
      </c>
      <c r="AD6" s="2"/>
      <c r="AE6" s="4"/>
      <c r="AF6" s="2"/>
    </row>
    <row r="7" spans="1:32">
      <c r="A7" s="2">
        <v>6</v>
      </c>
      <c r="B7" s="2" t="s">
        <v>6</v>
      </c>
      <c r="C7" s="2" t="s">
        <v>101</v>
      </c>
      <c r="D7" s="2" t="s">
        <v>18</v>
      </c>
      <c r="E7" s="2">
        <v>2</v>
      </c>
      <c r="F7" s="2">
        <f>VLOOKUP(D7,herb!$C$1:$F$71,3,FALSE)</f>
        <v>24</v>
      </c>
      <c r="G7" s="2">
        <f>VLOOKUP(D7,herb!$C$1:$F$71,4,FALSE)</f>
        <v>36</v>
      </c>
      <c r="H7" s="2">
        <f>E7*F7</f>
        <v>48</v>
      </c>
      <c r="I7" s="2">
        <f>E7*G7</f>
        <v>72</v>
      </c>
      <c r="J7" s="5" t="s">
        <v>12</v>
      </c>
      <c r="K7" s="5">
        <v>3</v>
      </c>
      <c r="L7" s="2">
        <f>IF(ISERROR(VLOOKUP(J7,herb!$C$1:$F$71,3,FALSE)),0,VLOOKUP(J7,herb!$C$1:$F$71,3,FALSE))</f>
        <v>6</v>
      </c>
      <c r="M7" s="2">
        <f>IF(ISERROR(VLOOKUP(J7,herb!$C$1:$F$71,4,FALSE)),0,VLOOKUP(J7,herb!$C$1:$F$71,4,FALSE))</f>
        <v>9</v>
      </c>
      <c r="N7" s="2">
        <f>K7*L7</f>
        <v>18</v>
      </c>
      <c r="O7" s="2">
        <f>K7*M7</f>
        <v>27</v>
      </c>
      <c r="P7" s="4"/>
      <c r="Q7" s="5">
        <v>0</v>
      </c>
      <c r="R7" s="2">
        <f>IF(ISERROR(VLOOKUP(P7,herb!$C$1:$F$71,3,FALSE)),0,VLOOKUP(P7,herb!$C$1:$F$71,3,FALSE))</f>
        <v>0</v>
      </c>
      <c r="S7" s="2">
        <f>IF(ISERROR(VLOOKUP(P7,herb!$C$1:$F$71,4,FALSE)),0,VLOOKUP(P7,herb!$C$1:$F$71,4,FALSE))</f>
        <v>0</v>
      </c>
      <c r="T7" s="2">
        <f>R7*Q7</f>
        <v>0</v>
      </c>
      <c r="U7" s="2">
        <f>Q7*S7</f>
        <v>0</v>
      </c>
      <c r="V7" s="4" t="s">
        <v>7</v>
      </c>
      <c r="W7" s="5">
        <v>1</v>
      </c>
      <c r="X7" s="2">
        <f>IF(ISERROR(VLOOKUP(V7,herb!$C$1:$F$70,3,FALSE)),0,VLOOKUP(V7,herb!$C$1:$F$70,3,FALSE))</f>
        <v>6</v>
      </c>
      <c r="Y7" s="2">
        <f>IF(ISERROR(VLOOKUP(V7,herb!$C$1:$F$70,4,FALSE)),0,VLOOKUP(V7,herb!$C$1:$F$70,4,FALSE))</f>
        <v>9</v>
      </c>
      <c r="Z7" s="2">
        <f>W7*X7</f>
        <v>6</v>
      </c>
      <c r="AA7" s="2">
        <f>W7*Y7</f>
        <v>9</v>
      </c>
      <c r="AB7" s="2">
        <f>H7+N7+T7+Z7</f>
        <v>72</v>
      </c>
      <c r="AC7" s="2">
        <f>I7+O7+U7+AA7</f>
        <v>108</v>
      </c>
      <c r="AD7" s="2"/>
      <c r="AE7" s="4"/>
      <c r="AF7" s="2"/>
    </row>
    <row r="8" spans="1:32">
      <c r="A8" s="2">
        <v>7</v>
      </c>
      <c r="B8" s="2" t="s">
        <v>6</v>
      </c>
      <c r="C8" s="2" t="s">
        <v>102</v>
      </c>
      <c r="D8" s="2" t="s">
        <v>18</v>
      </c>
      <c r="E8" s="2">
        <v>1</v>
      </c>
      <c r="F8" s="2">
        <f>VLOOKUP(D8,herb!$C$1:$F$71,3,FALSE)</f>
        <v>24</v>
      </c>
      <c r="G8" s="2">
        <f>VLOOKUP(D8,herb!$C$1:$F$71,4,FALSE)</f>
        <v>36</v>
      </c>
      <c r="H8" s="2">
        <f>E8*F8</f>
        <v>24</v>
      </c>
      <c r="I8" s="2">
        <f>E8*G8</f>
        <v>36</v>
      </c>
      <c r="J8" s="5" t="s">
        <v>26</v>
      </c>
      <c r="K8" s="5">
        <v>1</v>
      </c>
      <c r="L8" s="2">
        <f>IF(ISERROR(VLOOKUP(J8,herb!$C$1:$F$71,3,FALSE)),0,VLOOKUP(J8,herb!$C$1:$F$71,3,FALSE))</f>
        <v>24</v>
      </c>
      <c r="M8" s="2">
        <f>IF(ISERROR(VLOOKUP(J8,herb!$C$1:$F$71,4,FALSE)),0,VLOOKUP(J8,herb!$C$1:$F$71,4,FALSE))</f>
        <v>36</v>
      </c>
      <c r="N8" s="2">
        <f>K8*L8</f>
        <v>24</v>
      </c>
      <c r="O8" s="2">
        <f>K8*M8</f>
        <v>36</v>
      </c>
      <c r="P8" s="4"/>
      <c r="Q8" s="5">
        <v>0</v>
      </c>
      <c r="R8" s="2">
        <f>IF(ISERROR(VLOOKUP(P8,herb!$C$1:$F$71,3,FALSE)),0,VLOOKUP(P8,herb!$C$1:$F$71,3,FALSE))</f>
        <v>0</v>
      </c>
      <c r="S8" s="2">
        <f>IF(ISERROR(VLOOKUP(P8,herb!$C$1:$F$71,4,FALSE)),0,VLOOKUP(P8,herb!$C$1:$F$71,4,FALSE))</f>
        <v>0</v>
      </c>
      <c r="T8" s="2">
        <f>R8*Q8</f>
        <v>0</v>
      </c>
      <c r="U8" s="2">
        <f>Q8*S8</f>
        <v>0</v>
      </c>
      <c r="V8" s="4" t="s">
        <v>10</v>
      </c>
      <c r="W8" s="5">
        <v>1</v>
      </c>
      <c r="X8" s="2">
        <f>IF(ISERROR(VLOOKUP(V8,herb!$C$1:$F$70,3,FALSE)),0,VLOOKUP(V8,herb!$C$1:$F$70,3,FALSE))</f>
        <v>6</v>
      </c>
      <c r="Y8" s="2">
        <f>IF(ISERROR(VLOOKUP(V8,herb!$C$1:$F$70,4,FALSE)),0,VLOOKUP(V8,herb!$C$1:$F$70,4,FALSE))</f>
        <v>9</v>
      </c>
      <c r="Z8" s="2">
        <f>W8*X8</f>
        <v>6</v>
      </c>
      <c r="AA8" s="2">
        <f>W8*Y8</f>
        <v>9</v>
      </c>
      <c r="AB8" s="2">
        <f>H8+N8+T8+Z8</f>
        <v>54</v>
      </c>
      <c r="AC8" s="2">
        <f>I8+O8+U8+AA8</f>
        <v>81</v>
      </c>
      <c r="AD8" s="2"/>
      <c r="AE8" s="4"/>
      <c r="AF8" s="2"/>
    </row>
    <row r="9" spans="1:32">
      <c r="A9" s="2">
        <v>8</v>
      </c>
      <c r="B9" s="2" t="s">
        <v>6</v>
      </c>
      <c r="C9" s="2" t="s">
        <v>103</v>
      </c>
      <c r="D9" s="2" t="s">
        <v>33</v>
      </c>
      <c r="E9" s="2">
        <v>2</v>
      </c>
      <c r="F9" s="2">
        <f>VLOOKUP(D9,herb!$C$1:$F$71,3,FALSE)</f>
        <v>24</v>
      </c>
      <c r="G9" s="2">
        <f>VLOOKUP(D9,herb!$C$1:$F$71,4,FALSE)</f>
        <v>36</v>
      </c>
      <c r="H9" s="2">
        <f>E9*F9</f>
        <v>48</v>
      </c>
      <c r="I9" s="2">
        <f>E9*G9</f>
        <v>72</v>
      </c>
      <c r="J9" s="5" t="s">
        <v>17</v>
      </c>
      <c r="K9" s="5">
        <v>1</v>
      </c>
      <c r="L9" s="2">
        <f>IF(ISERROR(VLOOKUP(J9,herb!$C$1:$F$71,3,FALSE)),0,VLOOKUP(J9,herb!$C$1:$F$71,3,FALSE))</f>
        <v>24</v>
      </c>
      <c r="M9" s="2">
        <f>IF(ISERROR(VLOOKUP(J9,herb!$C$1:$F$71,4,FALSE)),0,VLOOKUP(J9,herb!$C$1:$F$71,4,FALSE))</f>
        <v>36</v>
      </c>
      <c r="N9" s="2">
        <f>K9*L9</f>
        <v>24</v>
      </c>
      <c r="O9" s="2">
        <f>K9*M9</f>
        <v>36</v>
      </c>
      <c r="P9" s="4"/>
      <c r="Q9" s="5">
        <v>0</v>
      </c>
      <c r="R9" s="2">
        <f>IF(ISERROR(VLOOKUP(P9,herb!$C$1:$F$71,3,FALSE)),0,VLOOKUP(P9,herb!$C$1:$F$71,3,FALSE))</f>
        <v>0</v>
      </c>
      <c r="S9" s="2">
        <f>IF(ISERROR(VLOOKUP(P9,herb!$C$1:$F$71,4,FALSE)),0,VLOOKUP(P9,herb!$C$1:$F$71,4,FALSE))</f>
        <v>0</v>
      </c>
      <c r="T9" s="2">
        <f>R9*Q9</f>
        <v>0</v>
      </c>
      <c r="U9" s="2">
        <f>Q9*S9</f>
        <v>0</v>
      </c>
      <c r="V9" s="4" t="s">
        <v>7</v>
      </c>
      <c r="W9" s="5">
        <v>1</v>
      </c>
      <c r="X9" s="2">
        <f>IF(ISERROR(VLOOKUP(V9,herb!$C$1:$F$70,3,FALSE)),0,VLOOKUP(V9,herb!$C$1:$F$70,3,FALSE))</f>
        <v>6</v>
      </c>
      <c r="Y9" s="2">
        <f>IF(ISERROR(VLOOKUP(V9,herb!$C$1:$F$70,4,FALSE)),0,VLOOKUP(V9,herb!$C$1:$F$70,4,FALSE))</f>
        <v>9</v>
      </c>
      <c r="Z9" s="2">
        <f>W9*X9</f>
        <v>6</v>
      </c>
      <c r="AA9" s="2">
        <f>W9*Y9</f>
        <v>9</v>
      </c>
      <c r="AB9" s="2">
        <f>H9+N9+T9+Z9</f>
        <v>78</v>
      </c>
      <c r="AC9" s="2">
        <f>I9+O9+U9+AA9</f>
        <v>117</v>
      </c>
      <c r="AD9" s="2"/>
      <c r="AE9" s="4"/>
      <c r="AF9" s="2"/>
    </row>
    <row r="10" spans="1:32">
      <c r="A10" s="2">
        <v>9</v>
      </c>
      <c r="B10" s="2" t="s">
        <v>6</v>
      </c>
      <c r="C10" s="2" t="s">
        <v>104</v>
      </c>
      <c r="D10" s="2" t="s">
        <v>26</v>
      </c>
      <c r="E10" s="2">
        <v>1</v>
      </c>
      <c r="F10" s="2">
        <f>VLOOKUP(D10,herb!$C$1:$F$71,3,FALSE)</f>
        <v>24</v>
      </c>
      <c r="G10" s="2">
        <f>VLOOKUP(D10,herb!$C$1:$F$71,4,FALSE)</f>
        <v>36</v>
      </c>
      <c r="H10" s="2">
        <f>E10*F10</f>
        <v>24</v>
      </c>
      <c r="I10" s="2">
        <f>E10*G10</f>
        <v>36</v>
      </c>
      <c r="J10" s="5" t="s">
        <v>14</v>
      </c>
      <c r="K10" s="5">
        <v>4</v>
      </c>
      <c r="L10" s="2">
        <f>IF(ISERROR(VLOOKUP(J10,herb!$C$1:$F$71,3,FALSE)),0,VLOOKUP(J10,herb!$C$1:$F$71,3,FALSE))</f>
        <v>6</v>
      </c>
      <c r="M10" s="2">
        <f>IF(ISERROR(VLOOKUP(J10,herb!$C$1:$F$71,4,FALSE)),0,VLOOKUP(J10,herb!$C$1:$F$71,4,FALSE))</f>
        <v>9</v>
      </c>
      <c r="N10" s="2">
        <f>K10*L10</f>
        <v>24</v>
      </c>
      <c r="O10" s="2">
        <f>K10*M10</f>
        <v>36</v>
      </c>
      <c r="P10" s="4"/>
      <c r="Q10" s="5">
        <v>0</v>
      </c>
      <c r="R10" s="2">
        <f>IF(ISERROR(VLOOKUP(P10,herb!$C$1:$F$71,3,FALSE)),0,VLOOKUP(P10,herb!$C$1:$F$71,3,FALSE))</f>
        <v>0</v>
      </c>
      <c r="S10" s="2">
        <f>IF(ISERROR(VLOOKUP(P10,herb!$C$1:$F$71,4,FALSE)),0,VLOOKUP(P10,herb!$C$1:$F$71,4,FALSE))</f>
        <v>0</v>
      </c>
      <c r="T10" s="2">
        <f>R10*Q10</f>
        <v>0</v>
      </c>
      <c r="U10" s="2">
        <f>Q10*S10</f>
        <v>0</v>
      </c>
      <c r="V10" s="4" t="s">
        <v>22</v>
      </c>
      <c r="W10" s="5">
        <v>1</v>
      </c>
      <c r="X10" s="2">
        <f>IF(ISERROR(VLOOKUP(V10,herb!$C$1:$F$70,3,FALSE)),0,VLOOKUP(V10,herb!$C$1:$F$70,3,FALSE))</f>
        <v>24</v>
      </c>
      <c r="Y10" s="2">
        <f>IF(ISERROR(VLOOKUP(V10,herb!$C$1:$F$70,4,FALSE)),0,VLOOKUP(V10,herb!$C$1:$F$70,4,FALSE))</f>
        <v>36</v>
      </c>
      <c r="Z10" s="2">
        <f>W10*X10</f>
        <v>24</v>
      </c>
      <c r="AA10" s="2">
        <f>W10*Y10</f>
        <v>36</v>
      </c>
      <c r="AB10" s="2">
        <f>H10+N10+T10+Z10</f>
        <v>72</v>
      </c>
      <c r="AC10" s="2">
        <f>I10+O10+U10+AA10</f>
        <v>108</v>
      </c>
      <c r="AD10" s="2"/>
      <c r="AE10" s="4"/>
      <c r="AF10" s="2"/>
    </row>
    <row r="11" spans="1:32">
      <c r="A11" s="2">
        <v>10</v>
      </c>
      <c r="B11" s="2" t="s">
        <v>15</v>
      </c>
      <c r="C11" s="2" t="s">
        <v>105</v>
      </c>
      <c r="D11" s="2" t="s">
        <v>22</v>
      </c>
      <c r="E11" s="2">
        <v>2</v>
      </c>
      <c r="F11" s="2">
        <f>VLOOKUP(D11,herb!$C$1:$F$71,3,FALSE)</f>
        <v>24</v>
      </c>
      <c r="G11" s="2">
        <f>VLOOKUP(D11,herb!$C$1:$F$71,4,FALSE)</f>
        <v>36</v>
      </c>
      <c r="H11" s="2">
        <f>E11*F11</f>
        <v>48</v>
      </c>
      <c r="I11" s="2">
        <f>E11*G11</f>
        <v>72</v>
      </c>
      <c r="J11" s="5" t="s">
        <v>17</v>
      </c>
      <c r="K11" s="5">
        <v>1</v>
      </c>
      <c r="L11" s="2">
        <f>IF(ISERROR(VLOOKUP(J11,herb!$C$1:$F$71,3,FALSE)),0,VLOOKUP(J11,herb!$C$1:$F$71,3,FALSE))</f>
        <v>24</v>
      </c>
      <c r="M11" s="2">
        <f>IF(ISERROR(VLOOKUP(J11,herb!$C$1:$F$71,4,FALSE)),0,VLOOKUP(J11,herb!$C$1:$F$71,4,FALSE))</f>
        <v>36</v>
      </c>
      <c r="N11" s="2">
        <f>K11*L11</f>
        <v>24</v>
      </c>
      <c r="O11" s="2">
        <f>K11*M11</f>
        <v>36</v>
      </c>
      <c r="P11" s="4"/>
      <c r="Q11" s="5">
        <v>0</v>
      </c>
      <c r="R11" s="2">
        <f>IF(ISERROR(VLOOKUP(P11,herb!$C$1:$F$71,3,FALSE)),0,VLOOKUP(P11,herb!$C$1:$F$71,3,FALSE))</f>
        <v>0</v>
      </c>
      <c r="S11" s="2">
        <f>IF(ISERROR(VLOOKUP(P11,herb!$C$1:$F$71,4,FALSE)),0,VLOOKUP(P11,herb!$C$1:$F$71,4,FALSE))</f>
        <v>0</v>
      </c>
      <c r="T11" s="2">
        <f>R11*Q11</f>
        <v>0</v>
      </c>
      <c r="U11" s="2">
        <f>Q11*S11</f>
        <v>0</v>
      </c>
      <c r="V11" s="4" t="s">
        <v>24</v>
      </c>
      <c r="W11" s="5">
        <v>1</v>
      </c>
      <c r="X11" s="2">
        <f>IF(ISERROR(VLOOKUP(V11,herb!$C$1:$F$70,3,FALSE)),0,VLOOKUP(V11,herb!$C$1:$F$70,3,FALSE))</f>
        <v>24</v>
      </c>
      <c r="Y11" s="2">
        <f>IF(ISERROR(VLOOKUP(V11,herb!$C$1:$F$70,4,FALSE)),0,VLOOKUP(V11,herb!$C$1:$F$70,4,FALSE))</f>
        <v>36</v>
      </c>
      <c r="Z11" s="2">
        <f>W11*X11</f>
        <v>24</v>
      </c>
      <c r="AA11" s="2">
        <f>W11*Y11</f>
        <v>36</v>
      </c>
      <c r="AB11" s="2">
        <f>H11+N11+T11+Z11</f>
        <v>96</v>
      </c>
      <c r="AC11" s="2">
        <f>I11+O11+U11+AA11</f>
        <v>144</v>
      </c>
      <c r="AD11" s="2"/>
      <c r="AE11" s="4"/>
      <c r="AF11" s="2"/>
    </row>
    <row r="12" spans="1:32">
      <c r="A12" s="2">
        <v>11</v>
      </c>
      <c r="B12" s="2" t="s">
        <v>15</v>
      </c>
      <c r="C12" s="2" t="s">
        <v>106</v>
      </c>
      <c r="D12" s="2" t="s">
        <v>45</v>
      </c>
      <c r="E12" s="2">
        <v>1</v>
      </c>
      <c r="F12" s="2">
        <f>VLOOKUP(D12,herb!$C$1:$F$71,3,FALSE)</f>
        <v>270</v>
      </c>
      <c r="G12" s="2">
        <f>VLOOKUP(D12,herb!$C$1:$F$71,4,FALSE)</f>
        <v>405</v>
      </c>
      <c r="H12" s="2">
        <f>E12*F12</f>
        <v>270</v>
      </c>
      <c r="I12" s="2">
        <f>E12*G12</f>
        <v>405</v>
      </c>
      <c r="J12" s="5" t="s">
        <v>22</v>
      </c>
      <c r="K12" s="5">
        <v>7</v>
      </c>
      <c r="L12" s="2">
        <f>IF(ISERROR(VLOOKUP(J12,herb!$C$1:$F$71,3,FALSE)),0,VLOOKUP(J12,herb!$C$1:$F$71,3,FALSE))</f>
        <v>24</v>
      </c>
      <c r="M12" s="2">
        <f>IF(ISERROR(VLOOKUP(J12,herb!$C$1:$F$71,4,FALSE)),0,VLOOKUP(J12,herb!$C$1:$F$71,4,FALSE))</f>
        <v>36</v>
      </c>
      <c r="N12" s="2">
        <f>K12*L12</f>
        <v>168</v>
      </c>
      <c r="O12" s="2">
        <f>K12*M12</f>
        <v>252</v>
      </c>
      <c r="P12" s="4"/>
      <c r="Q12" s="5">
        <v>0</v>
      </c>
      <c r="R12" s="2">
        <f>IF(ISERROR(VLOOKUP(P12,herb!$C$1:$F$71,3,FALSE)),0,VLOOKUP(P12,herb!$C$1:$F$71,3,FALSE))</f>
        <v>0</v>
      </c>
      <c r="S12" s="2">
        <f>IF(ISERROR(VLOOKUP(P12,herb!$C$1:$F$71,4,FALSE)),0,VLOOKUP(P12,herb!$C$1:$F$71,4,FALSE))</f>
        <v>0</v>
      </c>
      <c r="T12" s="2">
        <f>R12*Q12</f>
        <v>0</v>
      </c>
      <c r="U12" s="2">
        <f>Q12*S12</f>
        <v>0</v>
      </c>
      <c r="V12" s="4" t="s">
        <v>27</v>
      </c>
      <c r="W12" s="4">
        <v>1</v>
      </c>
      <c r="X12" s="2">
        <f>IF(ISERROR(VLOOKUP(V12,herb!$C$1:$F$70,3,FALSE)),0,VLOOKUP(V12,herb!$C$1:$F$70,3,FALSE))</f>
        <v>24</v>
      </c>
      <c r="Y12" s="2">
        <f>IF(ISERROR(VLOOKUP(V12,herb!$C$1:$F$70,4,FALSE)),0,VLOOKUP(V12,herb!$C$1:$F$70,4,FALSE))</f>
        <v>36</v>
      </c>
      <c r="Z12" s="2">
        <f>W12*X12</f>
        <v>24</v>
      </c>
      <c r="AA12" s="2">
        <f>W12*Y12</f>
        <v>36</v>
      </c>
      <c r="AB12" s="2">
        <f>H12+N12+T12+Z12</f>
        <v>462</v>
      </c>
      <c r="AC12" s="2">
        <f>I12+O12+U12+AA12</f>
        <v>693</v>
      </c>
      <c r="AD12" s="2"/>
      <c r="AE12" s="4"/>
      <c r="AF12" s="2"/>
    </row>
    <row r="13" spans="1:32">
      <c r="A13" s="2">
        <v>12</v>
      </c>
      <c r="B13" s="2" t="s">
        <v>15</v>
      </c>
      <c r="C13" s="2" t="s">
        <v>107</v>
      </c>
      <c r="D13" s="2" t="s">
        <v>25</v>
      </c>
      <c r="E13" s="2">
        <v>1</v>
      </c>
      <c r="F13" s="2">
        <f>VLOOKUP(D13,herb!$C$1:$F$71,3,FALSE)</f>
        <v>24</v>
      </c>
      <c r="G13" s="2">
        <f>VLOOKUP(D13,herb!$C$1:$F$71,4,FALSE)</f>
        <v>36</v>
      </c>
      <c r="H13" s="2">
        <f>E13*F13</f>
        <v>24</v>
      </c>
      <c r="I13" s="2">
        <f>E13*G13</f>
        <v>36</v>
      </c>
      <c r="J13" s="5" t="s">
        <v>18</v>
      </c>
      <c r="K13" s="5">
        <v>1</v>
      </c>
      <c r="L13" s="2">
        <f>IF(ISERROR(VLOOKUP(J13,herb!$C$1:$F$71,3,FALSE)),0,VLOOKUP(J13,herb!$C$1:$F$71,3,FALSE))</f>
        <v>24</v>
      </c>
      <c r="M13" s="2">
        <f>IF(ISERROR(VLOOKUP(J13,herb!$C$1:$F$71,4,FALSE)),0,VLOOKUP(J13,herb!$C$1:$F$71,4,FALSE))</f>
        <v>36</v>
      </c>
      <c r="N13" s="2">
        <f>K13*L13</f>
        <v>24</v>
      </c>
      <c r="O13" s="2">
        <f>K13*M13</f>
        <v>36</v>
      </c>
      <c r="P13" s="4"/>
      <c r="Q13" s="5">
        <v>0</v>
      </c>
      <c r="R13" s="2">
        <f>IF(ISERROR(VLOOKUP(P13,herb!$C$1:$F$71,3,FALSE)),0,VLOOKUP(P13,herb!$C$1:$F$71,3,FALSE))</f>
        <v>0</v>
      </c>
      <c r="S13" s="2">
        <f>IF(ISERROR(VLOOKUP(P13,herb!$C$1:$F$71,4,FALSE)),0,VLOOKUP(P13,herb!$C$1:$F$71,4,FALSE))</f>
        <v>0</v>
      </c>
      <c r="T13" s="2">
        <f>R13*Q13</f>
        <v>0</v>
      </c>
      <c r="U13" s="2">
        <f>Q13*S13</f>
        <v>0</v>
      </c>
      <c r="V13" s="4" t="s">
        <v>13</v>
      </c>
      <c r="W13" s="4">
        <v>1</v>
      </c>
      <c r="X13" s="2">
        <f>IF(ISERROR(VLOOKUP(V13,herb!$C$1:$F$70,3,FALSE)),0,VLOOKUP(V13,herb!$C$1:$F$70,3,FALSE))</f>
        <v>6</v>
      </c>
      <c r="Y13" s="2">
        <f>IF(ISERROR(VLOOKUP(V13,herb!$C$1:$F$70,4,FALSE)),0,VLOOKUP(V13,herb!$C$1:$F$70,4,FALSE))</f>
        <v>9</v>
      </c>
      <c r="Z13" s="2">
        <f>W13*X13</f>
        <v>6</v>
      </c>
      <c r="AA13" s="2">
        <f>W13*Y13</f>
        <v>9</v>
      </c>
      <c r="AB13" s="2">
        <f>H13+N13+T13+Z13</f>
        <v>54</v>
      </c>
      <c r="AC13" s="2">
        <f>I13+O13+U13+AA13</f>
        <v>81</v>
      </c>
      <c r="AD13" s="2"/>
      <c r="AE13" s="4"/>
      <c r="AF13" s="2"/>
    </row>
    <row r="14" spans="1:32">
      <c r="A14" s="2">
        <v>13</v>
      </c>
      <c r="B14" s="2" t="s">
        <v>15</v>
      </c>
      <c r="C14" s="2" t="s">
        <v>108</v>
      </c>
      <c r="D14" s="2" t="s">
        <v>21</v>
      </c>
      <c r="E14" s="2">
        <v>1</v>
      </c>
      <c r="F14" s="2">
        <f>VLOOKUP(D14,herb!$C$1:$F$71,3,FALSE)</f>
        <v>24</v>
      </c>
      <c r="G14" s="2">
        <f>VLOOKUP(D14,herb!$C$1:$F$71,4,FALSE)</f>
        <v>36</v>
      </c>
      <c r="H14" s="2">
        <f>E14*F14</f>
        <v>24</v>
      </c>
      <c r="I14" s="2">
        <f>E14*G14</f>
        <v>36</v>
      </c>
      <c r="J14" s="5" t="s">
        <v>20</v>
      </c>
      <c r="K14" s="5">
        <v>6</v>
      </c>
      <c r="L14" s="2">
        <f>IF(ISERROR(VLOOKUP(J14,herb!$C$1:$F$71,3,FALSE)),0,VLOOKUP(J14,herb!$C$1:$F$71,3,FALSE))</f>
        <v>24</v>
      </c>
      <c r="M14" s="2">
        <f>IF(ISERROR(VLOOKUP(J14,herb!$C$1:$F$71,4,FALSE)),0,VLOOKUP(J14,herb!$C$1:$F$71,4,FALSE))</f>
        <v>36</v>
      </c>
      <c r="N14" s="2">
        <f>K14*L14</f>
        <v>144</v>
      </c>
      <c r="O14" s="2">
        <f>K14*M14</f>
        <v>216</v>
      </c>
      <c r="P14" s="4"/>
      <c r="Q14" s="5">
        <v>0</v>
      </c>
      <c r="R14" s="2">
        <f>IF(ISERROR(VLOOKUP(P14,herb!$C$1:$F$71,3,FALSE)),0,VLOOKUP(P14,herb!$C$1:$F$71,3,FALSE))</f>
        <v>0</v>
      </c>
      <c r="S14" s="2">
        <f>IF(ISERROR(VLOOKUP(P14,herb!$C$1:$F$71,4,FALSE)),0,VLOOKUP(P14,herb!$C$1:$F$71,4,FALSE))</f>
        <v>0</v>
      </c>
      <c r="T14" s="2">
        <f>R14*Q14</f>
        <v>0</v>
      </c>
      <c r="U14" s="2">
        <f>Q14*S14</f>
        <v>0</v>
      </c>
      <c r="V14" s="4" t="s">
        <v>28</v>
      </c>
      <c r="W14" s="5">
        <v>1</v>
      </c>
      <c r="X14" s="2">
        <f>IF(ISERROR(VLOOKUP(V14,herb!$C$1:$F$70,3,FALSE)),0,VLOOKUP(V14,herb!$C$1:$F$70,3,FALSE))</f>
        <v>24</v>
      </c>
      <c r="Y14" s="2">
        <f>IF(ISERROR(VLOOKUP(V14,herb!$C$1:$F$70,4,FALSE)),0,VLOOKUP(V14,herb!$C$1:$F$70,4,FALSE))</f>
        <v>36</v>
      </c>
      <c r="Z14" s="2">
        <f>W14*X14</f>
        <v>24</v>
      </c>
      <c r="AA14" s="2">
        <f>W14*Y14</f>
        <v>36</v>
      </c>
      <c r="AB14" s="2">
        <f>H14+N14+T14+Z14</f>
        <v>192</v>
      </c>
      <c r="AC14" s="2">
        <f>I14+O14+U14+AA14</f>
        <v>288</v>
      </c>
      <c r="AD14" s="2"/>
      <c r="AE14" s="4"/>
      <c r="AF14" s="2"/>
    </row>
    <row r="15" spans="1:32">
      <c r="A15" s="2">
        <v>14</v>
      </c>
      <c r="B15" s="2" t="s">
        <v>15</v>
      </c>
      <c r="C15" s="2" t="s">
        <v>109</v>
      </c>
      <c r="D15" s="2" t="s">
        <v>18</v>
      </c>
      <c r="E15" s="2">
        <v>1</v>
      </c>
      <c r="F15" s="2">
        <f>VLOOKUP(D15,herb!$C$1:$F$71,3,FALSE)</f>
        <v>24</v>
      </c>
      <c r="G15" s="2">
        <f>VLOOKUP(D15,herb!$C$1:$F$71,4,FALSE)</f>
        <v>36</v>
      </c>
      <c r="H15" s="2">
        <f>E15*F15</f>
        <v>24</v>
      </c>
      <c r="I15" s="2">
        <f>E15*G15</f>
        <v>36</v>
      </c>
      <c r="J15" s="5" t="s">
        <v>30</v>
      </c>
      <c r="K15" s="5">
        <v>1</v>
      </c>
      <c r="L15" s="2">
        <f>IF(ISERROR(VLOOKUP(J15,herb!$C$1:$F$71,3,FALSE)),0,VLOOKUP(J15,herb!$C$1:$F$71,3,FALSE))</f>
        <v>24</v>
      </c>
      <c r="M15" s="2">
        <f>IF(ISERROR(VLOOKUP(J15,herb!$C$1:$F$71,4,FALSE)),0,VLOOKUP(J15,herb!$C$1:$F$71,4,FALSE))</f>
        <v>36</v>
      </c>
      <c r="N15" s="2">
        <f>K15*L15</f>
        <v>24</v>
      </c>
      <c r="O15" s="2">
        <f>K15*M15</f>
        <v>36</v>
      </c>
      <c r="P15" s="4" t="s">
        <v>32</v>
      </c>
      <c r="Q15" s="5">
        <v>1</v>
      </c>
      <c r="R15" s="2">
        <f>IF(ISERROR(VLOOKUP(P15,herb!$C$1:$F$71,3,FALSE)),0,VLOOKUP(P15,herb!$C$1:$F$71,3,FALSE))</f>
        <v>24</v>
      </c>
      <c r="S15" s="2">
        <f>IF(ISERROR(VLOOKUP(P15,herb!$C$1:$F$71,4,FALSE)),0,VLOOKUP(P15,herb!$C$1:$F$71,4,FALSE))</f>
        <v>36</v>
      </c>
      <c r="T15" s="2">
        <f>R15*Q15</f>
        <v>24</v>
      </c>
      <c r="U15" s="2">
        <f>Q15*S15</f>
        <v>36</v>
      </c>
      <c r="V15" s="4" t="s">
        <v>24</v>
      </c>
      <c r="W15" s="5">
        <v>1</v>
      </c>
      <c r="X15" s="2">
        <f>IF(ISERROR(VLOOKUP(V15,herb!$C$1:$F$70,3,FALSE)),0,VLOOKUP(V15,herb!$C$1:$F$70,3,FALSE))</f>
        <v>24</v>
      </c>
      <c r="Y15" s="2">
        <f>IF(ISERROR(VLOOKUP(V15,herb!$C$1:$F$70,4,FALSE)),0,VLOOKUP(V15,herb!$C$1:$F$70,4,FALSE))</f>
        <v>36</v>
      </c>
      <c r="Z15" s="2">
        <f>W15*X15</f>
        <v>24</v>
      </c>
      <c r="AA15" s="2">
        <f>W15*Y15</f>
        <v>36</v>
      </c>
      <c r="AB15" s="2">
        <f>H15+N15+T15+Z15</f>
        <v>96</v>
      </c>
      <c r="AC15" s="2">
        <f>I15+O15+U15+AA15</f>
        <v>144</v>
      </c>
      <c r="AD15" s="2"/>
      <c r="AE15" s="4"/>
      <c r="AF15" s="2"/>
    </row>
    <row r="16" spans="1:32">
      <c r="A16" s="2">
        <v>15</v>
      </c>
      <c r="B16" s="2" t="s">
        <v>15</v>
      </c>
      <c r="C16" s="2" t="s">
        <v>110</v>
      </c>
      <c r="D16" s="2" t="s">
        <v>18</v>
      </c>
      <c r="E16" s="2">
        <v>1</v>
      </c>
      <c r="F16" s="2">
        <f>VLOOKUP(D16,herb!$C$1:$F$71,3,FALSE)</f>
        <v>24</v>
      </c>
      <c r="G16" s="2">
        <f>VLOOKUP(D16,herb!$C$1:$F$71,4,FALSE)</f>
        <v>36</v>
      </c>
      <c r="H16" s="2">
        <f>E16*F16</f>
        <v>24</v>
      </c>
      <c r="I16" s="2">
        <f>E16*G16</f>
        <v>36</v>
      </c>
      <c r="J16" s="5" t="s">
        <v>27</v>
      </c>
      <c r="K16" s="5">
        <v>1</v>
      </c>
      <c r="L16" s="2">
        <f>IF(ISERROR(VLOOKUP(J16,herb!$C$1:$F$71,3,FALSE)),0,VLOOKUP(J16,herb!$C$1:$F$71,3,FALSE))</f>
        <v>24</v>
      </c>
      <c r="M16" s="2">
        <f>IF(ISERROR(VLOOKUP(J16,herb!$C$1:$F$71,4,FALSE)),0,VLOOKUP(J16,herb!$C$1:$F$71,4,FALSE))</f>
        <v>36</v>
      </c>
      <c r="N16" s="2">
        <f>K16*L16</f>
        <v>24</v>
      </c>
      <c r="O16" s="2">
        <f>K16*M16</f>
        <v>36</v>
      </c>
      <c r="P16" s="4" t="s">
        <v>32</v>
      </c>
      <c r="Q16" s="5">
        <v>1</v>
      </c>
      <c r="R16" s="2">
        <f>IF(ISERROR(VLOOKUP(P16,herb!$C$1:$F$71,3,FALSE)),0,VLOOKUP(P16,herb!$C$1:$F$71,3,FALSE))</f>
        <v>24</v>
      </c>
      <c r="S16" s="2">
        <f>IF(ISERROR(VLOOKUP(P16,herb!$C$1:$F$71,4,FALSE)),0,VLOOKUP(P16,herb!$C$1:$F$71,4,FALSE))</f>
        <v>36</v>
      </c>
      <c r="T16" s="2">
        <f>R16*Q16</f>
        <v>24</v>
      </c>
      <c r="U16" s="2">
        <f>Q16*S16</f>
        <v>36</v>
      </c>
      <c r="V16" s="4" t="s">
        <v>22</v>
      </c>
      <c r="W16" s="5">
        <v>1</v>
      </c>
      <c r="X16" s="2">
        <f>IF(ISERROR(VLOOKUP(V16,herb!$C$1:$F$70,3,FALSE)),0,VLOOKUP(V16,herb!$C$1:$F$70,3,FALSE))</f>
        <v>24</v>
      </c>
      <c r="Y16" s="2">
        <f>IF(ISERROR(VLOOKUP(V16,herb!$C$1:$F$70,4,FALSE)),0,VLOOKUP(V16,herb!$C$1:$F$70,4,FALSE))</f>
        <v>36</v>
      </c>
      <c r="Z16" s="2">
        <f>W16*X16</f>
        <v>24</v>
      </c>
      <c r="AA16" s="2">
        <f>W16*Y16</f>
        <v>36</v>
      </c>
      <c r="AB16" s="2">
        <f>H16+N16+T16+Z16</f>
        <v>96</v>
      </c>
      <c r="AC16" s="2">
        <f>I16+O16+U16+AA16</f>
        <v>144</v>
      </c>
      <c r="AD16" s="2"/>
      <c r="AE16" s="4"/>
      <c r="AF16" s="2"/>
    </row>
    <row r="17" spans="1:32">
      <c r="A17" s="2">
        <v>16</v>
      </c>
      <c r="B17" s="2" t="s">
        <v>15</v>
      </c>
      <c r="C17" s="2" t="s">
        <v>111</v>
      </c>
      <c r="D17" s="2" t="s">
        <v>18</v>
      </c>
      <c r="E17" s="2">
        <v>1</v>
      </c>
      <c r="F17" s="2">
        <f>VLOOKUP(D17,herb!$C$1:$F$71,3,FALSE)</f>
        <v>24</v>
      </c>
      <c r="G17" s="2">
        <f>VLOOKUP(D17,herb!$C$1:$F$71,4,FALSE)</f>
        <v>36</v>
      </c>
      <c r="H17" s="2">
        <f>E17*F17</f>
        <v>24</v>
      </c>
      <c r="I17" s="2">
        <f>E17*G17</f>
        <v>36</v>
      </c>
      <c r="J17" s="5" t="s">
        <v>24</v>
      </c>
      <c r="K17" s="5">
        <v>1</v>
      </c>
      <c r="L17" s="2">
        <f>IF(ISERROR(VLOOKUP(J17,herb!$C$1:$F$71,3,FALSE)),0,VLOOKUP(J17,herb!$C$1:$F$71,3,FALSE))</f>
        <v>24</v>
      </c>
      <c r="M17" s="2">
        <f>IF(ISERROR(VLOOKUP(J17,herb!$C$1:$F$71,4,FALSE)),0,VLOOKUP(J17,herb!$C$1:$F$71,4,FALSE))</f>
        <v>36</v>
      </c>
      <c r="N17" s="2">
        <f>K17*L17</f>
        <v>24</v>
      </c>
      <c r="O17" s="2">
        <f>K17*M17</f>
        <v>36</v>
      </c>
      <c r="P17" s="4" t="s">
        <v>32</v>
      </c>
      <c r="Q17" s="5">
        <v>1</v>
      </c>
      <c r="R17" s="2">
        <f>IF(ISERROR(VLOOKUP(P17,herb!$C$1:$F$71,3,FALSE)),0,VLOOKUP(P17,herb!$C$1:$F$71,3,FALSE))</f>
        <v>24</v>
      </c>
      <c r="S17" s="2">
        <f>IF(ISERROR(VLOOKUP(P17,herb!$C$1:$F$71,4,FALSE)),0,VLOOKUP(P17,herb!$C$1:$F$71,4,FALSE))</f>
        <v>36</v>
      </c>
      <c r="T17" s="2">
        <f>R17*Q17</f>
        <v>24</v>
      </c>
      <c r="U17" s="2">
        <f>Q17*S17</f>
        <v>36</v>
      </c>
      <c r="V17" s="4" t="s">
        <v>22</v>
      </c>
      <c r="W17" s="5">
        <v>1</v>
      </c>
      <c r="X17" s="2">
        <f>IF(ISERROR(VLOOKUP(V17,herb!$C$1:$F$70,3,FALSE)),0,VLOOKUP(V17,herb!$C$1:$F$70,3,FALSE))</f>
        <v>24</v>
      </c>
      <c r="Y17" s="2">
        <f>IF(ISERROR(VLOOKUP(V17,herb!$C$1:$F$70,4,FALSE)),0,VLOOKUP(V17,herb!$C$1:$F$70,4,FALSE))</f>
        <v>36</v>
      </c>
      <c r="Z17" s="2">
        <f>W17*X17</f>
        <v>24</v>
      </c>
      <c r="AA17" s="2">
        <f>W17*Y17</f>
        <v>36</v>
      </c>
      <c r="AB17" s="2">
        <f>H17+N17+T17+Z17</f>
        <v>96</v>
      </c>
      <c r="AC17" s="2">
        <f>I17+O17+U17+AA17</f>
        <v>144</v>
      </c>
      <c r="AD17" s="2"/>
      <c r="AE17" s="4"/>
      <c r="AF17" s="2"/>
    </row>
    <row r="18" spans="1:32">
      <c r="A18" s="2">
        <v>17</v>
      </c>
      <c r="B18" s="2" t="s">
        <v>15</v>
      </c>
      <c r="C18" s="2" t="s">
        <v>112</v>
      </c>
      <c r="D18" s="2" t="s">
        <v>18</v>
      </c>
      <c r="E18" s="2">
        <v>1</v>
      </c>
      <c r="F18" s="2">
        <f>VLOOKUP(D18,herb!$C$1:$F$71,3,FALSE)</f>
        <v>24</v>
      </c>
      <c r="G18" s="2">
        <f>VLOOKUP(D18,herb!$C$1:$F$71,4,FALSE)</f>
        <v>36</v>
      </c>
      <c r="H18" s="2">
        <f>E18*F18</f>
        <v>24</v>
      </c>
      <c r="I18" s="2">
        <f>E18*G18</f>
        <v>36</v>
      </c>
      <c r="J18" s="5" t="s">
        <v>33</v>
      </c>
      <c r="K18" s="5">
        <v>1</v>
      </c>
      <c r="L18" s="2">
        <f>IF(ISERROR(VLOOKUP(J18,herb!$C$1:$F$71,3,FALSE)),0,VLOOKUP(J18,herb!$C$1:$F$71,3,FALSE))</f>
        <v>24</v>
      </c>
      <c r="M18" s="2">
        <f>IF(ISERROR(VLOOKUP(J18,herb!$C$1:$F$71,4,FALSE)),0,VLOOKUP(J18,herb!$C$1:$F$71,4,FALSE))</f>
        <v>36</v>
      </c>
      <c r="N18" s="2">
        <f>K18*L18</f>
        <v>24</v>
      </c>
      <c r="O18" s="2">
        <f>K18*M18</f>
        <v>36</v>
      </c>
      <c r="P18" s="4" t="s">
        <v>32</v>
      </c>
      <c r="Q18" s="5">
        <v>1</v>
      </c>
      <c r="R18" s="2">
        <f>IF(ISERROR(VLOOKUP(P18,herb!$C$1:$F$71,3,FALSE)),0,VLOOKUP(P18,herb!$C$1:$F$71,3,FALSE))</f>
        <v>24</v>
      </c>
      <c r="S18" s="2">
        <f>IF(ISERROR(VLOOKUP(P18,herb!$C$1:$F$71,4,FALSE)),0,VLOOKUP(P18,herb!$C$1:$F$71,4,FALSE))</f>
        <v>36</v>
      </c>
      <c r="T18" s="2">
        <f>R18*Q18</f>
        <v>24</v>
      </c>
      <c r="U18" s="2">
        <f>Q18*S18</f>
        <v>36</v>
      </c>
      <c r="V18" s="4" t="s">
        <v>22</v>
      </c>
      <c r="W18" s="5">
        <v>1</v>
      </c>
      <c r="X18" s="2">
        <f>IF(ISERROR(VLOOKUP(V18,herb!$C$1:$F$70,3,FALSE)),0,VLOOKUP(V18,herb!$C$1:$F$70,3,FALSE))</f>
        <v>24</v>
      </c>
      <c r="Y18" s="2">
        <f>IF(ISERROR(VLOOKUP(V18,herb!$C$1:$F$70,4,FALSE)),0,VLOOKUP(V18,herb!$C$1:$F$70,4,FALSE))</f>
        <v>36</v>
      </c>
      <c r="Z18" s="2">
        <f>W18*X18</f>
        <v>24</v>
      </c>
      <c r="AA18" s="2">
        <f>W18*Y18</f>
        <v>36</v>
      </c>
      <c r="AB18" s="2">
        <f>H18+N18+T18+Z18</f>
        <v>96</v>
      </c>
      <c r="AC18" s="2">
        <f>I18+O18+U18+AA18</f>
        <v>144</v>
      </c>
      <c r="AD18" s="2"/>
      <c r="AE18" s="4"/>
      <c r="AF18" s="2"/>
    </row>
    <row r="19" spans="1:32">
      <c r="A19" s="2">
        <v>18</v>
      </c>
      <c r="B19" s="2" t="s">
        <v>15</v>
      </c>
      <c r="C19" s="2" t="s">
        <v>113</v>
      </c>
      <c r="D19" s="2" t="s">
        <v>32</v>
      </c>
      <c r="E19" s="2">
        <v>3</v>
      </c>
      <c r="F19" s="2">
        <f>VLOOKUP(D19,herb!$C$1:$F$71,3,FALSE)</f>
        <v>24</v>
      </c>
      <c r="G19" s="2">
        <f>VLOOKUP(D19,herb!$C$1:$F$71,4,FALSE)</f>
        <v>36</v>
      </c>
      <c r="H19" s="2">
        <f>E19*F19</f>
        <v>72</v>
      </c>
      <c r="I19" s="2">
        <f>E19*G19</f>
        <v>108</v>
      </c>
      <c r="J19" s="5" t="s">
        <v>21</v>
      </c>
      <c r="K19" s="5">
        <v>2</v>
      </c>
      <c r="L19" s="2">
        <f>IF(ISERROR(VLOOKUP(J19,herb!$C$1:$F$71,3,FALSE)),0,VLOOKUP(J19,herb!$C$1:$F$71,3,FALSE))</f>
        <v>24</v>
      </c>
      <c r="M19" s="2">
        <f>IF(ISERROR(VLOOKUP(J19,herb!$C$1:$F$71,4,FALSE)),0,VLOOKUP(J19,herb!$C$1:$F$71,4,FALSE))</f>
        <v>36</v>
      </c>
      <c r="N19" s="2">
        <f>K19*L19</f>
        <v>48</v>
      </c>
      <c r="O19" s="2">
        <f>K19*M19</f>
        <v>72</v>
      </c>
      <c r="P19" s="4"/>
      <c r="Q19" s="5">
        <v>0</v>
      </c>
      <c r="R19" s="2">
        <f>IF(ISERROR(VLOOKUP(P19,herb!$C$1:$F$71,3,FALSE)),0,VLOOKUP(P19,herb!$C$1:$F$71,3,FALSE))</f>
        <v>0</v>
      </c>
      <c r="S19" s="2">
        <f>IF(ISERROR(VLOOKUP(P19,herb!$C$1:$F$71,4,FALSE)),0,VLOOKUP(P19,herb!$C$1:$F$71,4,FALSE))</f>
        <v>0</v>
      </c>
      <c r="T19" s="2">
        <f>R19*Q19</f>
        <v>0</v>
      </c>
      <c r="U19" s="2">
        <f>Q19*S19</f>
        <v>0</v>
      </c>
      <c r="V19" s="4" t="s">
        <v>23</v>
      </c>
      <c r="W19" s="5">
        <v>1</v>
      </c>
      <c r="X19" s="2">
        <f>IF(ISERROR(VLOOKUP(V19,herb!$C$1:$F$70,3,FALSE)),0,VLOOKUP(V19,herb!$C$1:$F$70,3,FALSE))</f>
        <v>24</v>
      </c>
      <c r="Y19" s="2">
        <f>IF(ISERROR(VLOOKUP(V19,herb!$C$1:$F$70,4,FALSE)),0,VLOOKUP(V19,herb!$C$1:$F$70,4,FALSE))</f>
        <v>36</v>
      </c>
      <c r="Z19" s="2">
        <f>W19*X19</f>
        <v>24</v>
      </c>
      <c r="AA19" s="2">
        <f>W19*Y19</f>
        <v>36</v>
      </c>
      <c r="AB19" s="2">
        <f>H19+N19+T19+Z19</f>
        <v>144</v>
      </c>
      <c r="AC19" s="2">
        <f>I19+O19+U19+AA19</f>
        <v>216</v>
      </c>
      <c r="AD19" s="2"/>
      <c r="AE19" s="4"/>
      <c r="AF19" s="2"/>
    </row>
    <row r="20" spans="1:32">
      <c r="A20" s="2">
        <v>19</v>
      </c>
      <c r="B20" s="2" t="s">
        <v>15</v>
      </c>
      <c r="C20" s="2" t="s">
        <v>114</v>
      </c>
      <c r="D20" s="2" t="s">
        <v>40</v>
      </c>
      <c r="E20" s="2">
        <v>1</v>
      </c>
      <c r="F20" s="2">
        <f>VLOOKUP(D20,herb!$C$1:$F$71,3,FALSE)</f>
        <v>270</v>
      </c>
      <c r="G20" s="2">
        <f>VLOOKUP(D20,herb!$C$1:$F$71,4,FALSE)</f>
        <v>405</v>
      </c>
      <c r="H20" s="2">
        <f>E20*F20</f>
        <v>270</v>
      </c>
      <c r="I20" s="2">
        <f>E20*G20</f>
        <v>405</v>
      </c>
      <c r="J20" s="5" t="s">
        <v>29</v>
      </c>
      <c r="K20" s="5">
        <v>4</v>
      </c>
      <c r="L20" s="2">
        <f>IF(ISERROR(VLOOKUP(J20,herb!$C$1:$F$71,3,FALSE)),0,VLOOKUP(J20,herb!$C$1:$F$71,3,FALSE))</f>
        <v>24</v>
      </c>
      <c r="M20" s="2">
        <f>IF(ISERROR(VLOOKUP(J20,herb!$C$1:$F$71,4,FALSE)),0,VLOOKUP(J20,herb!$C$1:$F$71,4,FALSE))</f>
        <v>36</v>
      </c>
      <c r="N20" s="2">
        <f>K20*L20</f>
        <v>96</v>
      </c>
      <c r="O20" s="2">
        <f>K20*M20</f>
        <v>144</v>
      </c>
      <c r="P20" s="4" t="s">
        <v>31</v>
      </c>
      <c r="Q20" s="5">
        <v>2</v>
      </c>
      <c r="R20" s="2">
        <f>IF(ISERROR(VLOOKUP(P20,herb!$C$1:$F$71,3,FALSE)),0,VLOOKUP(P20,herb!$C$1:$F$71,3,FALSE))</f>
        <v>24</v>
      </c>
      <c r="S20" s="2">
        <f>IF(ISERROR(VLOOKUP(P20,herb!$C$1:$F$71,4,FALSE)),0,VLOOKUP(P20,herb!$C$1:$F$71,4,FALSE))</f>
        <v>36</v>
      </c>
      <c r="T20" s="2">
        <f>R20*Q20</f>
        <v>48</v>
      </c>
      <c r="U20" s="2">
        <f>Q20*S20</f>
        <v>72</v>
      </c>
      <c r="V20" s="4" t="s">
        <v>20</v>
      </c>
      <c r="W20" s="5">
        <v>1</v>
      </c>
      <c r="X20" s="2">
        <f>IF(ISERROR(VLOOKUP(V20,herb!$C$1:$F$70,3,FALSE)),0,VLOOKUP(V20,herb!$C$1:$F$70,3,FALSE))</f>
        <v>24</v>
      </c>
      <c r="Y20" s="2">
        <f>IF(ISERROR(VLOOKUP(V20,herb!$C$1:$F$70,4,FALSE)),0,VLOOKUP(V20,herb!$C$1:$F$70,4,FALSE))</f>
        <v>36</v>
      </c>
      <c r="Z20" s="2">
        <f>W20*X20</f>
        <v>24</v>
      </c>
      <c r="AA20" s="2">
        <f>W20*Y20</f>
        <v>36</v>
      </c>
      <c r="AB20" s="2">
        <f>H20+N20+T20+Z20</f>
        <v>438</v>
      </c>
      <c r="AC20" s="2">
        <f>I20+O20+U20+AA20</f>
        <v>657</v>
      </c>
      <c r="AD20" s="2"/>
      <c r="AE20" s="4"/>
      <c r="AF20" s="2"/>
    </row>
    <row r="21" spans="1:32">
      <c r="A21" s="2">
        <v>20</v>
      </c>
      <c r="B21" s="2" t="s">
        <v>15</v>
      </c>
      <c r="C21" s="2" t="s">
        <v>115</v>
      </c>
      <c r="D21" s="2" t="s">
        <v>18</v>
      </c>
      <c r="E21" s="2">
        <v>2</v>
      </c>
      <c r="F21" s="2">
        <f>VLOOKUP(D21,herb!$C$1:$F$71,3,FALSE)</f>
        <v>24</v>
      </c>
      <c r="G21" s="2">
        <f>VLOOKUP(D21,herb!$C$1:$F$71,4,FALSE)</f>
        <v>36</v>
      </c>
      <c r="H21" s="2">
        <f>E21*F21</f>
        <v>48</v>
      </c>
      <c r="I21" s="2">
        <f>E21*G21</f>
        <v>72</v>
      </c>
      <c r="J21" s="5" t="s">
        <v>16</v>
      </c>
      <c r="K21" s="5">
        <v>4</v>
      </c>
      <c r="L21" s="2">
        <f>IF(ISERROR(VLOOKUP(J21,herb!$C$1:$F$71,3,FALSE)),0,VLOOKUP(J21,herb!$C$1:$F$71,3,FALSE))</f>
        <v>24</v>
      </c>
      <c r="M21" s="2">
        <f>IF(ISERROR(VLOOKUP(J21,herb!$C$1:$F$71,4,FALSE)),0,VLOOKUP(J21,herb!$C$1:$F$71,4,FALSE))</f>
        <v>36</v>
      </c>
      <c r="N21" s="2">
        <f>K21*L21</f>
        <v>96</v>
      </c>
      <c r="O21" s="2">
        <f>K21*M21</f>
        <v>144</v>
      </c>
      <c r="P21" s="4"/>
      <c r="Q21" s="5">
        <v>0</v>
      </c>
      <c r="R21" s="2">
        <f>IF(ISERROR(VLOOKUP(P21,herb!$C$1:$F$71,3,FALSE)),0,VLOOKUP(P21,herb!$C$1:$F$71,3,FALSE))</f>
        <v>0</v>
      </c>
      <c r="S21" s="2">
        <f>IF(ISERROR(VLOOKUP(P21,herb!$C$1:$F$71,4,FALSE)),0,VLOOKUP(P21,herb!$C$1:$F$71,4,FALSE))</f>
        <v>0</v>
      </c>
      <c r="T21" s="2">
        <f>R21*Q21</f>
        <v>0</v>
      </c>
      <c r="U21" s="2">
        <f>Q21*S21</f>
        <v>0</v>
      </c>
      <c r="V21" s="4" t="s">
        <v>30</v>
      </c>
      <c r="W21" s="5">
        <v>1</v>
      </c>
      <c r="X21" s="2">
        <f>IF(ISERROR(VLOOKUP(V21,herb!$C$1:$F$70,3,FALSE)),0,VLOOKUP(V21,herb!$C$1:$F$70,3,FALSE))</f>
        <v>24</v>
      </c>
      <c r="Y21" s="2">
        <f>IF(ISERROR(VLOOKUP(V21,herb!$C$1:$F$70,4,FALSE)),0,VLOOKUP(V21,herb!$C$1:$F$70,4,FALSE))</f>
        <v>36</v>
      </c>
      <c r="Z21" s="2">
        <f>W21*X21</f>
        <v>24</v>
      </c>
      <c r="AA21" s="2">
        <f>W21*Y21</f>
        <v>36</v>
      </c>
      <c r="AB21" s="2">
        <f>H21+N21+T21+Z21</f>
        <v>168</v>
      </c>
      <c r="AC21" s="2">
        <f>I21+O21+U21+AA21</f>
        <v>252</v>
      </c>
      <c r="AD21" s="2"/>
      <c r="AE21" s="4"/>
      <c r="AF21" s="2"/>
    </row>
    <row r="22" spans="1:32">
      <c r="A22" s="2">
        <v>21</v>
      </c>
      <c r="B22" s="2" t="s">
        <v>15</v>
      </c>
      <c r="C22" s="2" t="s">
        <v>116</v>
      </c>
      <c r="D22" s="2" t="s">
        <v>18</v>
      </c>
      <c r="E22" s="2">
        <v>3</v>
      </c>
      <c r="F22" s="2">
        <f>VLOOKUP(D22,herb!$C$1:$F$71,3,FALSE)</f>
        <v>24</v>
      </c>
      <c r="G22" s="2">
        <f>VLOOKUP(D22,herb!$C$1:$F$71,4,FALSE)</f>
        <v>36</v>
      </c>
      <c r="H22" s="2">
        <f>E22*F22</f>
        <v>72</v>
      </c>
      <c r="I22" s="2">
        <f>E22*G22</f>
        <v>108</v>
      </c>
      <c r="J22" s="5" t="s">
        <v>27</v>
      </c>
      <c r="K22" s="5">
        <v>2</v>
      </c>
      <c r="L22" s="2">
        <f>IF(ISERROR(VLOOKUP(J22,herb!$C$1:$F$71,3,FALSE)),0,VLOOKUP(J22,herb!$C$1:$F$71,3,FALSE))</f>
        <v>24</v>
      </c>
      <c r="M22" s="2">
        <f>IF(ISERROR(VLOOKUP(J22,herb!$C$1:$F$71,4,FALSE)),0,VLOOKUP(J22,herb!$C$1:$F$71,4,FALSE))</f>
        <v>36</v>
      </c>
      <c r="N22" s="2">
        <f>K22*L22</f>
        <v>48</v>
      </c>
      <c r="O22" s="2">
        <f>K22*M22</f>
        <v>72</v>
      </c>
      <c r="P22" s="4"/>
      <c r="Q22" s="5">
        <v>0</v>
      </c>
      <c r="R22" s="2">
        <f>IF(ISERROR(VLOOKUP(P22,herb!$C$1:$F$71,3,FALSE)),0,VLOOKUP(P22,herb!$C$1:$F$71,3,FALSE))</f>
        <v>0</v>
      </c>
      <c r="S22" s="2">
        <f>IF(ISERROR(VLOOKUP(P22,herb!$C$1:$F$71,4,FALSE)),0,VLOOKUP(P22,herb!$C$1:$F$71,4,FALSE))</f>
        <v>0</v>
      </c>
      <c r="T22" s="2">
        <f>R22*Q22</f>
        <v>0</v>
      </c>
      <c r="U22" s="2">
        <f>Q22*S22</f>
        <v>0</v>
      </c>
      <c r="V22" s="4" t="s">
        <v>22</v>
      </c>
      <c r="W22" s="5">
        <v>1</v>
      </c>
      <c r="X22" s="2">
        <f>IF(ISERROR(VLOOKUP(V22,herb!$C$1:$F$70,3,FALSE)),0,VLOOKUP(V22,herb!$C$1:$F$70,3,FALSE))</f>
        <v>24</v>
      </c>
      <c r="Y22" s="2">
        <f>IF(ISERROR(VLOOKUP(V22,herb!$C$1:$F$70,4,FALSE)),0,VLOOKUP(V22,herb!$C$1:$F$70,4,FALSE))</f>
        <v>36</v>
      </c>
      <c r="Z22" s="2">
        <f>W22*X22</f>
        <v>24</v>
      </c>
      <c r="AA22" s="2">
        <f>W22*Y22</f>
        <v>36</v>
      </c>
      <c r="AB22" s="2">
        <f>H22+N22+T22+Z22</f>
        <v>144</v>
      </c>
      <c r="AC22" s="2">
        <f>I22+O22+U22+AA22</f>
        <v>216</v>
      </c>
      <c r="AD22" s="2"/>
      <c r="AE22" s="4"/>
      <c r="AF22" s="2"/>
    </row>
    <row r="23" spans="1:32">
      <c r="A23" s="2">
        <v>22</v>
      </c>
      <c r="B23" s="2" t="s">
        <v>15</v>
      </c>
      <c r="C23" s="2" t="s">
        <v>117</v>
      </c>
      <c r="D23" s="2" t="s">
        <v>18</v>
      </c>
      <c r="E23" s="2">
        <v>3</v>
      </c>
      <c r="F23" s="2">
        <f>VLOOKUP(D23,herb!$C$1:$F$71,3,FALSE)</f>
        <v>24</v>
      </c>
      <c r="G23" s="2">
        <f>VLOOKUP(D23,herb!$C$1:$F$71,4,FALSE)</f>
        <v>36</v>
      </c>
      <c r="H23" s="2">
        <f>E23*F23</f>
        <v>72</v>
      </c>
      <c r="I23" s="2">
        <f>E23*G23</f>
        <v>108</v>
      </c>
      <c r="J23" s="5" t="s">
        <v>24</v>
      </c>
      <c r="K23" s="5">
        <v>2</v>
      </c>
      <c r="L23" s="2">
        <f>IF(ISERROR(VLOOKUP(J23,herb!$C$1:$F$71,3,FALSE)),0,VLOOKUP(J23,herb!$C$1:$F$71,3,FALSE))</f>
        <v>24</v>
      </c>
      <c r="M23" s="2">
        <f>IF(ISERROR(VLOOKUP(J23,herb!$C$1:$F$71,4,FALSE)),0,VLOOKUP(J23,herb!$C$1:$F$71,4,FALSE))</f>
        <v>36</v>
      </c>
      <c r="N23" s="2">
        <f>K23*L23</f>
        <v>48</v>
      </c>
      <c r="O23" s="2">
        <f>K23*M23</f>
        <v>72</v>
      </c>
      <c r="P23" s="4"/>
      <c r="Q23" s="5">
        <v>0</v>
      </c>
      <c r="R23" s="2">
        <f>IF(ISERROR(VLOOKUP(P23,herb!$C$1:$F$71,3,FALSE)),0,VLOOKUP(P23,herb!$C$1:$F$71,3,FALSE))</f>
        <v>0</v>
      </c>
      <c r="S23" s="2">
        <f>IF(ISERROR(VLOOKUP(P23,herb!$C$1:$F$71,4,FALSE)),0,VLOOKUP(P23,herb!$C$1:$F$71,4,FALSE))</f>
        <v>0</v>
      </c>
      <c r="T23" s="2">
        <f>R23*Q23</f>
        <v>0</v>
      </c>
      <c r="U23" s="2">
        <f>Q23*S23</f>
        <v>0</v>
      </c>
      <c r="V23" s="4" t="s">
        <v>22</v>
      </c>
      <c r="W23" s="5">
        <v>1</v>
      </c>
      <c r="X23" s="2">
        <f>IF(ISERROR(VLOOKUP(V23,herb!$C$1:$F$70,3,FALSE)),0,VLOOKUP(V23,herb!$C$1:$F$70,3,FALSE))</f>
        <v>24</v>
      </c>
      <c r="Y23" s="2">
        <f>IF(ISERROR(VLOOKUP(V23,herb!$C$1:$F$70,4,FALSE)),0,VLOOKUP(V23,herb!$C$1:$F$70,4,FALSE))</f>
        <v>36</v>
      </c>
      <c r="Z23" s="2">
        <f>W23*X23</f>
        <v>24</v>
      </c>
      <c r="AA23" s="2">
        <f>W23*Y23</f>
        <v>36</v>
      </c>
      <c r="AB23" s="2">
        <f>H23+N23+T23+Z23</f>
        <v>144</v>
      </c>
      <c r="AC23" s="2">
        <f>I23+O23+U23+AA23</f>
        <v>216</v>
      </c>
      <c r="AD23" s="2"/>
      <c r="AE23" s="4"/>
      <c r="AF23" s="2"/>
    </row>
    <row r="24" spans="1:32">
      <c r="A24" s="2">
        <v>23</v>
      </c>
      <c r="B24" s="2" t="s">
        <v>15</v>
      </c>
      <c r="C24" s="2" t="s">
        <v>118</v>
      </c>
      <c r="D24" s="2" t="s">
        <v>18</v>
      </c>
      <c r="E24" s="2">
        <v>3</v>
      </c>
      <c r="F24" s="2">
        <f>VLOOKUP(D24,herb!$C$1:$F$71,3,FALSE)</f>
        <v>24</v>
      </c>
      <c r="G24" s="2">
        <f>VLOOKUP(D24,herb!$C$1:$F$71,4,FALSE)</f>
        <v>36</v>
      </c>
      <c r="H24" s="2">
        <f>E24*F24</f>
        <v>72</v>
      </c>
      <c r="I24" s="2">
        <f>E24*G24</f>
        <v>108</v>
      </c>
      <c r="J24" s="5" t="s">
        <v>30</v>
      </c>
      <c r="K24" s="5">
        <v>2</v>
      </c>
      <c r="L24" s="2">
        <f>IF(ISERROR(VLOOKUP(J24,herb!$C$1:$F$71,3,FALSE)),0,VLOOKUP(J24,herb!$C$1:$F$71,3,FALSE))</f>
        <v>24</v>
      </c>
      <c r="M24" s="2">
        <f>IF(ISERROR(VLOOKUP(J24,herb!$C$1:$F$71,4,FALSE)),0,VLOOKUP(J24,herb!$C$1:$F$71,4,FALSE))</f>
        <v>36</v>
      </c>
      <c r="N24" s="2">
        <f>K24*L24</f>
        <v>48</v>
      </c>
      <c r="O24" s="2">
        <f>K24*M24</f>
        <v>72</v>
      </c>
      <c r="P24" s="4"/>
      <c r="Q24" s="5">
        <v>0</v>
      </c>
      <c r="R24" s="2">
        <f>IF(ISERROR(VLOOKUP(P24,herb!$C$1:$F$71,3,FALSE)),0,VLOOKUP(P24,herb!$C$1:$F$71,3,FALSE))</f>
        <v>0</v>
      </c>
      <c r="S24" s="2">
        <f>IF(ISERROR(VLOOKUP(P24,herb!$C$1:$F$71,4,FALSE)),0,VLOOKUP(P24,herb!$C$1:$F$71,4,FALSE))</f>
        <v>0</v>
      </c>
      <c r="T24" s="2">
        <f>R24*Q24</f>
        <v>0</v>
      </c>
      <c r="U24" s="2">
        <f>Q24*S24</f>
        <v>0</v>
      </c>
      <c r="V24" s="4" t="s">
        <v>20</v>
      </c>
      <c r="W24" s="5">
        <v>1</v>
      </c>
      <c r="X24" s="2">
        <f>IF(ISERROR(VLOOKUP(V24,herb!$C$1:$F$70,3,FALSE)),0,VLOOKUP(V24,herb!$C$1:$F$70,3,FALSE))</f>
        <v>24</v>
      </c>
      <c r="Y24" s="2">
        <f>IF(ISERROR(VLOOKUP(V24,herb!$C$1:$F$70,4,FALSE)),0,VLOOKUP(V24,herb!$C$1:$F$70,4,FALSE))</f>
        <v>36</v>
      </c>
      <c r="Z24" s="2">
        <f>W24*X24</f>
        <v>24</v>
      </c>
      <c r="AA24" s="2">
        <f>W24*Y24</f>
        <v>36</v>
      </c>
      <c r="AB24" s="2">
        <f>H24+N24+T24+Z24</f>
        <v>144</v>
      </c>
      <c r="AC24" s="2">
        <f>I24+O24+U24+AA24</f>
        <v>216</v>
      </c>
      <c r="AD24" s="2"/>
      <c r="AE24" s="4"/>
      <c r="AF24" s="2"/>
    </row>
    <row r="25" spans="1:32">
      <c r="A25" s="2">
        <v>24</v>
      </c>
      <c r="B25" s="2" t="s">
        <v>15</v>
      </c>
      <c r="C25" s="2" t="s">
        <v>119</v>
      </c>
      <c r="D25" s="2" t="s">
        <v>18</v>
      </c>
      <c r="E25" s="2">
        <v>3</v>
      </c>
      <c r="F25" s="2">
        <f>VLOOKUP(D25,herb!$C$1:$F$71,3,FALSE)</f>
        <v>24</v>
      </c>
      <c r="G25" s="2">
        <f>VLOOKUP(D25,herb!$C$1:$F$71,4,FALSE)</f>
        <v>36</v>
      </c>
      <c r="H25" s="2">
        <f>E25*F25</f>
        <v>72</v>
      </c>
      <c r="I25" s="2">
        <f>E25*G25</f>
        <v>108</v>
      </c>
      <c r="J25" s="5" t="s">
        <v>25</v>
      </c>
      <c r="K25" s="5">
        <v>2</v>
      </c>
      <c r="L25" s="2">
        <f>IF(ISERROR(VLOOKUP(J25,herb!$C$1:$F$71,3,FALSE)),0,VLOOKUP(J25,herb!$C$1:$F$71,3,FALSE))</f>
        <v>24</v>
      </c>
      <c r="M25" s="2">
        <f>IF(ISERROR(VLOOKUP(J25,herb!$C$1:$F$71,4,FALSE)),0,VLOOKUP(J25,herb!$C$1:$F$71,4,FALSE))</f>
        <v>36</v>
      </c>
      <c r="N25" s="2">
        <f>K25*L25</f>
        <v>48</v>
      </c>
      <c r="O25" s="2">
        <f>K25*M25</f>
        <v>72</v>
      </c>
      <c r="P25" s="4"/>
      <c r="Q25" s="5">
        <v>0</v>
      </c>
      <c r="R25" s="2">
        <f>IF(ISERROR(VLOOKUP(P25,herb!$C$1:$F$71,3,FALSE)),0,VLOOKUP(P25,herb!$C$1:$F$71,3,FALSE))</f>
        <v>0</v>
      </c>
      <c r="S25" s="2">
        <f>IF(ISERROR(VLOOKUP(P25,herb!$C$1:$F$71,4,FALSE)),0,VLOOKUP(P25,herb!$C$1:$F$71,4,FALSE))</f>
        <v>0</v>
      </c>
      <c r="T25" s="2">
        <f>R25*Q25</f>
        <v>0</v>
      </c>
      <c r="U25" s="2">
        <f>Q25*S25</f>
        <v>0</v>
      </c>
      <c r="V25" s="4" t="s">
        <v>22</v>
      </c>
      <c r="W25" s="5">
        <v>1</v>
      </c>
      <c r="X25" s="2">
        <f>IF(ISERROR(VLOOKUP(V25,herb!$C$1:$F$70,3,FALSE)),0,VLOOKUP(V25,herb!$C$1:$F$70,3,FALSE))</f>
        <v>24</v>
      </c>
      <c r="Y25" s="2">
        <f>IF(ISERROR(VLOOKUP(V25,herb!$C$1:$F$70,4,FALSE)),0,VLOOKUP(V25,herb!$C$1:$F$70,4,FALSE))</f>
        <v>36</v>
      </c>
      <c r="Z25" s="2">
        <f>W25*X25</f>
        <v>24</v>
      </c>
      <c r="AA25" s="2">
        <f>W25*Y25</f>
        <v>36</v>
      </c>
      <c r="AB25" s="2">
        <f>H25+N25+T25+Z25</f>
        <v>144</v>
      </c>
      <c r="AC25" s="2">
        <f>I25+O25+U25+AA25</f>
        <v>216</v>
      </c>
      <c r="AD25" s="2"/>
      <c r="AE25" s="4"/>
      <c r="AF25" s="2"/>
    </row>
    <row r="26" spans="1:32">
      <c r="A26" s="2">
        <v>25</v>
      </c>
      <c r="B26" s="2" t="s">
        <v>15</v>
      </c>
      <c r="C26" s="2" t="s">
        <v>120</v>
      </c>
      <c r="D26" s="2" t="s">
        <v>18</v>
      </c>
      <c r="E26" s="2">
        <v>3</v>
      </c>
      <c r="F26" s="2">
        <f>VLOOKUP(D26,herb!$C$1:$F$71,3,FALSE)</f>
        <v>24</v>
      </c>
      <c r="G26" s="2">
        <f>VLOOKUP(D26,herb!$C$1:$F$71,4,FALSE)</f>
        <v>36</v>
      </c>
      <c r="H26" s="2">
        <f>E26*F26</f>
        <v>72</v>
      </c>
      <c r="I26" s="2">
        <f>E26*G26</f>
        <v>108</v>
      </c>
      <c r="J26" s="5" t="s">
        <v>33</v>
      </c>
      <c r="K26" s="5">
        <v>2</v>
      </c>
      <c r="L26" s="2">
        <f>IF(ISERROR(VLOOKUP(J26,herb!$C$1:$F$71,3,FALSE)),0,VLOOKUP(J26,herb!$C$1:$F$71,3,FALSE))</f>
        <v>24</v>
      </c>
      <c r="M26" s="2">
        <f>IF(ISERROR(VLOOKUP(J26,herb!$C$1:$F$71,4,FALSE)),0,VLOOKUP(J26,herb!$C$1:$F$71,4,FALSE))</f>
        <v>36</v>
      </c>
      <c r="N26" s="2">
        <f>K26*L26</f>
        <v>48</v>
      </c>
      <c r="O26" s="2">
        <f>K26*M26</f>
        <v>72</v>
      </c>
      <c r="P26" s="4"/>
      <c r="Q26" s="5">
        <v>0</v>
      </c>
      <c r="R26" s="2">
        <f>IF(ISERROR(VLOOKUP(P26,herb!$C$1:$F$71,3,FALSE)),0,VLOOKUP(P26,herb!$C$1:$F$71,3,FALSE))</f>
        <v>0</v>
      </c>
      <c r="S26" s="2">
        <f>IF(ISERROR(VLOOKUP(P26,herb!$C$1:$F$71,4,FALSE)),0,VLOOKUP(P26,herb!$C$1:$F$71,4,FALSE))</f>
        <v>0</v>
      </c>
      <c r="T26" s="2">
        <f>R26*Q26</f>
        <v>0</v>
      </c>
      <c r="U26" s="2">
        <f>Q26*S26</f>
        <v>0</v>
      </c>
      <c r="V26" s="4" t="s">
        <v>21</v>
      </c>
      <c r="W26" s="5">
        <v>1</v>
      </c>
      <c r="X26" s="2">
        <f>IF(ISERROR(VLOOKUP(V26,herb!$C$1:$F$70,3,FALSE)),0,VLOOKUP(V26,herb!$C$1:$F$70,3,FALSE))</f>
        <v>24</v>
      </c>
      <c r="Y26" s="2">
        <f>IF(ISERROR(VLOOKUP(V26,herb!$C$1:$F$70,4,FALSE)),0,VLOOKUP(V26,herb!$C$1:$F$70,4,FALSE))</f>
        <v>36</v>
      </c>
      <c r="Z26" s="2">
        <f>W26*X26</f>
        <v>24</v>
      </c>
      <c r="AA26" s="2">
        <f>W26*Y26</f>
        <v>36</v>
      </c>
      <c r="AB26" s="2">
        <f>H26+N26+T26+Z26</f>
        <v>144</v>
      </c>
      <c r="AC26" s="2">
        <f>I26+O26+U26+AA26</f>
        <v>216</v>
      </c>
      <c r="AD26" s="2"/>
      <c r="AE26" s="4"/>
      <c r="AF26" s="2"/>
    </row>
    <row r="27" spans="1:32">
      <c r="A27" s="2">
        <v>26</v>
      </c>
      <c r="B27" s="2" t="s">
        <v>15</v>
      </c>
      <c r="C27" s="2" t="s">
        <v>121</v>
      </c>
      <c r="D27" s="2" t="s">
        <v>23</v>
      </c>
      <c r="E27" s="2">
        <v>3</v>
      </c>
      <c r="F27" s="2">
        <f>VLOOKUP(D27,herb!$C$1:$F$71,3,FALSE)</f>
        <v>24</v>
      </c>
      <c r="G27" s="2">
        <f>VLOOKUP(D27,herb!$C$1:$F$71,4,FALSE)</f>
        <v>36</v>
      </c>
      <c r="H27" s="2">
        <f>E27*F27</f>
        <v>72</v>
      </c>
      <c r="I27" s="2">
        <f>E27*G27</f>
        <v>108</v>
      </c>
      <c r="J27" s="5" t="s">
        <v>39</v>
      </c>
      <c r="K27" s="5">
        <v>3</v>
      </c>
      <c r="L27" s="2">
        <f>IF(ISERROR(VLOOKUP(J27,herb!$C$1:$F$71,3,FALSE)),0,VLOOKUP(J27,herb!$C$1:$F$71,3,FALSE))</f>
        <v>270</v>
      </c>
      <c r="M27" s="2">
        <f>IF(ISERROR(VLOOKUP(J27,herb!$C$1:$F$71,4,FALSE)),0,VLOOKUP(J27,herb!$C$1:$F$71,4,FALSE))</f>
        <v>405</v>
      </c>
      <c r="N27" s="2">
        <f>K27*L27</f>
        <v>810</v>
      </c>
      <c r="O27" s="2">
        <f>K27*M27</f>
        <v>1215</v>
      </c>
      <c r="P27" s="4"/>
      <c r="Q27" s="5">
        <v>0</v>
      </c>
      <c r="R27" s="2">
        <f>IF(ISERROR(VLOOKUP(P27,herb!$C$1:$F$71,3,FALSE)),0,VLOOKUP(P27,herb!$C$1:$F$71,3,FALSE))</f>
        <v>0</v>
      </c>
      <c r="S27" s="2">
        <f>IF(ISERROR(VLOOKUP(P27,herb!$C$1:$F$71,4,FALSE)),0,VLOOKUP(P27,herb!$C$1:$F$71,4,FALSE))</f>
        <v>0</v>
      </c>
      <c r="T27" s="2">
        <f>R27*Q27</f>
        <v>0</v>
      </c>
      <c r="U27" s="2">
        <f>Q27*S27</f>
        <v>0</v>
      </c>
      <c r="V27" s="4" t="s">
        <v>31</v>
      </c>
      <c r="W27" s="5">
        <v>1</v>
      </c>
      <c r="X27" s="2">
        <f>IF(ISERROR(VLOOKUP(V27,herb!$C$1:$F$70,3,FALSE)),0,VLOOKUP(V27,herb!$C$1:$F$70,3,FALSE))</f>
        <v>24</v>
      </c>
      <c r="Y27" s="2">
        <f>IF(ISERROR(VLOOKUP(V27,herb!$C$1:$F$70,4,FALSE)),0,VLOOKUP(V27,herb!$C$1:$F$70,4,FALSE))</f>
        <v>36</v>
      </c>
      <c r="Z27" s="2">
        <f>W27*X27</f>
        <v>24</v>
      </c>
      <c r="AA27" s="2">
        <f>W27*Y27</f>
        <v>36</v>
      </c>
      <c r="AB27" s="2">
        <f>H27+N27+T27+Z27</f>
        <v>906</v>
      </c>
      <c r="AC27" s="2">
        <f>I27+O27+U27+AA27</f>
        <v>1359</v>
      </c>
      <c r="AD27" s="2"/>
      <c r="AE27" s="4"/>
      <c r="AF27" s="2"/>
    </row>
    <row r="28" spans="1:32">
      <c r="A28" s="2">
        <v>27</v>
      </c>
      <c r="B28" s="2" t="s">
        <v>15</v>
      </c>
      <c r="C28" s="2" t="s">
        <v>122</v>
      </c>
      <c r="D28" s="2" t="s">
        <v>33</v>
      </c>
      <c r="E28" s="2">
        <v>3</v>
      </c>
      <c r="F28" s="2">
        <f>VLOOKUP(D28,herb!$C$1:$F$71,3,FALSE)</f>
        <v>24</v>
      </c>
      <c r="G28" s="2">
        <f>VLOOKUP(D28,herb!$C$1:$F$71,4,FALSE)</f>
        <v>36</v>
      </c>
      <c r="H28" s="2">
        <f>E28*F28</f>
        <v>72</v>
      </c>
      <c r="I28" s="2">
        <f>E28*G28</f>
        <v>108</v>
      </c>
      <c r="J28" s="5" t="s">
        <v>17</v>
      </c>
      <c r="K28" s="5">
        <v>3</v>
      </c>
      <c r="L28" s="2">
        <f>IF(ISERROR(VLOOKUP(J28,herb!$C$1:$F$71,3,FALSE)),0,VLOOKUP(J28,herb!$C$1:$F$71,3,FALSE))</f>
        <v>24</v>
      </c>
      <c r="M28" s="2">
        <f>IF(ISERROR(VLOOKUP(J28,herb!$C$1:$F$71,4,FALSE)),0,VLOOKUP(J28,herb!$C$1:$F$71,4,FALSE))</f>
        <v>36</v>
      </c>
      <c r="N28" s="2">
        <f>K28*L28</f>
        <v>72</v>
      </c>
      <c r="O28" s="2">
        <f>K28*M28</f>
        <v>108</v>
      </c>
      <c r="P28" s="4"/>
      <c r="Q28" s="5">
        <v>0</v>
      </c>
      <c r="R28" s="2">
        <f>IF(ISERROR(VLOOKUP(P28,herb!$C$1:$F$71,3,FALSE)),0,VLOOKUP(P28,herb!$C$1:$F$71,3,FALSE))</f>
        <v>0</v>
      </c>
      <c r="S28" s="2">
        <f>IF(ISERROR(VLOOKUP(P28,herb!$C$1:$F$71,4,FALSE)),0,VLOOKUP(P28,herb!$C$1:$F$71,4,FALSE))</f>
        <v>0</v>
      </c>
      <c r="T28" s="2">
        <f>R28*Q28</f>
        <v>0</v>
      </c>
      <c r="U28" s="2">
        <f>Q28*S28</f>
        <v>0</v>
      </c>
      <c r="V28" s="4" t="s">
        <v>21</v>
      </c>
      <c r="W28" s="5">
        <v>1</v>
      </c>
      <c r="X28" s="2">
        <f>IF(ISERROR(VLOOKUP(V28,herb!$C$1:$F$70,3,FALSE)),0,VLOOKUP(V28,herb!$C$1:$F$70,3,FALSE))</f>
        <v>24</v>
      </c>
      <c r="Y28" s="2">
        <f>IF(ISERROR(VLOOKUP(V28,herb!$C$1:$F$70,4,FALSE)),0,VLOOKUP(V28,herb!$C$1:$F$70,4,FALSE))</f>
        <v>36</v>
      </c>
      <c r="Z28" s="2">
        <f>W28*X28</f>
        <v>24</v>
      </c>
      <c r="AA28" s="2">
        <f>W28*Y28</f>
        <v>36</v>
      </c>
      <c r="AB28" s="2">
        <f>H28+N28+T28+Z28</f>
        <v>168</v>
      </c>
      <c r="AC28" s="2">
        <f>I28+O28+U28+AA28</f>
        <v>252</v>
      </c>
      <c r="AD28" s="2"/>
      <c r="AE28" s="4"/>
      <c r="AF28" s="2"/>
    </row>
    <row r="29" spans="1:32">
      <c r="A29" s="2">
        <v>28</v>
      </c>
      <c r="B29" s="2" t="s">
        <v>15</v>
      </c>
      <c r="C29" s="2" t="s">
        <v>123</v>
      </c>
      <c r="D29" s="2" t="s">
        <v>26</v>
      </c>
      <c r="E29" s="2">
        <v>2</v>
      </c>
      <c r="F29" s="2">
        <f>VLOOKUP(D29,herb!$C$1:$F$71,3,FALSE)</f>
        <v>24</v>
      </c>
      <c r="G29" s="2">
        <f>VLOOKUP(D29,herb!$C$1:$F$71,4,FALSE)</f>
        <v>36</v>
      </c>
      <c r="H29" s="2">
        <f>E29*F29</f>
        <v>48</v>
      </c>
      <c r="I29" s="2">
        <f>E29*G29</f>
        <v>72</v>
      </c>
      <c r="J29" s="5" t="s">
        <v>32</v>
      </c>
      <c r="K29" s="5">
        <v>4</v>
      </c>
      <c r="L29" s="2">
        <f>IF(ISERROR(VLOOKUP(J29,herb!$C$1:$F$71,3,FALSE)),0,VLOOKUP(J29,herb!$C$1:$F$71,3,FALSE))</f>
        <v>24</v>
      </c>
      <c r="M29" s="2">
        <f>IF(ISERROR(VLOOKUP(J29,herb!$C$1:$F$71,4,FALSE)),0,VLOOKUP(J29,herb!$C$1:$F$71,4,FALSE))</f>
        <v>36</v>
      </c>
      <c r="N29" s="2">
        <f>K29*L29</f>
        <v>96</v>
      </c>
      <c r="O29" s="2">
        <f>K29*M29</f>
        <v>144</v>
      </c>
      <c r="P29" s="4"/>
      <c r="Q29" s="5">
        <v>0</v>
      </c>
      <c r="R29" s="2">
        <f>IF(ISERROR(VLOOKUP(P29,herb!$C$1:$F$71,3,FALSE)),0,VLOOKUP(P29,herb!$C$1:$F$71,3,FALSE))</f>
        <v>0</v>
      </c>
      <c r="S29" s="2">
        <f>IF(ISERROR(VLOOKUP(P29,herb!$C$1:$F$71,4,FALSE)),0,VLOOKUP(P29,herb!$C$1:$F$71,4,FALSE))</f>
        <v>0</v>
      </c>
      <c r="T29" s="2">
        <f>R29*Q29</f>
        <v>0</v>
      </c>
      <c r="U29" s="2">
        <f>Q29*S29</f>
        <v>0</v>
      </c>
      <c r="V29" s="4" t="s">
        <v>19</v>
      </c>
      <c r="W29" s="5">
        <v>1</v>
      </c>
      <c r="X29" s="2">
        <f>IF(ISERROR(VLOOKUP(V29,herb!$C$1:$F$70,3,FALSE)),0,VLOOKUP(V29,herb!$C$1:$F$70,3,FALSE))</f>
        <v>24</v>
      </c>
      <c r="Y29" s="2">
        <f>IF(ISERROR(VLOOKUP(V29,herb!$C$1:$F$70,4,FALSE)),0,VLOOKUP(V29,herb!$C$1:$F$70,4,FALSE))</f>
        <v>36</v>
      </c>
      <c r="Z29" s="2">
        <f>W29*X29</f>
        <v>24</v>
      </c>
      <c r="AA29" s="2">
        <f>W29*Y29</f>
        <v>36</v>
      </c>
      <c r="AB29" s="2">
        <f>H29+N29+T29+Z29</f>
        <v>168</v>
      </c>
      <c r="AC29" s="2">
        <f>I29+O29+U29+AA29</f>
        <v>252</v>
      </c>
      <c r="AD29" s="2"/>
      <c r="AE29" s="4"/>
      <c r="AF29" s="2"/>
    </row>
    <row r="30" spans="1:32">
      <c r="A30" s="2">
        <v>29</v>
      </c>
      <c r="B30" s="2" t="s">
        <v>34</v>
      </c>
      <c r="C30" s="2" t="s">
        <v>124</v>
      </c>
      <c r="D30" s="2" t="s">
        <v>22</v>
      </c>
      <c r="E30" s="2">
        <v>2</v>
      </c>
      <c r="F30" s="2">
        <f>VLOOKUP(D30,herb!$C$1:$F$71,3,FALSE)</f>
        <v>24</v>
      </c>
      <c r="G30" s="2">
        <f>VLOOKUP(D30,herb!$C$1:$F$71,4,FALSE)</f>
        <v>36</v>
      </c>
      <c r="H30" s="2">
        <f t="shared" ref="H30:H35" si="0">E30*F30</f>
        <v>48</v>
      </c>
      <c r="I30" s="2">
        <f t="shared" ref="I30:I35" si="1">E30*G30</f>
        <v>72</v>
      </c>
      <c r="J30" s="2" t="s">
        <v>17</v>
      </c>
      <c r="K30" s="2">
        <v>2</v>
      </c>
      <c r="L30" s="2">
        <f>IF(ISERROR(VLOOKUP(J30,herb!$C$1:$F$71,3,FALSE)),0,VLOOKUP(J30,herb!$C$1:$F$71,3,FALSE))</f>
        <v>24</v>
      </c>
      <c r="M30" s="2">
        <f>IF(ISERROR(VLOOKUP(J30,herb!$C$1:$F$71,4,FALSE)),0,VLOOKUP(J30,herb!$C$1:$F$71,4,FALSE))</f>
        <v>36</v>
      </c>
      <c r="N30" s="2">
        <f t="shared" ref="N30:N35" si="2">K30*L30</f>
        <v>48</v>
      </c>
      <c r="O30" s="2">
        <f t="shared" ref="O30:O35" si="3">K30*M30</f>
        <v>72</v>
      </c>
      <c r="P30" s="2"/>
      <c r="Q30" s="5">
        <v>0</v>
      </c>
      <c r="R30" s="2">
        <f>IF(ISERROR(VLOOKUP(P30,herb!$C$1:$F$71,3,FALSE)),0,VLOOKUP(P30,herb!$C$1:$F$71,3,FALSE))</f>
        <v>0</v>
      </c>
      <c r="S30" s="2">
        <f>IF(ISERROR(VLOOKUP(P30,herb!$C$1:$F$71,4,FALSE)),0,VLOOKUP(P30,herb!$C$1:$F$71,4,FALSE))</f>
        <v>0</v>
      </c>
      <c r="T30" s="2">
        <f t="shared" ref="T30:T35" si="4">R30*Q30</f>
        <v>0</v>
      </c>
      <c r="U30" s="2">
        <f t="shared" ref="U30:U35" si="5">Q30*S30</f>
        <v>0</v>
      </c>
      <c r="V30" s="2" t="s">
        <v>20</v>
      </c>
      <c r="W30" s="2">
        <v>1</v>
      </c>
      <c r="X30" s="2">
        <f>IF(ISERROR(VLOOKUP(V30,herb!$C$1:$F$70,3,FALSE)),0,VLOOKUP(V30,herb!$C$1:$F$70,3,FALSE))</f>
        <v>24</v>
      </c>
      <c r="Y30" s="2">
        <f>IF(ISERROR(VLOOKUP(V30,herb!$C$1:$F$70,4,FALSE)),0,VLOOKUP(V30,herb!$C$1:$F$70,4,FALSE))</f>
        <v>36</v>
      </c>
      <c r="Z30" s="2">
        <f t="shared" ref="Z30:Z35" si="6">W30*X30</f>
        <v>24</v>
      </c>
      <c r="AA30" s="2">
        <f t="shared" ref="AA30:AA35" si="7">W30*Y30</f>
        <v>36</v>
      </c>
      <c r="AB30" s="2">
        <f t="shared" ref="AB30:AB35" si="8">H30+N30+T30+Z30</f>
        <v>120</v>
      </c>
      <c r="AC30" s="2">
        <f t="shared" ref="AC30:AC35" si="9">I30+O30+U30+AA30</f>
        <v>180</v>
      </c>
      <c r="AD30" s="2"/>
      <c r="AE30" s="2"/>
      <c r="AF30" s="2"/>
    </row>
    <row r="31" spans="1:32">
      <c r="A31" s="2">
        <v>30</v>
      </c>
      <c r="B31" s="2" t="s">
        <v>34</v>
      </c>
      <c r="C31" s="2" t="s">
        <v>125</v>
      </c>
      <c r="D31" s="2" t="s">
        <v>64</v>
      </c>
      <c r="E31" s="2">
        <v>1</v>
      </c>
      <c r="F31" s="2">
        <f>VLOOKUP(D31,herb!$C$1:$F$71,3,FALSE)</f>
        <v>2880</v>
      </c>
      <c r="G31" s="2">
        <f>VLOOKUP(D31,herb!$C$1:$F$71,4,FALSE)</f>
        <v>4320</v>
      </c>
      <c r="H31" s="2">
        <f t="shared" si="0"/>
        <v>2880</v>
      </c>
      <c r="I31" s="2">
        <f t="shared" si="1"/>
        <v>4320</v>
      </c>
      <c r="J31" s="2" t="s">
        <v>45</v>
      </c>
      <c r="K31" s="2">
        <v>5</v>
      </c>
      <c r="L31" s="2">
        <f>IF(ISERROR(VLOOKUP(J31,herb!$C$1:$F$71,3,FALSE)),0,VLOOKUP(J31,herb!$C$1:$F$71,3,FALSE))</f>
        <v>270</v>
      </c>
      <c r="M31" s="2">
        <f>IF(ISERROR(VLOOKUP(J31,herb!$C$1:$F$71,4,FALSE)),0,VLOOKUP(J31,herb!$C$1:$F$71,4,FALSE))</f>
        <v>405</v>
      </c>
      <c r="N31" s="2">
        <f t="shared" si="2"/>
        <v>1350</v>
      </c>
      <c r="O31" s="2">
        <f t="shared" si="3"/>
        <v>2025</v>
      </c>
      <c r="P31" s="2" t="s">
        <v>56</v>
      </c>
      <c r="Q31" s="2">
        <v>2</v>
      </c>
      <c r="R31" s="2">
        <f>IF(ISERROR(VLOOKUP(P31,herb!$C$1:$F$71,3,FALSE)),0,VLOOKUP(P31,herb!$C$1:$F$71,3,FALSE))</f>
        <v>270</v>
      </c>
      <c r="S31" s="2">
        <f>IF(ISERROR(VLOOKUP(P31,herb!$C$1:$F$71,4,FALSE)),0,VLOOKUP(P31,herb!$C$1:$F$71,4,FALSE))</f>
        <v>405</v>
      </c>
      <c r="T31" s="2">
        <f t="shared" si="4"/>
        <v>540</v>
      </c>
      <c r="U31" s="2">
        <f t="shared" si="5"/>
        <v>810</v>
      </c>
      <c r="V31" s="2" t="s">
        <v>35</v>
      </c>
      <c r="W31" s="2">
        <v>1</v>
      </c>
      <c r="X31" s="2">
        <f>IF(ISERROR(VLOOKUP(V31,herb!$C$1:$F$70,3,FALSE)),0,VLOOKUP(V31,herb!$C$1:$F$70,3,FALSE))</f>
        <v>270</v>
      </c>
      <c r="Y31" s="2">
        <f>IF(ISERROR(VLOOKUP(V31,herb!$C$1:$F$70,4,FALSE)),0,VLOOKUP(V31,herb!$C$1:$F$70,4,FALSE))</f>
        <v>405</v>
      </c>
      <c r="Z31" s="2">
        <f t="shared" si="6"/>
        <v>270</v>
      </c>
      <c r="AA31" s="2">
        <f t="shared" si="7"/>
        <v>405</v>
      </c>
      <c r="AB31" s="2">
        <f t="shared" si="8"/>
        <v>5040</v>
      </c>
      <c r="AC31" s="2">
        <f t="shared" si="9"/>
        <v>7560</v>
      </c>
      <c r="AD31" s="2"/>
      <c r="AE31" s="2"/>
      <c r="AF31" s="2"/>
    </row>
    <row r="32" spans="1:32">
      <c r="A32" s="2">
        <v>31</v>
      </c>
      <c r="B32" s="2" t="s">
        <v>34</v>
      </c>
      <c r="C32" s="2" t="s">
        <v>126</v>
      </c>
      <c r="D32" s="2" t="s">
        <v>26</v>
      </c>
      <c r="E32" s="2">
        <v>6</v>
      </c>
      <c r="F32" s="2">
        <f>VLOOKUP(D32,herb!$C$1:$F$71,3,FALSE)</f>
        <v>24</v>
      </c>
      <c r="G32" s="2">
        <f>VLOOKUP(D32,herb!$C$1:$F$71,4,FALSE)</f>
        <v>36</v>
      </c>
      <c r="H32" s="2">
        <f t="shared" si="0"/>
        <v>144</v>
      </c>
      <c r="I32" s="2">
        <f t="shared" si="1"/>
        <v>216</v>
      </c>
      <c r="J32" s="2" t="s">
        <v>54</v>
      </c>
      <c r="K32" s="2">
        <v>1</v>
      </c>
      <c r="L32" s="2">
        <f>IF(ISERROR(VLOOKUP(J32,herb!$C$1:$F$71,3,FALSE)),0,VLOOKUP(J32,herb!$C$1:$F$71,3,FALSE))</f>
        <v>270</v>
      </c>
      <c r="M32" s="2">
        <f>IF(ISERROR(VLOOKUP(J32,herb!$C$1:$F$71,4,FALSE)),0,VLOOKUP(J32,herb!$C$1:$F$71,4,FALSE))</f>
        <v>405</v>
      </c>
      <c r="N32" s="2">
        <f t="shared" si="2"/>
        <v>270</v>
      </c>
      <c r="O32" s="2">
        <f t="shared" si="3"/>
        <v>405</v>
      </c>
      <c r="P32" s="2"/>
      <c r="Q32" s="5">
        <v>0</v>
      </c>
      <c r="R32" s="2">
        <f>IF(ISERROR(VLOOKUP(P32,herb!$C$1:$F$71,3,FALSE)),0,VLOOKUP(P32,herb!$C$1:$F$71,3,FALSE))</f>
        <v>0</v>
      </c>
      <c r="S32" s="2">
        <f>IF(ISERROR(VLOOKUP(P32,herb!$C$1:$F$71,4,FALSE)),0,VLOOKUP(P32,herb!$C$1:$F$71,4,FALSE))</f>
        <v>0</v>
      </c>
      <c r="T32" s="2">
        <f t="shared" si="4"/>
        <v>0</v>
      </c>
      <c r="U32" s="2">
        <f t="shared" si="5"/>
        <v>0</v>
      </c>
      <c r="V32" s="2" t="s">
        <v>57</v>
      </c>
      <c r="W32" s="2">
        <v>1</v>
      </c>
      <c r="X32" s="2">
        <f>IF(ISERROR(VLOOKUP(V32,herb!$C$1:$F$70,3,FALSE)),0,VLOOKUP(V32,herb!$C$1:$F$70,3,FALSE))</f>
        <v>270</v>
      </c>
      <c r="Y32" s="2">
        <f>IF(ISERROR(VLOOKUP(V32,herb!$C$1:$F$70,4,FALSE)),0,VLOOKUP(V32,herb!$C$1:$F$70,4,FALSE))</f>
        <v>405</v>
      </c>
      <c r="Z32" s="2">
        <f t="shared" si="6"/>
        <v>270</v>
      </c>
      <c r="AA32" s="2">
        <f t="shared" si="7"/>
        <v>405</v>
      </c>
      <c r="AB32" s="2">
        <f t="shared" si="8"/>
        <v>684</v>
      </c>
      <c r="AC32" s="2">
        <f t="shared" si="9"/>
        <v>1026</v>
      </c>
      <c r="AD32" s="2"/>
      <c r="AE32" s="2"/>
      <c r="AF32" s="2"/>
    </row>
    <row r="33" spans="1:32">
      <c r="A33" s="2">
        <v>32</v>
      </c>
      <c r="B33" s="2" t="s">
        <v>34</v>
      </c>
      <c r="C33" s="2" t="s">
        <v>127</v>
      </c>
      <c r="D33" s="2" t="s">
        <v>26</v>
      </c>
      <c r="E33" s="2">
        <v>6</v>
      </c>
      <c r="F33" s="2">
        <f>VLOOKUP(D33,herb!$C$1:$F$71,3,FALSE)</f>
        <v>24</v>
      </c>
      <c r="G33" s="2">
        <f>VLOOKUP(D33,herb!$C$1:$F$71,4,FALSE)</f>
        <v>36</v>
      </c>
      <c r="H33" s="2">
        <f t="shared" si="0"/>
        <v>144</v>
      </c>
      <c r="I33" s="2">
        <f t="shared" si="1"/>
        <v>216</v>
      </c>
      <c r="J33" s="2" t="s">
        <v>37</v>
      </c>
      <c r="K33" s="2">
        <v>1</v>
      </c>
      <c r="L33" s="2">
        <f>IF(ISERROR(VLOOKUP(J33,herb!$C$1:$F$71,3,FALSE)),0,VLOOKUP(J33,herb!$C$1:$F$71,3,FALSE))</f>
        <v>270</v>
      </c>
      <c r="M33" s="2">
        <f>IF(ISERROR(VLOOKUP(J33,herb!$C$1:$F$71,4,FALSE)),0,VLOOKUP(J33,herb!$C$1:$F$71,4,FALSE))</f>
        <v>405</v>
      </c>
      <c r="N33" s="2">
        <f t="shared" si="2"/>
        <v>270</v>
      </c>
      <c r="O33" s="2">
        <f t="shared" si="3"/>
        <v>405</v>
      </c>
      <c r="P33" s="2"/>
      <c r="Q33" s="5">
        <v>0</v>
      </c>
      <c r="R33" s="2">
        <f>IF(ISERROR(VLOOKUP(P33,herb!$C$1:$F$71,3,FALSE)),0,VLOOKUP(P33,herb!$C$1:$F$71,3,FALSE))</f>
        <v>0</v>
      </c>
      <c r="S33" s="2">
        <f>IF(ISERROR(VLOOKUP(P33,herb!$C$1:$F$71,4,FALSE)),0,VLOOKUP(P33,herb!$C$1:$F$71,4,FALSE))</f>
        <v>0</v>
      </c>
      <c r="T33" s="2">
        <f t="shared" si="4"/>
        <v>0</v>
      </c>
      <c r="U33" s="2">
        <f t="shared" si="5"/>
        <v>0</v>
      </c>
      <c r="V33" s="2" t="s">
        <v>35</v>
      </c>
      <c r="W33" s="2">
        <v>1</v>
      </c>
      <c r="X33" s="2">
        <f>IF(ISERROR(VLOOKUP(V33,herb!$C$1:$F$70,3,FALSE)),0,VLOOKUP(V33,herb!$C$1:$F$70,3,FALSE))</f>
        <v>270</v>
      </c>
      <c r="Y33" s="2">
        <f>IF(ISERROR(VLOOKUP(V33,herb!$C$1:$F$70,4,FALSE)),0,VLOOKUP(V33,herb!$C$1:$F$70,4,FALSE))</f>
        <v>405</v>
      </c>
      <c r="Z33" s="2">
        <f t="shared" si="6"/>
        <v>270</v>
      </c>
      <c r="AA33" s="2">
        <f t="shared" si="7"/>
        <v>405</v>
      </c>
      <c r="AB33" s="2">
        <f t="shared" si="8"/>
        <v>684</v>
      </c>
      <c r="AC33" s="2">
        <f t="shared" si="9"/>
        <v>1026</v>
      </c>
      <c r="AD33" s="2"/>
      <c r="AE33" s="2"/>
      <c r="AF33" s="2"/>
    </row>
    <row r="34" spans="1:32">
      <c r="A34" s="2">
        <v>33</v>
      </c>
      <c r="B34" s="2" t="s">
        <v>34</v>
      </c>
      <c r="C34" s="2" t="s">
        <v>128</v>
      </c>
      <c r="D34" s="2" t="s">
        <v>38</v>
      </c>
      <c r="E34" s="2">
        <v>3</v>
      </c>
      <c r="F34" s="2">
        <f>VLOOKUP(D34,herb!$C$1:$F$71,3,FALSE)</f>
        <v>270</v>
      </c>
      <c r="G34" s="2">
        <f>VLOOKUP(D34,herb!$C$1:$F$71,4,FALSE)</f>
        <v>405</v>
      </c>
      <c r="H34" s="2">
        <f t="shared" si="0"/>
        <v>810</v>
      </c>
      <c r="I34" s="2">
        <f t="shared" si="1"/>
        <v>1215</v>
      </c>
      <c r="J34" s="2" t="s">
        <v>43</v>
      </c>
      <c r="K34" s="2">
        <v>1</v>
      </c>
      <c r="L34" s="2">
        <f>IF(ISERROR(VLOOKUP(J34,herb!$C$1:$F$71,3,FALSE)),0,VLOOKUP(J34,herb!$C$1:$F$71,3,FALSE))</f>
        <v>270</v>
      </c>
      <c r="M34" s="2">
        <f>IF(ISERROR(VLOOKUP(J34,herb!$C$1:$F$71,4,FALSE)),0,VLOOKUP(J34,herb!$C$1:$F$71,4,FALSE))</f>
        <v>405</v>
      </c>
      <c r="N34" s="2">
        <f t="shared" si="2"/>
        <v>270</v>
      </c>
      <c r="O34" s="2">
        <f t="shared" si="3"/>
        <v>405</v>
      </c>
      <c r="P34" s="2" t="s">
        <v>36</v>
      </c>
      <c r="Q34" s="2">
        <v>1</v>
      </c>
      <c r="R34" s="2">
        <f>IF(ISERROR(VLOOKUP(P34,herb!$C$1:$F$71,3,FALSE)),0,VLOOKUP(P34,herb!$C$1:$F$71,3,FALSE))</f>
        <v>270</v>
      </c>
      <c r="S34" s="2">
        <f>IF(ISERROR(VLOOKUP(P34,herb!$C$1:$F$71,4,FALSE)),0,VLOOKUP(P34,herb!$C$1:$F$71,4,FALSE))</f>
        <v>405</v>
      </c>
      <c r="T34" s="2">
        <f t="shared" si="4"/>
        <v>270</v>
      </c>
      <c r="U34" s="2">
        <f t="shared" si="5"/>
        <v>405</v>
      </c>
      <c r="V34" s="2" t="s">
        <v>54</v>
      </c>
      <c r="W34" s="2">
        <v>1</v>
      </c>
      <c r="X34" s="2">
        <f>IF(ISERROR(VLOOKUP(V34,herb!$C$1:$F$70,3,FALSE)),0,VLOOKUP(V34,herb!$C$1:$F$70,3,FALSE))</f>
        <v>270</v>
      </c>
      <c r="Y34" s="2">
        <f>IF(ISERROR(VLOOKUP(V34,herb!$C$1:$F$70,4,FALSE)),0,VLOOKUP(V34,herb!$C$1:$F$70,4,FALSE))</f>
        <v>405</v>
      </c>
      <c r="Z34" s="2">
        <f t="shared" si="6"/>
        <v>270</v>
      </c>
      <c r="AA34" s="2">
        <f t="shared" si="7"/>
        <v>405</v>
      </c>
      <c r="AB34" s="2">
        <f t="shared" si="8"/>
        <v>1620</v>
      </c>
      <c r="AC34" s="2">
        <f t="shared" si="9"/>
        <v>2430</v>
      </c>
      <c r="AD34" s="2"/>
      <c r="AE34" s="2"/>
      <c r="AF34" s="2"/>
    </row>
    <row r="35" spans="1:32">
      <c r="A35" s="2">
        <v>34</v>
      </c>
      <c r="B35" s="2" t="s">
        <v>34</v>
      </c>
      <c r="C35" s="2" t="s">
        <v>129</v>
      </c>
      <c r="D35" s="2" t="s">
        <v>52</v>
      </c>
      <c r="E35" s="2">
        <v>2</v>
      </c>
      <c r="F35" s="2">
        <f>VLOOKUP(D35,herb!$C$1:$F$71,3,FALSE)</f>
        <v>270</v>
      </c>
      <c r="G35" s="2">
        <f>VLOOKUP(D35,herb!$C$1:$F$71,4,FALSE)</f>
        <v>405</v>
      </c>
      <c r="H35" s="2">
        <f t="shared" si="0"/>
        <v>540</v>
      </c>
      <c r="I35" s="2">
        <f t="shared" si="1"/>
        <v>810</v>
      </c>
      <c r="J35" s="4" t="s">
        <v>55</v>
      </c>
      <c r="K35" s="2">
        <v>2</v>
      </c>
      <c r="L35" s="2">
        <f>IF(ISERROR(VLOOKUP(J35,herb!$C$1:$F$71,3,FALSE)),0,VLOOKUP(J35,herb!$C$1:$F$71,3,FALSE))</f>
        <v>270</v>
      </c>
      <c r="M35" s="2">
        <f>IF(ISERROR(VLOOKUP(J35,herb!$C$1:$F$71,4,FALSE)),0,VLOOKUP(J35,herb!$C$1:$F$71,4,FALSE))</f>
        <v>405</v>
      </c>
      <c r="N35" s="2">
        <f t="shared" si="2"/>
        <v>540</v>
      </c>
      <c r="O35" s="2">
        <f t="shared" si="3"/>
        <v>810</v>
      </c>
      <c r="P35" s="2"/>
      <c r="Q35" s="5">
        <v>0</v>
      </c>
      <c r="R35" s="2">
        <f>IF(ISERROR(VLOOKUP(P35,herb!$C$1:$F$71,3,FALSE)),0,VLOOKUP(P35,herb!$C$1:$F$71,3,FALSE))</f>
        <v>0</v>
      </c>
      <c r="S35" s="2">
        <f>IF(ISERROR(VLOOKUP(P35,herb!$C$1:$F$71,4,FALSE)),0,VLOOKUP(P35,herb!$C$1:$F$71,4,FALSE))</f>
        <v>0</v>
      </c>
      <c r="T35" s="2">
        <f t="shared" si="4"/>
        <v>0</v>
      </c>
      <c r="U35" s="2">
        <f t="shared" si="5"/>
        <v>0</v>
      </c>
      <c r="V35" s="2" t="s">
        <v>63</v>
      </c>
      <c r="W35" s="2">
        <v>1</v>
      </c>
      <c r="X35" s="2">
        <f>IF(ISERROR(VLOOKUP(V35,herb!$C$1:$F$70,3,FALSE)),0,VLOOKUP(V35,herb!$C$1:$F$70,3,FALSE))</f>
        <v>2880</v>
      </c>
      <c r="Y35" s="2">
        <f>IF(ISERROR(VLOOKUP(V35,herb!$C$1:$F$70,4,FALSE)),0,VLOOKUP(V35,herb!$C$1:$F$70,4,FALSE))</f>
        <v>4320</v>
      </c>
      <c r="Z35" s="2">
        <f t="shared" si="6"/>
        <v>2880</v>
      </c>
      <c r="AA35" s="2">
        <f t="shared" si="7"/>
        <v>4320</v>
      </c>
      <c r="AB35" s="2">
        <f t="shared" si="8"/>
        <v>3960</v>
      </c>
      <c r="AC35" s="2">
        <f t="shared" si="9"/>
        <v>5940</v>
      </c>
      <c r="AD35" s="2"/>
      <c r="AE35" s="2"/>
      <c r="AF35" s="2"/>
    </row>
    <row r="36" spans="1:32">
      <c r="A36" s="2">
        <v>35</v>
      </c>
      <c r="B36" s="2" t="s">
        <v>34</v>
      </c>
      <c r="C36" s="2" t="s">
        <v>130</v>
      </c>
      <c r="D36" s="2" t="s">
        <v>66</v>
      </c>
      <c r="E36" s="2">
        <v>1</v>
      </c>
      <c r="F36" s="2">
        <f>VLOOKUP(D36,herb!$C$1:$F$71,3,FALSE)</f>
        <v>2880</v>
      </c>
      <c r="G36" s="2">
        <f>VLOOKUP(D36,herb!$C$1:$F$71,4,FALSE)</f>
        <v>4320</v>
      </c>
      <c r="H36" s="2">
        <f>E36*F36</f>
        <v>2880</v>
      </c>
      <c r="I36" s="2">
        <f>E36*G36</f>
        <v>4320</v>
      </c>
      <c r="J36" s="5" t="s">
        <v>47</v>
      </c>
      <c r="K36" s="5">
        <v>7</v>
      </c>
      <c r="L36" s="2">
        <f>IF(ISERROR(VLOOKUP(J36,herb!$C$1:$F$71,3,FALSE)),0,VLOOKUP(J36,herb!$C$1:$F$71,3,FALSE))</f>
        <v>270</v>
      </c>
      <c r="M36" s="2">
        <f>IF(ISERROR(VLOOKUP(J36,herb!$C$1:$F$71,4,FALSE)),0,VLOOKUP(J36,herb!$C$1:$F$71,4,FALSE))</f>
        <v>405</v>
      </c>
      <c r="N36" s="2">
        <f>K36*L36</f>
        <v>1890</v>
      </c>
      <c r="O36" s="2">
        <f>K36*M36</f>
        <v>2835</v>
      </c>
      <c r="P36" s="4"/>
      <c r="Q36" s="5">
        <v>0</v>
      </c>
      <c r="R36" s="2">
        <f>IF(ISERROR(VLOOKUP(P36,herb!$C$1:$F$71,3,FALSE)),0,VLOOKUP(P36,herb!$C$1:$F$71,3,FALSE))</f>
        <v>0</v>
      </c>
      <c r="S36" s="2">
        <f>IF(ISERROR(VLOOKUP(P36,herb!$C$1:$F$71,4,FALSE)),0,VLOOKUP(P36,herb!$C$1:$F$71,4,FALSE))</f>
        <v>0</v>
      </c>
      <c r="T36" s="2">
        <f>R36*Q36</f>
        <v>0</v>
      </c>
      <c r="U36" s="2">
        <f>Q36*S36</f>
        <v>0</v>
      </c>
      <c r="V36" s="4" t="s">
        <v>35</v>
      </c>
      <c r="W36" s="5">
        <v>1</v>
      </c>
      <c r="X36" s="2">
        <f>IF(ISERROR(VLOOKUP(V36,herb!$C$1:$F$70,3,FALSE)),0,VLOOKUP(V36,herb!$C$1:$F$70,3,FALSE))</f>
        <v>270</v>
      </c>
      <c r="Y36" s="2">
        <f>IF(ISERROR(VLOOKUP(V36,herb!$C$1:$F$70,4,FALSE)),0,VLOOKUP(V36,herb!$C$1:$F$70,4,FALSE))</f>
        <v>405</v>
      </c>
      <c r="Z36" s="2">
        <f>W36*X36</f>
        <v>270</v>
      </c>
      <c r="AA36" s="2">
        <f>W36*Y36</f>
        <v>405</v>
      </c>
      <c r="AB36" s="2">
        <f>H36+N36+T36+Z36</f>
        <v>5040</v>
      </c>
      <c r="AC36" s="2">
        <f>I36+O36+U36+AA36</f>
        <v>7560</v>
      </c>
      <c r="AD36" s="2"/>
      <c r="AE36" s="4"/>
      <c r="AF36" s="2"/>
    </row>
    <row r="37" spans="1:32">
      <c r="A37" s="2">
        <v>36</v>
      </c>
      <c r="B37" s="2" t="s">
        <v>34</v>
      </c>
      <c r="C37" s="2" t="s">
        <v>131</v>
      </c>
      <c r="D37" s="2" t="s">
        <v>66</v>
      </c>
      <c r="E37" s="2">
        <v>1</v>
      </c>
      <c r="F37" s="2">
        <f>VLOOKUP(D37,herb!$C$1:$F$71,3,FALSE)</f>
        <v>2880</v>
      </c>
      <c r="G37" s="2">
        <f>VLOOKUP(D37,herb!$C$1:$F$71,4,FALSE)</f>
        <v>4320</v>
      </c>
      <c r="H37" s="2">
        <f>E37*F37</f>
        <v>2880</v>
      </c>
      <c r="I37" s="2">
        <f>E37*G37</f>
        <v>4320</v>
      </c>
      <c r="J37" s="2" t="s">
        <v>48</v>
      </c>
      <c r="K37" s="2">
        <v>6</v>
      </c>
      <c r="L37" s="2">
        <f>IF(ISERROR(VLOOKUP(J37,herb!$C$1:$F$71,3,FALSE)),0,VLOOKUP(J37,herb!$C$1:$F$71,3,FALSE))</f>
        <v>270</v>
      </c>
      <c r="M37" s="2">
        <f>IF(ISERROR(VLOOKUP(J37,herb!$C$1:$F$71,4,FALSE)),0,VLOOKUP(J37,herb!$C$1:$F$71,4,FALSE))</f>
        <v>405</v>
      </c>
      <c r="N37" s="2">
        <f>K37*L37</f>
        <v>1620</v>
      </c>
      <c r="O37" s="2">
        <f>K37*M37</f>
        <v>2430</v>
      </c>
      <c r="P37" s="2"/>
      <c r="Q37" s="5">
        <v>0</v>
      </c>
      <c r="R37" s="2">
        <f>IF(ISERROR(VLOOKUP(P37,herb!$C$1:$F$71,3,FALSE)),0,VLOOKUP(P37,herb!$C$1:$F$71,3,FALSE))</f>
        <v>0</v>
      </c>
      <c r="S37" s="2">
        <f>IF(ISERROR(VLOOKUP(P37,herb!$C$1:$F$71,4,FALSE)),0,VLOOKUP(P37,herb!$C$1:$F$71,4,FALSE))</f>
        <v>0</v>
      </c>
      <c r="T37" s="2">
        <f>R37*Q37</f>
        <v>0</v>
      </c>
      <c r="U37" s="2">
        <f>Q37*S37</f>
        <v>0</v>
      </c>
      <c r="V37" s="2" t="s">
        <v>52</v>
      </c>
      <c r="W37" s="5">
        <v>1</v>
      </c>
      <c r="X37" s="2">
        <f>IF(ISERROR(VLOOKUP(V37,herb!$C$1:$F$70,3,FALSE)),0,VLOOKUP(V37,herb!$C$1:$F$70,3,FALSE))</f>
        <v>270</v>
      </c>
      <c r="Y37" s="2">
        <f>IF(ISERROR(VLOOKUP(V37,herb!$C$1:$F$70,4,FALSE)),0,VLOOKUP(V37,herb!$C$1:$F$70,4,FALSE))</f>
        <v>405</v>
      </c>
      <c r="Z37" s="2">
        <f>W37*X37</f>
        <v>270</v>
      </c>
      <c r="AA37" s="2">
        <f>W37*Y37</f>
        <v>405</v>
      </c>
      <c r="AB37" s="2">
        <f>H37+N37+T37+Z37</f>
        <v>4770</v>
      </c>
      <c r="AC37" s="2">
        <f>I37+O37+U37+AA37</f>
        <v>7155</v>
      </c>
      <c r="AD37" s="2"/>
      <c r="AE37" s="2"/>
      <c r="AF37" s="2"/>
    </row>
    <row r="38" spans="1:32">
      <c r="A38" s="2">
        <v>37</v>
      </c>
      <c r="B38" s="2" t="s">
        <v>34</v>
      </c>
      <c r="C38" s="2" t="s">
        <v>132</v>
      </c>
      <c r="D38" s="2" t="s">
        <v>40</v>
      </c>
      <c r="E38" s="2">
        <v>3</v>
      </c>
      <c r="F38" s="2">
        <f>VLOOKUP(D38,herb!$C$1:$F$71,3,FALSE)</f>
        <v>270</v>
      </c>
      <c r="G38" s="2">
        <f>VLOOKUP(D38,herb!$C$1:$F$71,4,FALSE)</f>
        <v>405</v>
      </c>
      <c r="H38" s="2">
        <f>E38*F38</f>
        <v>810</v>
      </c>
      <c r="I38" s="2">
        <f>E38*G38</f>
        <v>1215</v>
      </c>
      <c r="J38" s="2" t="s">
        <v>52</v>
      </c>
      <c r="K38" s="2">
        <v>3</v>
      </c>
      <c r="L38" s="2">
        <f>IF(ISERROR(VLOOKUP(J38,herb!$C$1:$F$71,3,FALSE)),0,VLOOKUP(J38,herb!$C$1:$F$71,3,FALSE))</f>
        <v>270</v>
      </c>
      <c r="M38" s="2">
        <f>IF(ISERROR(VLOOKUP(J38,herb!$C$1:$F$71,4,FALSE)),0,VLOOKUP(J38,herb!$C$1:$F$71,4,FALSE))</f>
        <v>405</v>
      </c>
      <c r="N38" s="2">
        <f>K38*L38</f>
        <v>810</v>
      </c>
      <c r="O38" s="2">
        <f>K38*M38</f>
        <v>1215</v>
      </c>
      <c r="P38" s="2"/>
      <c r="Q38" s="5">
        <v>0</v>
      </c>
      <c r="R38" s="2">
        <f>IF(ISERROR(VLOOKUP(P38,herb!$C$1:$F$71,3,FALSE)),0,VLOOKUP(P38,herb!$C$1:$F$71,3,FALSE))</f>
        <v>0</v>
      </c>
      <c r="S38" s="2">
        <f>IF(ISERROR(VLOOKUP(P38,herb!$C$1:$F$71,4,FALSE)),0,VLOOKUP(P38,herb!$C$1:$F$71,4,FALSE))</f>
        <v>0</v>
      </c>
      <c r="T38" s="2">
        <f>R38*Q38</f>
        <v>0</v>
      </c>
      <c r="U38" s="2">
        <f>Q38*S38</f>
        <v>0</v>
      </c>
      <c r="V38" s="2" t="s">
        <v>45</v>
      </c>
      <c r="W38" s="5">
        <v>1</v>
      </c>
      <c r="X38" s="2">
        <f>IF(ISERROR(VLOOKUP(V38,herb!$C$1:$F$70,3,FALSE)),0,VLOOKUP(V38,herb!$C$1:$F$70,3,FALSE))</f>
        <v>270</v>
      </c>
      <c r="Y38" s="2">
        <f>IF(ISERROR(VLOOKUP(V38,herb!$C$1:$F$70,4,FALSE)),0,VLOOKUP(V38,herb!$C$1:$F$70,4,FALSE))</f>
        <v>405</v>
      </c>
      <c r="Z38" s="2">
        <f>W38*X38</f>
        <v>270</v>
      </c>
      <c r="AA38" s="2">
        <f>W38*Y38</f>
        <v>405</v>
      </c>
      <c r="AB38" s="2">
        <f>H38+N38+T38+Z38</f>
        <v>1890</v>
      </c>
      <c r="AC38" s="2">
        <f>I38+O38+U38+AA38</f>
        <v>2835</v>
      </c>
      <c r="AD38" s="2"/>
      <c r="AE38" s="2"/>
      <c r="AF38" s="2"/>
    </row>
    <row r="39" spans="1:32">
      <c r="A39" s="2">
        <v>38</v>
      </c>
      <c r="B39" s="2" t="s">
        <v>34</v>
      </c>
      <c r="C39" s="2" t="s">
        <v>133</v>
      </c>
      <c r="D39" s="2" t="s">
        <v>37</v>
      </c>
      <c r="E39" s="2">
        <v>6</v>
      </c>
      <c r="F39" s="2">
        <f>VLOOKUP(D39,herb!$C$1:$F$71,3,FALSE)</f>
        <v>270</v>
      </c>
      <c r="G39" s="2">
        <f>VLOOKUP(D39,herb!$C$1:$F$71,4,FALSE)</f>
        <v>405</v>
      </c>
      <c r="H39" s="2">
        <f>E39*F39</f>
        <v>1620</v>
      </c>
      <c r="I39" s="2">
        <f>E39*G39</f>
        <v>2430</v>
      </c>
      <c r="J39" s="2" t="s">
        <v>62</v>
      </c>
      <c r="K39" s="2">
        <v>1</v>
      </c>
      <c r="L39" s="2">
        <f>IF(ISERROR(VLOOKUP(J39,herb!$C$1:$F$71,3,FALSE)),0,VLOOKUP(J39,herb!$C$1:$F$71,3,FALSE))</f>
        <v>2880</v>
      </c>
      <c r="M39" s="2">
        <f>IF(ISERROR(VLOOKUP(J39,herb!$C$1:$F$71,4,FALSE)),0,VLOOKUP(J39,herb!$C$1:$F$71,4,FALSE))</f>
        <v>4320</v>
      </c>
      <c r="N39" s="2">
        <f>K39*L39</f>
        <v>2880</v>
      </c>
      <c r="O39" s="2">
        <f>K39*M39</f>
        <v>4320</v>
      </c>
      <c r="P39" s="2"/>
      <c r="Q39" s="5">
        <v>0</v>
      </c>
      <c r="R39" s="2">
        <f>IF(ISERROR(VLOOKUP(P39,herb!$C$1:$F$71,3,FALSE)),0,VLOOKUP(P39,herb!$C$1:$F$71,3,FALSE))</f>
        <v>0</v>
      </c>
      <c r="S39" s="2">
        <f>IF(ISERROR(VLOOKUP(P39,herb!$C$1:$F$71,4,FALSE)),0,VLOOKUP(P39,herb!$C$1:$F$71,4,FALSE))</f>
        <v>0</v>
      </c>
      <c r="T39" s="2">
        <f>R39*Q39</f>
        <v>0</v>
      </c>
      <c r="U39" s="2">
        <f>Q39*S39</f>
        <v>0</v>
      </c>
      <c r="V39" s="2" t="s">
        <v>29</v>
      </c>
      <c r="W39" s="5">
        <v>1</v>
      </c>
      <c r="X39" s="2">
        <f>IF(ISERROR(VLOOKUP(V39,herb!$C$1:$F$70,3,FALSE)),0,VLOOKUP(V39,herb!$C$1:$F$70,3,FALSE))</f>
        <v>24</v>
      </c>
      <c r="Y39" s="2">
        <f>IF(ISERROR(VLOOKUP(V39,herb!$C$1:$F$70,4,FALSE)),0,VLOOKUP(V39,herb!$C$1:$F$70,4,FALSE))</f>
        <v>36</v>
      </c>
      <c r="Z39" s="2">
        <f>W39*X39</f>
        <v>24</v>
      </c>
      <c r="AA39" s="2">
        <f>W39*Y39</f>
        <v>36</v>
      </c>
      <c r="AB39" s="2">
        <f>H39+N39+T39+Z39</f>
        <v>4524</v>
      </c>
      <c r="AC39" s="2">
        <f>I39+O39+U39+AA39</f>
        <v>6786</v>
      </c>
      <c r="AD39" s="2"/>
      <c r="AE39" s="2"/>
      <c r="AF39" s="2"/>
    </row>
    <row r="40" spans="1:32">
      <c r="A40" s="2">
        <v>39</v>
      </c>
      <c r="B40" s="2" t="s">
        <v>34</v>
      </c>
      <c r="C40" s="2" t="s">
        <v>134</v>
      </c>
      <c r="D40" s="2" t="s">
        <v>51</v>
      </c>
      <c r="E40" s="2">
        <v>3</v>
      </c>
      <c r="F40" s="2">
        <f>VLOOKUP(D40,herb!$C$1:$F$71,3,FALSE)</f>
        <v>270</v>
      </c>
      <c r="G40" s="2">
        <f>VLOOKUP(D40,herb!$C$1:$F$71,4,FALSE)</f>
        <v>405</v>
      </c>
      <c r="H40" s="2">
        <f>E40*F40</f>
        <v>810</v>
      </c>
      <c r="I40" s="2">
        <f>E40*G40</f>
        <v>1215</v>
      </c>
      <c r="J40" s="2" t="s">
        <v>21</v>
      </c>
      <c r="K40" s="2">
        <v>7</v>
      </c>
      <c r="L40" s="2">
        <f>IF(ISERROR(VLOOKUP(J40,herb!$C$1:$F$71,3,FALSE)),0,VLOOKUP(J40,herb!$C$1:$F$71,3,FALSE))</f>
        <v>24</v>
      </c>
      <c r="M40" s="2">
        <f>IF(ISERROR(VLOOKUP(J40,herb!$C$1:$F$71,4,FALSE)),0,VLOOKUP(J40,herb!$C$1:$F$71,4,FALSE))</f>
        <v>36</v>
      </c>
      <c r="N40" s="2">
        <f>K40*L40</f>
        <v>168</v>
      </c>
      <c r="O40" s="2">
        <f>K40*M40</f>
        <v>252</v>
      </c>
      <c r="P40" s="2"/>
      <c r="Q40" s="5">
        <v>0</v>
      </c>
      <c r="R40" s="2">
        <f>IF(ISERROR(VLOOKUP(P40,herb!$C$1:$F$71,3,FALSE)),0,VLOOKUP(P40,herb!$C$1:$F$71,3,FALSE))</f>
        <v>0</v>
      </c>
      <c r="S40" s="2">
        <f>IF(ISERROR(VLOOKUP(P40,herb!$C$1:$F$71,4,FALSE)),0,VLOOKUP(P40,herb!$C$1:$F$71,4,FALSE))</f>
        <v>0</v>
      </c>
      <c r="T40" s="2">
        <f>R40*Q40</f>
        <v>0</v>
      </c>
      <c r="U40" s="2">
        <f>Q40*S40</f>
        <v>0</v>
      </c>
      <c r="V40" s="2" t="s">
        <v>24</v>
      </c>
      <c r="W40" s="5">
        <v>1</v>
      </c>
      <c r="X40" s="2">
        <f>IF(ISERROR(VLOOKUP(V40,herb!$C$1:$F$70,3,FALSE)),0,VLOOKUP(V40,herb!$C$1:$F$70,3,FALSE))</f>
        <v>24</v>
      </c>
      <c r="Y40" s="2">
        <f>IF(ISERROR(VLOOKUP(V40,herb!$C$1:$F$70,4,FALSE)),0,VLOOKUP(V40,herb!$C$1:$F$70,4,FALSE))</f>
        <v>36</v>
      </c>
      <c r="Z40" s="2">
        <f>W40*X40</f>
        <v>24</v>
      </c>
      <c r="AA40" s="2">
        <f>W40*Y40</f>
        <v>36</v>
      </c>
      <c r="AB40" s="2">
        <f>H40+N40+T40+Z40</f>
        <v>1002</v>
      </c>
      <c r="AC40" s="2">
        <f>I40+O40+U40+AA40</f>
        <v>1503</v>
      </c>
      <c r="AD40" s="2"/>
      <c r="AE40" s="2"/>
      <c r="AF40" s="2"/>
    </row>
    <row r="41" spans="1:32">
      <c r="A41" s="2">
        <v>40</v>
      </c>
      <c r="B41" s="2" t="s">
        <v>34</v>
      </c>
      <c r="C41" s="2" t="s">
        <v>135</v>
      </c>
      <c r="D41" s="2" t="s">
        <v>43</v>
      </c>
      <c r="E41" s="2">
        <v>3</v>
      </c>
      <c r="F41" s="2">
        <f>VLOOKUP(D41,herb!$C$1:$F$71,3,FALSE)</f>
        <v>270</v>
      </c>
      <c r="G41" s="2">
        <f>VLOOKUP(D41,herb!$C$1:$F$71,4,FALSE)</f>
        <v>405</v>
      </c>
      <c r="H41" s="2">
        <f>E41*F41</f>
        <v>810</v>
      </c>
      <c r="I41" s="2">
        <f>E41*G41</f>
        <v>1215</v>
      </c>
      <c r="J41" s="5" t="s">
        <v>38</v>
      </c>
      <c r="K41" s="5">
        <v>1</v>
      </c>
      <c r="L41" s="2">
        <f>IF(ISERROR(VLOOKUP(J41,herb!$C$1:$F$71,3,FALSE)),0,VLOOKUP(J41,herb!$C$1:$F$71,3,FALSE))</f>
        <v>270</v>
      </c>
      <c r="M41" s="2">
        <f>IF(ISERROR(VLOOKUP(J41,herb!$C$1:$F$71,4,FALSE)),0,VLOOKUP(J41,herb!$C$1:$F$71,4,FALSE))</f>
        <v>405</v>
      </c>
      <c r="N41" s="2">
        <f>K41*L41</f>
        <v>270</v>
      </c>
      <c r="O41" s="2">
        <f>K41*M41</f>
        <v>405</v>
      </c>
      <c r="P41" s="4" t="s">
        <v>36</v>
      </c>
      <c r="Q41" s="5">
        <v>1</v>
      </c>
      <c r="R41" s="2">
        <f>IF(ISERROR(VLOOKUP(P41,herb!$C$1:$F$71,3,FALSE)),0,VLOOKUP(P41,herb!$C$1:$F$71,3,FALSE))</f>
        <v>270</v>
      </c>
      <c r="S41" s="2">
        <f>IF(ISERROR(VLOOKUP(P41,herb!$C$1:$F$71,4,FALSE)),0,VLOOKUP(P41,herb!$C$1:$F$71,4,FALSE))</f>
        <v>405</v>
      </c>
      <c r="T41" s="2">
        <f>R41*Q41</f>
        <v>270</v>
      </c>
      <c r="U41" s="2">
        <f>Q41*S41</f>
        <v>405</v>
      </c>
      <c r="V41" s="4" t="s">
        <v>44</v>
      </c>
      <c r="W41" s="5">
        <v>1</v>
      </c>
      <c r="X41" s="2">
        <f>IF(ISERROR(VLOOKUP(V41,herb!$C$1:$F$70,3,FALSE)),0,VLOOKUP(V41,herb!$C$1:$F$70,3,FALSE))</f>
        <v>270</v>
      </c>
      <c r="Y41" s="2">
        <f>IF(ISERROR(VLOOKUP(V41,herb!$C$1:$F$70,4,FALSE)),0,VLOOKUP(V41,herb!$C$1:$F$70,4,FALSE))</f>
        <v>405</v>
      </c>
      <c r="Z41" s="2">
        <f>W41*X41</f>
        <v>270</v>
      </c>
      <c r="AA41" s="2">
        <f>W41*Y41</f>
        <v>405</v>
      </c>
      <c r="AB41" s="2">
        <f>H41+N41+T41+Z41</f>
        <v>1620</v>
      </c>
      <c r="AC41" s="2">
        <f>I41+O41+U41+AA41</f>
        <v>2430</v>
      </c>
      <c r="AD41" s="2"/>
      <c r="AE41" s="4"/>
      <c r="AF41" s="2"/>
    </row>
    <row r="42" spans="1:32">
      <c r="A42" s="2">
        <v>41</v>
      </c>
      <c r="B42" s="2" t="s">
        <v>34</v>
      </c>
      <c r="C42" s="2" t="s">
        <v>136</v>
      </c>
      <c r="D42" s="2" t="s">
        <v>38</v>
      </c>
      <c r="E42" s="2">
        <v>1</v>
      </c>
      <c r="F42" s="2">
        <f>VLOOKUP(D42,herb!$C$1:$F$71,3,FALSE)</f>
        <v>270</v>
      </c>
      <c r="G42" s="2">
        <f>VLOOKUP(D42,herb!$C$1:$F$71,4,FALSE)</f>
        <v>405</v>
      </c>
      <c r="H42" s="2">
        <f>E42*F42</f>
        <v>270</v>
      </c>
      <c r="I42" s="2">
        <f>E42*G42</f>
        <v>405</v>
      </c>
      <c r="J42" s="2" t="s">
        <v>57</v>
      </c>
      <c r="K42" s="5">
        <v>1</v>
      </c>
      <c r="L42" s="2">
        <f>IF(ISERROR(VLOOKUP(J42,herb!$C$1:$F$71,3,FALSE)),0,VLOOKUP(J42,herb!$C$1:$F$71,3,FALSE))</f>
        <v>270</v>
      </c>
      <c r="M42" s="2">
        <f>IF(ISERROR(VLOOKUP(J42,herb!$C$1:$F$71,4,FALSE)),0,VLOOKUP(J42,herb!$C$1:$F$71,4,FALSE))</f>
        <v>405</v>
      </c>
      <c r="N42" s="2">
        <f>K42*L42</f>
        <v>270</v>
      </c>
      <c r="O42" s="2">
        <f>K42*M42</f>
        <v>405</v>
      </c>
      <c r="P42" s="4" t="s">
        <v>36</v>
      </c>
      <c r="Q42" s="5">
        <v>1</v>
      </c>
      <c r="R42" s="2">
        <f>IF(ISERROR(VLOOKUP(P42,herb!$C$1:$F$71,3,FALSE)),0,VLOOKUP(P42,herb!$C$1:$F$71,3,FALSE))</f>
        <v>270</v>
      </c>
      <c r="S42" s="2">
        <f>IF(ISERROR(VLOOKUP(P42,herb!$C$1:$F$71,4,FALSE)),0,VLOOKUP(P42,herb!$C$1:$F$71,4,FALSE))</f>
        <v>405</v>
      </c>
      <c r="T42" s="2">
        <f>R42*Q42</f>
        <v>270</v>
      </c>
      <c r="U42" s="2">
        <f>Q42*S42</f>
        <v>405</v>
      </c>
      <c r="V42" s="2" t="s">
        <v>20</v>
      </c>
      <c r="W42" s="2">
        <v>1</v>
      </c>
      <c r="X42" s="2">
        <f>IF(ISERROR(VLOOKUP(V42,herb!$C$1:$F$70,3,FALSE)),0,VLOOKUP(V42,herb!$C$1:$F$70,3,FALSE))</f>
        <v>24</v>
      </c>
      <c r="Y42" s="2">
        <f>IF(ISERROR(VLOOKUP(V42,herb!$C$1:$F$70,4,FALSE)),0,VLOOKUP(V42,herb!$C$1:$F$70,4,FALSE))</f>
        <v>36</v>
      </c>
      <c r="Z42" s="2">
        <f>W42*X42</f>
        <v>24</v>
      </c>
      <c r="AA42" s="2">
        <f>W42*Y42</f>
        <v>36</v>
      </c>
      <c r="AB42" s="2">
        <f>H42+N42+T42+Z42</f>
        <v>834</v>
      </c>
      <c r="AC42" s="2">
        <f>I42+O42+U42+AA42</f>
        <v>1251</v>
      </c>
      <c r="AD42" s="2"/>
      <c r="AE42" s="2"/>
      <c r="AF42" s="2"/>
    </row>
    <row r="43" spans="1:32">
      <c r="A43" s="2">
        <v>42</v>
      </c>
      <c r="B43" s="2" t="s">
        <v>34</v>
      </c>
      <c r="C43" s="2" t="s">
        <v>137</v>
      </c>
      <c r="D43" s="2" t="s">
        <v>38</v>
      </c>
      <c r="E43" s="2">
        <v>1</v>
      </c>
      <c r="F43" s="2">
        <f>VLOOKUP(D43,herb!$C$1:$F$71,3,FALSE)</f>
        <v>270</v>
      </c>
      <c r="G43" s="2">
        <f>VLOOKUP(D43,herb!$C$1:$F$71,4,FALSE)</f>
        <v>405</v>
      </c>
      <c r="H43" s="2">
        <f>E43*F43</f>
        <v>270</v>
      </c>
      <c r="I43" s="2">
        <f>E43*G43</f>
        <v>405</v>
      </c>
      <c r="J43" s="2" t="s">
        <v>49</v>
      </c>
      <c r="K43" s="5">
        <v>1</v>
      </c>
      <c r="L43" s="2">
        <f>IF(ISERROR(VLOOKUP(J43,herb!$C$1:$F$71,3,FALSE)),0,VLOOKUP(J43,herb!$C$1:$F$71,3,FALSE))</f>
        <v>270</v>
      </c>
      <c r="M43" s="2">
        <f>IF(ISERROR(VLOOKUP(J43,herb!$C$1:$F$71,4,FALSE)),0,VLOOKUP(J43,herb!$C$1:$F$71,4,FALSE))</f>
        <v>405</v>
      </c>
      <c r="N43" s="2">
        <f>K43*L43</f>
        <v>270</v>
      </c>
      <c r="O43" s="2">
        <f>K43*M43</f>
        <v>405</v>
      </c>
      <c r="P43" s="4" t="s">
        <v>36</v>
      </c>
      <c r="Q43" s="5">
        <v>1</v>
      </c>
      <c r="R43" s="2">
        <f>IF(ISERROR(VLOOKUP(P43,herb!$C$1:$F$71,3,FALSE)),0,VLOOKUP(P43,herb!$C$1:$F$71,3,FALSE))</f>
        <v>270</v>
      </c>
      <c r="S43" s="2">
        <f>IF(ISERROR(VLOOKUP(P43,herb!$C$1:$F$71,4,FALSE)),0,VLOOKUP(P43,herb!$C$1:$F$71,4,FALSE))</f>
        <v>405</v>
      </c>
      <c r="T43" s="2">
        <f>R43*Q43</f>
        <v>270</v>
      </c>
      <c r="U43" s="2">
        <f>Q43*S43</f>
        <v>405</v>
      </c>
      <c r="V43" s="2" t="s">
        <v>23</v>
      </c>
      <c r="W43" s="2">
        <v>1</v>
      </c>
      <c r="X43" s="2">
        <f>IF(ISERROR(VLOOKUP(V43,herb!$C$1:$F$70,3,FALSE)),0,VLOOKUP(V43,herb!$C$1:$F$70,3,FALSE))</f>
        <v>24</v>
      </c>
      <c r="Y43" s="2">
        <f>IF(ISERROR(VLOOKUP(V43,herb!$C$1:$F$70,4,FALSE)),0,VLOOKUP(V43,herb!$C$1:$F$70,4,FALSE))</f>
        <v>36</v>
      </c>
      <c r="Z43" s="2">
        <f>W43*X43</f>
        <v>24</v>
      </c>
      <c r="AA43" s="2">
        <f>W43*Y43</f>
        <v>36</v>
      </c>
      <c r="AB43" s="2">
        <f>H43+N43+T43+Z43</f>
        <v>834</v>
      </c>
      <c r="AC43" s="2">
        <f>I43+O43+U43+AA43</f>
        <v>1251</v>
      </c>
      <c r="AD43" s="2"/>
      <c r="AE43" s="2"/>
      <c r="AF43" s="2"/>
    </row>
    <row r="44" spans="1:32">
      <c r="A44" s="2">
        <v>43</v>
      </c>
      <c r="B44" s="2" t="s">
        <v>34</v>
      </c>
      <c r="C44" s="2" t="s">
        <v>138</v>
      </c>
      <c r="D44" s="2" t="s">
        <v>38</v>
      </c>
      <c r="E44" s="2">
        <v>1</v>
      </c>
      <c r="F44" s="2">
        <f>VLOOKUP(D44,herb!$C$1:$F$71,3,FALSE)</f>
        <v>270</v>
      </c>
      <c r="G44" s="2">
        <f>VLOOKUP(D44,herb!$C$1:$F$71,4,FALSE)</f>
        <v>405</v>
      </c>
      <c r="H44" s="2">
        <f>E44*F44</f>
        <v>270</v>
      </c>
      <c r="I44" s="2">
        <f>E44*G44</f>
        <v>405</v>
      </c>
      <c r="J44" s="2" t="s">
        <v>37</v>
      </c>
      <c r="K44" s="5">
        <v>1</v>
      </c>
      <c r="L44" s="2">
        <f>IF(ISERROR(VLOOKUP(J44,herb!$C$1:$F$71,3,FALSE)),0,VLOOKUP(J44,herb!$C$1:$F$71,3,FALSE))</f>
        <v>270</v>
      </c>
      <c r="M44" s="2">
        <f>IF(ISERROR(VLOOKUP(J44,herb!$C$1:$F$71,4,FALSE)),0,VLOOKUP(J44,herb!$C$1:$F$71,4,FALSE))</f>
        <v>405</v>
      </c>
      <c r="N44" s="2">
        <f>K44*L44</f>
        <v>270</v>
      </c>
      <c r="O44" s="2">
        <f>K44*M44</f>
        <v>405</v>
      </c>
      <c r="P44" s="4" t="s">
        <v>36</v>
      </c>
      <c r="Q44" s="5">
        <v>1</v>
      </c>
      <c r="R44" s="2">
        <f>IF(ISERROR(VLOOKUP(P44,herb!$C$1:$F$71,3,FALSE)),0,VLOOKUP(P44,herb!$C$1:$F$71,3,FALSE))</f>
        <v>270</v>
      </c>
      <c r="S44" s="2">
        <f>IF(ISERROR(VLOOKUP(P44,herb!$C$1:$F$71,4,FALSE)),0,VLOOKUP(P44,herb!$C$1:$F$71,4,FALSE))</f>
        <v>405</v>
      </c>
      <c r="T44" s="2">
        <f>R44*Q44</f>
        <v>270</v>
      </c>
      <c r="U44" s="2">
        <f>Q44*S44</f>
        <v>405</v>
      </c>
      <c r="V44" s="2" t="s">
        <v>23</v>
      </c>
      <c r="W44" s="2">
        <v>1</v>
      </c>
      <c r="X44" s="2">
        <f>IF(ISERROR(VLOOKUP(V44,herb!$C$1:$F$70,3,FALSE)),0,VLOOKUP(V44,herb!$C$1:$F$70,3,FALSE))</f>
        <v>24</v>
      </c>
      <c r="Y44" s="2">
        <f>IF(ISERROR(VLOOKUP(V44,herb!$C$1:$F$70,4,FALSE)),0,VLOOKUP(V44,herb!$C$1:$F$70,4,FALSE))</f>
        <v>36</v>
      </c>
      <c r="Z44" s="2">
        <f>W44*X44</f>
        <v>24</v>
      </c>
      <c r="AA44" s="2">
        <f>W44*Y44</f>
        <v>36</v>
      </c>
      <c r="AB44" s="2">
        <f>H44+N44+T44+Z44</f>
        <v>834</v>
      </c>
      <c r="AC44" s="2">
        <f>I44+O44+U44+AA44</f>
        <v>1251</v>
      </c>
      <c r="AD44" s="2"/>
      <c r="AE44" s="2"/>
      <c r="AF44" s="2"/>
    </row>
    <row r="45" spans="1:32">
      <c r="A45" s="2">
        <v>44</v>
      </c>
      <c r="B45" s="2" t="s">
        <v>34</v>
      </c>
      <c r="C45" s="2" t="s">
        <v>139</v>
      </c>
      <c r="D45" s="2" t="s">
        <v>38</v>
      </c>
      <c r="E45" s="2">
        <v>1</v>
      </c>
      <c r="F45" s="2">
        <f>VLOOKUP(D45,herb!$C$1:$F$71,3,FALSE)</f>
        <v>270</v>
      </c>
      <c r="G45" s="2">
        <f>VLOOKUP(D45,herb!$C$1:$F$71,4,FALSE)</f>
        <v>405</v>
      </c>
      <c r="H45" s="2">
        <f>E45*F45</f>
        <v>270</v>
      </c>
      <c r="I45" s="2">
        <f>E45*G45</f>
        <v>405</v>
      </c>
      <c r="J45" s="2" t="s">
        <v>50</v>
      </c>
      <c r="K45" s="5">
        <v>1</v>
      </c>
      <c r="L45" s="2">
        <f>IF(ISERROR(VLOOKUP(J45,herb!$C$1:$F$71,3,FALSE)),0,VLOOKUP(J45,herb!$C$1:$F$71,3,FALSE))</f>
        <v>270</v>
      </c>
      <c r="M45" s="2">
        <f>IF(ISERROR(VLOOKUP(J45,herb!$C$1:$F$71,4,FALSE)),0,VLOOKUP(J45,herb!$C$1:$F$71,4,FALSE))</f>
        <v>405</v>
      </c>
      <c r="N45" s="2">
        <f>K45*L45</f>
        <v>270</v>
      </c>
      <c r="O45" s="2">
        <f>K45*M45</f>
        <v>405</v>
      </c>
      <c r="P45" s="4" t="s">
        <v>36</v>
      </c>
      <c r="Q45" s="5">
        <v>1</v>
      </c>
      <c r="R45" s="2">
        <f>IF(ISERROR(VLOOKUP(P45,herb!$C$1:$F$71,3,FALSE)),0,VLOOKUP(P45,herb!$C$1:$F$71,3,FALSE))</f>
        <v>270</v>
      </c>
      <c r="S45" s="2">
        <f>IF(ISERROR(VLOOKUP(P45,herb!$C$1:$F$71,4,FALSE)),0,VLOOKUP(P45,herb!$C$1:$F$71,4,FALSE))</f>
        <v>405</v>
      </c>
      <c r="T45" s="2">
        <f>R45*Q45</f>
        <v>270</v>
      </c>
      <c r="U45" s="2">
        <f>Q45*S45</f>
        <v>405</v>
      </c>
      <c r="V45" s="2" t="s">
        <v>21</v>
      </c>
      <c r="W45" s="2">
        <v>1</v>
      </c>
      <c r="X45" s="2">
        <f>IF(ISERROR(VLOOKUP(V45,herb!$C$1:$F$70,3,FALSE)),0,VLOOKUP(V45,herb!$C$1:$F$70,3,FALSE))</f>
        <v>24</v>
      </c>
      <c r="Y45" s="2">
        <f>IF(ISERROR(VLOOKUP(V45,herb!$C$1:$F$70,4,FALSE)),0,VLOOKUP(V45,herb!$C$1:$F$70,4,FALSE))</f>
        <v>36</v>
      </c>
      <c r="Z45" s="2">
        <f>W45*X45</f>
        <v>24</v>
      </c>
      <c r="AA45" s="2">
        <f>W45*Y45</f>
        <v>36</v>
      </c>
      <c r="AB45" s="2">
        <f>H45+N45+T45+Z45</f>
        <v>834</v>
      </c>
      <c r="AC45" s="2">
        <f>I45+O45+U45+AA45</f>
        <v>1251</v>
      </c>
      <c r="AD45" s="2"/>
      <c r="AE45" s="2"/>
      <c r="AF45" s="2"/>
    </row>
    <row r="46" spans="1:32">
      <c r="A46" s="2">
        <v>45</v>
      </c>
      <c r="B46" s="2" t="s">
        <v>34</v>
      </c>
      <c r="C46" s="2" t="s">
        <v>140</v>
      </c>
      <c r="D46" s="2" t="s">
        <v>38</v>
      </c>
      <c r="E46" s="2">
        <v>1</v>
      </c>
      <c r="F46" s="2">
        <f>VLOOKUP(D46,herb!$C$1:$F$71,3,FALSE)</f>
        <v>270</v>
      </c>
      <c r="G46" s="2">
        <f>VLOOKUP(D46,herb!$C$1:$F$71,4,FALSE)</f>
        <v>405</v>
      </c>
      <c r="H46" s="2">
        <f>E46*F46</f>
        <v>270</v>
      </c>
      <c r="I46" s="2">
        <f>E46*G46</f>
        <v>405</v>
      </c>
      <c r="J46" s="2" t="s">
        <v>58</v>
      </c>
      <c r="K46" s="5">
        <v>1</v>
      </c>
      <c r="L46" s="2">
        <f>IF(ISERROR(VLOOKUP(J46,herb!$C$1:$F$71,3,FALSE)),0,VLOOKUP(J46,herb!$C$1:$F$71,3,FALSE))</f>
        <v>270</v>
      </c>
      <c r="M46" s="2">
        <f>IF(ISERROR(VLOOKUP(J46,herb!$C$1:$F$71,4,FALSE)),0,VLOOKUP(J46,herb!$C$1:$F$71,4,FALSE))</f>
        <v>405</v>
      </c>
      <c r="N46" s="2">
        <f>K46*L46</f>
        <v>270</v>
      </c>
      <c r="O46" s="2">
        <f>K46*M46</f>
        <v>405</v>
      </c>
      <c r="P46" s="4" t="s">
        <v>36</v>
      </c>
      <c r="Q46" s="5">
        <v>1</v>
      </c>
      <c r="R46" s="2">
        <f>IF(ISERROR(VLOOKUP(P46,herb!$C$1:$F$71,3,FALSE)),0,VLOOKUP(P46,herb!$C$1:$F$71,3,FALSE))</f>
        <v>270</v>
      </c>
      <c r="S46" s="2">
        <f>IF(ISERROR(VLOOKUP(P46,herb!$C$1:$F$71,4,FALSE)),0,VLOOKUP(P46,herb!$C$1:$F$71,4,FALSE))</f>
        <v>405</v>
      </c>
      <c r="T46" s="2">
        <f>R46*Q46</f>
        <v>270</v>
      </c>
      <c r="U46" s="2">
        <f>Q46*S46</f>
        <v>405</v>
      </c>
      <c r="V46" s="2" t="s">
        <v>26</v>
      </c>
      <c r="W46" s="2">
        <v>1</v>
      </c>
      <c r="X46" s="2">
        <f>IF(ISERROR(VLOOKUP(V46,herb!$C$1:$F$70,3,FALSE)),0,VLOOKUP(V46,herb!$C$1:$F$70,3,FALSE))</f>
        <v>24</v>
      </c>
      <c r="Y46" s="2">
        <f>IF(ISERROR(VLOOKUP(V46,herb!$C$1:$F$70,4,FALSE)),0,VLOOKUP(V46,herb!$C$1:$F$70,4,FALSE))</f>
        <v>36</v>
      </c>
      <c r="Z46" s="2">
        <f>W46*X46</f>
        <v>24</v>
      </c>
      <c r="AA46" s="2">
        <f>W46*Y46</f>
        <v>36</v>
      </c>
      <c r="AB46" s="2">
        <f>H46+N46+T46+Z46</f>
        <v>834</v>
      </c>
      <c r="AC46" s="2">
        <f>I46+O46+U46+AA46</f>
        <v>1251</v>
      </c>
      <c r="AD46" s="2"/>
      <c r="AE46" s="2"/>
      <c r="AF46" s="2"/>
    </row>
    <row r="47" spans="1:32">
      <c r="A47" s="2">
        <v>46</v>
      </c>
      <c r="B47" s="2" t="s">
        <v>34</v>
      </c>
      <c r="C47" s="2" t="s">
        <v>141</v>
      </c>
      <c r="D47" s="2" t="s">
        <v>18</v>
      </c>
      <c r="E47" s="2">
        <v>4</v>
      </c>
      <c r="F47" s="2">
        <f>VLOOKUP(D47,herb!$C$1:$F$71,3,FALSE)</f>
        <v>24</v>
      </c>
      <c r="G47" s="2">
        <f>VLOOKUP(D47,herb!$C$1:$F$71,4,FALSE)</f>
        <v>36</v>
      </c>
      <c r="H47" s="2">
        <f t="shared" ref="H47:H52" si="10">E47*F47</f>
        <v>96</v>
      </c>
      <c r="I47" s="2">
        <f t="shared" ref="I47:I52" si="11">E47*G47</f>
        <v>144</v>
      </c>
      <c r="J47" s="2" t="s">
        <v>53</v>
      </c>
      <c r="K47" s="2">
        <v>2</v>
      </c>
      <c r="L47" s="2">
        <f>IF(ISERROR(VLOOKUP(J47,herb!$C$1:$F$71,3,FALSE)),0,VLOOKUP(J47,herb!$C$1:$F$71,3,FALSE))</f>
        <v>270</v>
      </c>
      <c r="M47" s="2">
        <f>IF(ISERROR(VLOOKUP(J47,herb!$C$1:$F$71,4,FALSE)),0,VLOOKUP(J47,herb!$C$1:$F$71,4,FALSE))</f>
        <v>405</v>
      </c>
      <c r="N47" s="2">
        <f t="shared" ref="N47:N52" si="12">K47*L47</f>
        <v>540</v>
      </c>
      <c r="O47" s="2">
        <f t="shared" ref="O47:O52" si="13">K47*M47</f>
        <v>810</v>
      </c>
      <c r="P47" s="2"/>
      <c r="Q47" s="2">
        <v>0</v>
      </c>
      <c r="R47" s="2">
        <f>IF(ISERROR(VLOOKUP(P47,herb!$C$1:$F$71,3,FALSE)),0,VLOOKUP(P47,herb!$C$1:$F$71,3,FALSE))</f>
        <v>0</v>
      </c>
      <c r="S47" s="2">
        <f>IF(ISERROR(VLOOKUP(P47,herb!$C$1:$F$71,4,FALSE)),0,VLOOKUP(P47,herb!$C$1:$F$71,4,FALSE))</f>
        <v>0</v>
      </c>
      <c r="T47" s="2">
        <f t="shared" ref="T47:T52" si="14">R47*Q47</f>
        <v>0</v>
      </c>
      <c r="U47" s="2">
        <f t="shared" ref="U47:U52" si="15">Q47*S47</f>
        <v>0</v>
      </c>
      <c r="V47" s="2" t="s">
        <v>37</v>
      </c>
      <c r="W47" s="2">
        <v>1</v>
      </c>
      <c r="X47" s="2">
        <f>IF(ISERROR(VLOOKUP(V47,herb!$C$1:$F$70,3,FALSE)),0,VLOOKUP(V47,herb!$C$1:$F$70,3,FALSE))</f>
        <v>270</v>
      </c>
      <c r="Y47" s="2">
        <f>IF(ISERROR(VLOOKUP(V47,herb!$C$1:$F$70,4,FALSE)),0,VLOOKUP(V47,herb!$C$1:$F$70,4,FALSE))</f>
        <v>405</v>
      </c>
      <c r="Z47" s="2">
        <f t="shared" ref="Z47:Z52" si="16">W47*X47</f>
        <v>270</v>
      </c>
      <c r="AA47" s="2">
        <f t="shared" ref="AA47:AA52" si="17">W47*Y47</f>
        <v>405</v>
      </c>
      <c r="AB47" s="2">
        <f t="shared" ref="AB47:AB52" si="18">H47+N47+T47+Z47</f>
        <v>906</v>
      </c>
      <c r="AC47" s="2">
        <f t="shared" ref="AC47:AC52" si="19">I47+O47+U47+AA47</f>
        <v>1359</v>
      </c>
      <c r="AD47" s="2"/>
      <c r="AE47" s="2"/>
      <c r="AF47" s="2"/>
    </row>
    <row r="48" spans="1:32">
      <c r="A48" s="2">
        <v>47</v>
      </c>
      <c r="B48" s="2" t="s">
        <v>34</v>
      </c>
      <c r="C48" s="2" t="s">
        <v>142</v>
      </c>
      <c r="D48" s="2" t="s">
        <v>50</v>
      </c>
      <c r="E48" s="2">
        <v>1</v>
      </c>
      <c r="F48" s="2">
        <f>VLOOKUP(D48,herb!$C$1:$F$71,3,FALSE)</f>
        <v>270</v>
      </c>
      <c r="G48" s="2">
        <f>VLOOKUP(D48,herb!$C$1:$F$71,4,FALSE)</f>
        <v>405</v>
      </c>
      <c r="H48" s="2">
        <f t="shared" si="10"/>
        <v>270</v>
      </c>
      <c r="I48" s="2">
        <f t="shared" si="11"/>
        <v>405</v>
      </c>
      <c r="J48" s="2" t="s">
        <v>57</v>
      </c>
      <c r="K48" s="2">
        <v>2</v>
      </c>
      <c r="L48" s="2">
        <f>IF(ISERROR(VLOOKUP(J48,herb!$C$1:$F$71,3,FALSE)),0,VLOOKUP(J48,herb!$C$1:$F$71,3,FALSE))</f>
        <v>270</v>
      </c>
      <c r="M48" s="2">
        <f>IF(ISERROR(VLOOKUP(J48,herb!$C$1:$F$71,4,FALSE)),0,VLOOKUP(J48,herb!$C$1:$F$71,4,FALSE))</f>
        <v>405</v>
      </c>
      <c r="N48" s="2">
        <f t="shared" si="12"/>
        <v>540</v>
      </c>
      <c r="O48" s="2">
        <f t="shared" si="13"/>
        <v>810</v>
      </c>
      <c r="P48" s="2" t="s">
        <v>40</v>
      </c>
      <c r="Q48" s="2">
        <v>1</v>
      </c>
      <c r="R48" s="2">
        <f>IF(ISERROR(VLOOKUP(P48,herb!$C$1:$F$71,3,FALSE)),0,VLOOKUP(P48,herb!$C$1:$F$71,3,FALSE))</f>
        <v>270</v>
      </c>
      <c r="S48" s="2">
        <f>IF(ISERROR(VLOOKUP(P48,herb!$C$1:$F$71,4,FALSE)),0,VLOOKUP(P48,herb!$C$1:$F$71,4,FALSE))</f>
        <v>405</v>
      </c>
      <c r="T48" s="2">
        <f t="shared" si="14"/>
        <v>270</v>
      </c>
      <c r="U48" s="2">
        <f t="shared" si="15"/>
        <v>405</v>
      </c>
      <c r="V48" s="2" t="s">
        <v>56</v>
      </c>
      <c r="W48" s="2">
        <v>1</v>
      </c>
      <c r="X48" s="2">
        <f>IF(ISERROR(VLOOKUP(V48,herb!$C$1:$F$70,3,FALSE)),0,VLOOKUP(V48,herb!$C$1:$F$70,3,FALSE))</f>
        <v>270</v>
      </c>
      <c r="Y48" s="2">
        <f>IF(ISERROR(VLOOKUP(V48,herb!$C$1:$F$70,4,FALSE)),0,VLOOKUP(V48,herb!$C$1:$F$70,4,FALSE))</f>
        <v>405</v>
      </c>
      <c r="Z48" s="2">
        <f t="shared" si="16"/>
        <v>270</v>
      </c>
      <c r="AA48" s="2">
        <f t="shared" si="17"/>
        <v>405</v>
      </c>
      <c r="AB48" s="2">
        <f t="shared" si="18"/>
        <v>1350</v>
      </c>
      <c r="AC48" s="2">
        <f t="shared" si="19"/>
        <v>2025</v>
      </c>
      <c r="AD48" s="2"/>
      <c r="AE48" s="2"/>
      <c r="AF48" s="2"/>
    </row>
    <row r="49" spans="1:32">
      <c r="A49" s="2">
        <v>48</v>
      </c>
      <c r="B49" s="2" t="s">
        <v>34</v>
      </c>
      <c r="C49" s="2" t="s">
        <v>143</v>
      </c>
      <c r="D49" s="2" t="s">
        <v>50</v>
      </c>
      <c r="E49" s="2">
        <v>1</v>
      </c>
      <c r="F49" s="2">
        <f>VLOOKUP(D49,herb!$C$1:$F$71,3,FALSE)</f>
        <v>270</v>
      </c>
      <c r="G49" s="2">
        <f>VLOOKUP(D49,herb!$C$1:$F$71,4,FALSE)</f>
        <v>405</v>
      </c>
      <c r="H49" s="2">
        <f t="shared" si="10"/>
        <v>270</v>
      </c>
      <c r="I49" s="2">
        <f t="shared" si="11"/>
        <v>405</v>
      </c>
      <c r="J49" s="2" t="s">
        <v>49</v>
      </c>
      <c r="K49" s="2">
        <v>2</v>
      </c>
      <c r="L49" s="2">
        <f>IF(ISERROR(VLOOKUP(J49,herb!$C$1:$F$71,3,FALSE)),0,VLOOKUP(J49,herb!$C$1:$F$71,3,FALSE))</f>
        <v>270</v>
      </c>
      <c r="M49" s="2">
        <f>IF(ISERROR(VLOOKUP(J49,herb!$C$1:$F$71,4,FALSE)),0,VLOOKUP(J49,herb!$C$1:$F$71,4,FALSE))</f>
        <v>405</v>
      </c>
      <c r="N49" s="2">
        <f t="shared" si="12"/>
        <v>540</v>
      </c>
      <c r="O49" s="2">
        <f t="shared" si="13"/>
        <v>810</v>
      </c>
      <c r="P49" s="2" t="s">
        <v>40</v>
      </c>
      <c r="Q49" s="2">
        <v>1</v>
      </c>
      <c r="R49" s="2">
        <f>IF(ISERROR(VLOOKUP(P49,herb!$C$1:$F$71,3,FALSE)),0,VLOOKUP(P49,herb!$C$1:$F$71,3,FALSE))</f>
        <v>270</v>
      </c>
      <c r="S49" s="2">
        <f>IF(ISERROR(VLOOKUP(P49,herb!$C$1:$F$71,4,FALSE)),0,VLOOKUP(P49,herb!$C$1:$F$71,4,FALSE))</f>
        <v>405</v>
      </c>
      <c r="T49" s="2">
        <f t="shared" si="14"/>
        <v>270</v>
      </c>
      <c r="U49" s="2">
        <f t="shared" si="15"/>
        <v>405</v>
      </c>
      <c r="V49" s="2" t="s">
        <v>36</v>
      </c>
      <c r="W49" s="2">
        <v>1</v>
      </c>
      <c r="X49" s="2">
        <f>IF(ISERROR(VLOOKUP(V49,herb!$C$1:$F$70,3,FALSE)),0,VLOOKUP(V49,herb!$C$1:$F$70,3,FALSE))</f>
        <v>270</v>
      </c>
      <c r="Y49" s="2">
        <f>IF(ISERROR(VLOOKUP(V49,herb!$C$1:$F$70,4,FALSE)),0,VLOOKUP(V49,herb!$C$1:$F$70,4,FALSE))</f>
        <v>405</v>
      </c>
      <c r="Z49" s="2">
        <f t="shared" si="16"/>
        <v>270</v>
      </c>
      <c r="AA49" s="2">
        <f t="shared" si="17"/>
        <v>405</v>
      </c>
      <c r="AB49" s="2">
        <f t="shared" si="18"/>
        <v>1350</v>
      </c>
      <c r="AC49" s="2">
        <f t="shared" si="19"/>
        <v>2025</v>
      </c>
      <c r="AD49" s="2"/>
      <c r="AE49" s="2"/>
      <c r="AF49" s="2"/>
    </row>
    <row r="50" spans="1:32">
      <c r="A50" s="2">
        <v>49</v>
      </c>
      <c r="B50" s="2" t="s">
        <v>34</v>
      </c>
      <c r="C50" s="2" t="s">
        <v>144</v>
      </c>
      <c r="D50" s="2" t="s">
        <v>50</v>
      </c>
      <c r="E50" s="2">
        <v>1</v>
      </c>
      <c r="F50" s="2">
        <f>VLOOKUP(D50,herb!$C$1:$F$71,3,FALSE)</f>
        <v>270</v>
      </c>
      <c r="G50" s="2">
        <f>VLOOKUP(D50,herb!$C$1:$F$71,4,FALSE)</f>
        <v>405</v>
      </c>
      <c r="H50" s="2">
        <f t="shared" si="10"/>
        <v>270</v>
      </c>
      <c r="I50" s="2">
        <f t="shared" si="11"/>
        <v>405</v>
      </c>
      <c r="J50" s="2" t="s">
        <v>37</v>
      </c>
      <c r="K50" s="2">
        <v>2</v>
      </c>
      <c r="L50" s="2">
        <f>IF(ISERROR(VLOOKUP(J50,herb!$C$1:$F$71,3,FALSE)),0,VLOOKUP(J50,herb!$C$1:$F$71,3,FALSE))</f>
        <v>270</v>
      </c>
      <c r="M50" s="2">
        <f>IF(ISERROR(VLOOKUP(J50,herb!$C$1:$F$71,4,FALSE)),0,VLOOKUP(J50,herb!$C$1:$F$71,4,FALSE))</f>
        <v>405</v>
      </c>
      <c r="N50" s="2">
        <f t="shared" si="12"/>
        <v>540</v>
      </c>
      <c r="O50" s="2">
        <f t="shared" si="13"/>
        <v>810</v>
      </c>
      <c r="P50" s="2" t="s">
        <v>40</v>
      </c>
      <c r="Q50" s="2">
        <v>1</v>
      </c>
      <c r="R50" s="2">
        <f>IF(ISERROR(VLOOKUP(P50,herb!$C$1:$F$71,3,FALSE)),0,VLOOKUP(P50,herb!$C$1:$F$71,3,FALSE))</f>
        <v>270</v>
      </c>
      <c r="S50" s="2">
        <f>IF(ISERROR(VLOOKUP(P50,herb!$C$1:$F$71,4,FALSE)),0,VLOOKUP(P50,herb!$C$1:$F$71,4,FALSE))</f>
        <v>405</v>
      </c>
      <c r="T50" s="2">
        <f t="shared" si="14"/>
        <v>270</v>
      </c>
      <c r="U50" s="2">
        <f t="shared" si="15"/>
        <v>405</v>
      </c>
      <c r="V50" s="2" t="s">
        <v>51</v>
      </c>
      <c r="W50" s="2">
        <v>1</v>
      </c>
      <c r="X50" s="2">
        <f>IF(ISERROR(VLOOKUP(V50,herb!$C$1:$F$70,3,FALSE)),0,VLOOKUP(V50,herb!$C$1:$F$70,3,FALSE))</f>
        <v>270</v>
      </c>
      <c r="Y50" s="2">
        <f>IF(ISERROR(VLOOKUP(V50,herb!$C$1:$F$70,4,FALSE)),0,VLOOKUP(V50,herb!$C$1:$F$70,4,FALSE))</f>
        <v>405</v>
      </c>
      <c r="Z50" s="2">
        <f t="shared" si="16"/>
        <v>270</v>
      </c>
      <c r="AA50" s="2">
        <f t="shared" si="17"/>
        <v>405</v>
      </c>
      <c r="AB50" s="2">
        <f t="shared" si="18"/>
        <v>1350</v>
      </c>
      <c r="AC50" s="2">
        <f t="shared" si="19"/>
        <v>2025</v>
      </c>
      <c r="AD50" s="2"/>
      <c r="AE50" s="2"/>
      <c r="AF50" s="2"/>
    </row>
    <row r="51" spans="1:32">
      <c r="A51" s="2">
        <v>50</v>
      </c>
      <c r="B51" s="2" t="s">
        <v>34</v>
      </c>
      <c r="C51" s="2" t="s">
        <v>145</v>
      </c>
      <c r="D51" s="2" t="s">
        <v>50</v>
      </c>
      <c r="E51" s="2">
        <v>1</v>
      </c>
      <c r="F51" s="2">
        <f>VLOOKUP(D51,herb!$C$1:$F$71,3,FALSE)</f>
        <v>270</v>
      </c>
      <c r="G51" s="2">
        <f>VLOOKUP(D51,herb!$C$1:$F$71,4,FALSE)</f>
        <v>405</v>
      </c>
      <c r="H51" s="2">
        <f t="shared" si="10"/>
        <v>270</v>
      </c>
      <c r="I51" s="2">
        <f t="shared" si="11"/>
        <v>405</v>
      </c>
      <c r="J51" s="2" t="s">
        <v>50</v>
      </c>
      <c r="K51" s="2">
        <v>2</v>
      </c>
      <c r="L51" s="2">
        <f>IF(ISERROR(VLOOKUP(J51,herb!$C$1:$F$71,3,FALSE)),0,VLOOKUP(J51,herb!$C$1:$F$71,3,FALSE))</f>
        <v>270</v>
      </c>
      <c r="M51" s="2">
        <f>IF(ISERROR(VLOOKUP(J51,herb!$C$1:$F$71,4,FALSE)),0,VLOOKUP(J51,herb!$C$1:$F$71,4,FALSE))</f>
        <v>405</v>
      </c>
      <c r="N51" s="2">
        <f t="shared" si="12"/>
        <v>540</v>
      </c>
      <c r="O51" s="2">
        <f t="shared" si="13"/>
        <v>810</v>
      </c>
      <c r="P51" s="2" t="s">
        <v>40</v>
      </c>
      <c r="Q51" s="2">
        <v>1</v>
      </c>
      <c r="R51" s="2">
        <f>IF(ISERROR(VLOOKUP(P51,herb!$C$1:$F$71,3,FALSE)),0,VLOOKUP(P51,herb!$C$1:$F$71,3,FALSE))</f>
        <v>270</v>
      </c>
      <c r="S51" s="2">
        <f>IF(ISERROR(VLOOKUP(P51,herb!$C$1:$F$71,4,FALSE)),0,VLOOKUP(P51,herb!$C$1:$F$71,4,FALSE))</f>
        <v>405</v>
      </c>
      <c r="T51" s="2">
        <f t="shared" si="14"/>
        <v>270</v>
      </c>
      <c r="U51" s="2">
        <f t="shared" si="15"/>
        <v>405</v>
      </c>
      <c r="V51" s="2" t="s">
        <v>46</v>
      </c>
      <c r="W51" s="2">
        <v>1</v>
      </c>
      <c r="X51" s="2">
        <f>IF(ISERROR(VLOOKUP(V51,herb!$C$1:$F$70,3,FALSE)),0,VLOOKUP(V51,herb!$C$1:$F$70,3,FALSE))</f>
        <v>270</v>
      </c>
      <c r="Y51" s="2">
        <f>IF(ISERROR(VLOOKUP(V51,herb!$C$1:$F$70,4,FALSE)),0,VLOOKUP(V51,herb!$C$1:$F$70,4,FALSE))</f>
        <v>405</v>
      </c>
      <c r="Z51" s="2">
        <f t="shared" si="16"/>
        <v>270</v>
      </c>
      <c r="AA51" s="2">
        <f t="shared" si="17"/>
        <v>405</v>
      </c>
      <c r="AB51" s="2">
        <f t="shared" si="18"/>
        <v>1350</v>
      </c>
      <c r="AC51" s="2">
        <f t="shared" si="19"/>
        <v>2025</v>
      </c>
      <c r="AD51" s="2"/>
      <c r="AE51" s="2"/>
      <c r="AF51" s="2"/>
    </row>
    <row r="52" spans="1:32">
      <c r="A52" s="2">
        <v>51</v>
      </c>
      <c r="B52" s="2" t="s">
        <v>34</v>
      </c>
      <c r="C52" s="2" t="s">
        <v>146</v>
      </c>
      <c r="D52" s="2" t="s">
        <v>50</v>
      </c>
      <c r="E52" s="2">
        <v>1</v>
      </c>
      <c r="F52" s="2">
        <f>VLOOKUP(D52,herb!$C$1:$F$71,3,FALSE)</f>
        <v>270</v>
      </c>
      <c r="G52" s="2">
        <f>VLOOKUP(D52,herb!$C$1:$F$71,4,FALSE)</f>
        <v>405</v>
      </c>
      <c r="H52" s="2">
        <f t="shared" si="10"/>
        <v>270</v>
      </c>
      <c r="I52" s="2">
        <f t="shared" si="11"/>
        <v>405</v>
      </c>
      <c r="J52" s="2" t="s">
        <v>58</v>
      </c>
      <c r="K52" s="2">
        <v>2</v>
      </c>
      <c r="L52" s="2">
        <f>IF(ISERROR(VLOOKUP(J52,herb!$C$1:$F$71,3,FALSE)),0,VLOOKUP(J52,herb!$C$1:$F$71,3,FALSE))</f>
        <v>270</v>
      </c>
      <c r="M52" s="2">
        <f>IF(ISERROR(VLOOKUP(J52,herb!$C$1:$F$71,4,FALSE)),0,VLOOKUP(J52,herb!$C$1:$F$71,4,FALSE))</f>
        <v>405</v>
      </c>
      <c r="N52" s="2">
        <f t="shared" si="12"/>
        <v>540</v>
      </c>
      <c r="O52" s="2">
        <f t="shared" si="13"/>
        <v>810</v>
      </c>
      <c r="P52" s="2" t="s">
        <v>40</v>
      </c>
      <c r="Q52" s="2">
        <v>1</v>
      </c>
      <c r="R52" s="2">
        <f>IF(ISERROR(VLOOKUP(P52,herb!$C$1:$F$71,3,FALSE)),0,VLOOKUP(P52,herb!$C$1:$F$71,3,FALSE))</f>
        <v>270</v>
      </c>
      <c r="S52" s="2">
        <f>IF(ISERROR(VLOOKUP(P52,herb!$C$1:$F$71,4,FALSE)),0,VLOOKUP(P52,herb!$C$1:$F$71,4,FALSE))</f>
        <v>405</v>
      </c>
      <c r="T52" s="2">
        <f t="shared" si="14"/>
        <v>270</v>
      </c>
      <c r="U52" s="2">
        <f t="shared" si="15"/>
        <v>405</v>
      </c>
      <c r="V52" s="2" t="s">
        <v>45</v>
      </c>
      <c r="W52" s="2">
        <v>1</v>
      </c>
      <c r="X52" s="2">
        <f>IF(ISERROR(VLOOKUP(V52,herb!$C$1:$F$70,3,FALSE)),0,VLOOKUP(V52,herb!$C$1:$F$70,3,FALSE))</f>
        <v>270</v>
      </c>
      <c r="Y52" s="2">
        <f>IF(ISERROR(VLOOKUP(V52,herb!$C$1:$F$70,4,FALSE)),0,VLOOKUP(V52,herb!$C$1:$F$70,4,FALSE))</f>
        <v>405</v>
      </c>
      <c r="Z52" s="2">
        <f t="shared" si="16"/>
        <v>270</v>
      </c>
      <c r="AA52" s="2">
        <f t="shared" si="17"/>
        <v>405</v>
      </c>
      <c r="AB52" s="2">
        <f t="shared" si="18"/>
        <v>1350</v>
      </c>
      <c r="AC52" s="2">
        <f t="shared" si="19"/>
        <v>2025</v>
      </c>
      <c r="AD52" s="2"/>
      <c r="AE52" s="2"/>
      <c r="AF52" s="2"/>
    </row>
    <row r="53" spans="1:32">
      <c r="A53" s="2">
        <v>52</v>
      </c>
      <c r="B53" s="2" t="s">
        <v>34</v>
      </c>
      <c r="C53" s="2" t="s">
        <v>147</v>
      </c>
      <c r="D53" s="2" t="s">
        <v>58</v>
      </c>
      <c r="E53" s="2">
        <v>3</v>
      </c>
      <c r="F53" s="2">
        <f>VLOOKUP(D53,herb!$C$1:$F$71,3,FALSE)</f>
        <v>270</v>
      </c>
      <c r="G53" s="2">
        <f>VLOOKUP(D53,herb!$C$1:$F$71,4,FALSE)</f>
        <v>405</v>
      </c>
      <c r="H53" s="2">
        <f>E53*F53</f>
        <v>810</v>
      </c>
      <c r="I53" s="2">
        <f>E53*G53</f>
        <v>1215</v>
      </c>
      <c r="J53" s="2" t="s">
        <v>32</v>
      </c>
      <c r="K53" s="2">
        <v>4</v>
      </c>
      <c r="L53" s="2">
        <f>IF(ISERROR(VLOOKUP(J53,herb!$C$1:$F$71,3,FALSE)),0,VLOOKUP(J53,herb!$C$1:$F$71,3,FALSE))</f>
        <v>24</v>
      </c>
      <c r="M53" s="2">
        <f>IF(ISERROR(VLOOKUP(J53,herb!$C$1:$F$71,4,FALSE)),0,VLOOKUP(J53,herb!$C$1:$F$71,4,FALSE))</f>
        <v>36</v>
      </c>
      <c r="N53" s="2">
        <f>K53*L53</f>
        <v>96</v>
      </c>
      <c r="O53" s="2">
        <f>K53*M53</f>
        <v>144</v>
      </c>
      <c r="P53" s="2"/>
      <c r="Q53" s="2">
        <v>0</v>
      </c>
      <c r="R53" s="2">
        <f>IF(ISERROR(VLOOKUP(P53,herb!$C$1:$F$71,3,FALSE)),0,VLOOKUP(P53,herb!$C$1:$F$71,3,FALSE))</f>
        <v>0</v>
      </c>
      <c r="S53" s="2">
        <f>IF(ISERROR(VLOOKUP(P53,herb!$C$1:$F$71,4,FALSE)),0,VLOOKUP(P53,herb!$C$1:$F$71,4,FALSE))</f>
        <v>0</v>
      </c>
      <c r="T53" s="2">
        <f>R53*Q53</f>
        <v>0</v>
      </c>
      <c r="U53" s="2">
        <f>Q53*S53</f>
        <v>0</v>
      </c>
      <c r="V53" s="2" t="s">
        <v>25</v>
      </c>
      <c r="W53" s="2">
        <v>1</v>
      </c>
      <c r="X53" s="2">
        <f>IF(ISERROR(VLOOKUP(V53,herb!$C$1:$F$70,3,FALSE)),0,VLOOKUP(V53,herb!$C$1:$F$70,3,FALSE))</f>
        <v>24</v>
      </c>
      <c r="Y53" s="2">
        <f>IF(ISERROR(VLOOKUP(V53,herb!$C$1:$F$70,4,FALSE)),0,VLOOKUP(V53,herb!$C$1:$F$70,4,FALSE))</f>
        <v>36</v>
      </c>
      <c r="Z53" s="2">
        <f>W53*X53</f>
        <v>24</v>
      </c>
      <c r="AA53" s="2">
        <f>W53*Y53</f>
        <v>36</v>
      </c>
      <c r="AB53" s="2">
        <f>H53+N53+T53+Z53</f>
        <v>930</v>
      </c>
      <c r="AC53" s="2">
        <f>I53+O53+U53+AA53</f>
        <v>1395</v>
      </c>
      <c r="AD53" s="2"/>
      <c r="AE53" s="2"/>
      <c r="AF53" s="2"/>
    </row>
    <row r="54" spans="1:32">
      <c r="A54" s="2">
        <v>53</v>
      </c>
      <c r="B54" s="2" t="s">
        <v>34</v>
      </c>
      <c r="C54" s="2" t="s">
        <v>148</v>
      </c>
      <c r="D54" s="2" t="s">
        <v>40</v>
      </c>
      <c r="E54" s="2">
        <v>4</v>
      </c>
      <c r="F54" s="2">
        <f>VLOOKUP(D54,herb!$C$1:$F$71,3,FALSE)</f>
        <v>270</v>
      </c>
      <c r="G54" s="2">
        <f>VLOOKUP(D54,herb!$C$1:$F$71,4,FALSE)</f>
        <v>405</v>
      </c>
      <c r="H54" s="2">
        <f>E54*F54</f>
        <v>1080</v>
      </c>
      <c r="I54" s="2">
        <f>E54*G54</f>
        <v>1620</v>
      </c>
      <c r="J54" s="2" t="s">
        <v>57</v>
      </c>
      <c r="K54" s="2">
        <v>4</v>
      </c>
      <c r="L54" s="2">
        <f>IF(ISERROR(VLOOKUP(J54,herb!$C$1:$F$71,3,FALSE)),0,VLOOKUP(J54,herb!$C$1:$F$71,3,FALSE))</f>
        <v>270</v>
      </c>
      <c r="M54" s="2">
        <f>IF(ISERROR(VLOOKUP(J54,herb!$C$1:$F$71,4,FALSE)),0,VLOOKUP(J54,herb!$C$1:$F$71,4,FALSE))</f>
        <v>405</v>
      </c>
      <c r="N54" s="2">
        <f>K54*L54</f>
        <v>1080</v>
      </c>
      <c r="O54" s="2">
        <f>K54*M54</f>
        <v>1620</v>
      </c>
      <c r="P54" s="2"/>
      <c r="Q54" s="2">
        <v>0</v>
      </c>
      <c r="R54" s="2">
        <f>IF(ISERROR(VLOOKUP(P54,herb!$C$1:$F$71,3,FALSE)),0,VLOOKUP(P54,herb!$C$1:$F$71,3,FALSE))</f>
        <v>0</v>
      </c>
      <c r="S54" s="2">
        <f>IF(ISERROR(VLOOKUP(P54,herb!$C$1:$F$71,4,FALSE)),0,VLOOKUP(P54,herb!$C$1:$F$71,4,FALSE))</f>
        <v>0</v>
      </c>
      <c r="T54" s="2">
        <f>R54*Q54</f>
        <v>0</v>
      </c>
      <c r="U54" s="2">
        <f>Q54*S54</f>
        <v>0</v>
      </c>
      <c r="V54" s="4" t="s">
        <v>43</v>
      </c>
      <c r="W54" s="5">
        <v>1</v>
      </c>
      <c r="X54" s="2">
        <f>IF(ISERROR(VLOOKUP(V54,herb!$C$1:$F$70,3,FALSE)),0,VLOOKUP(V54,herb!$C$1:$F$70,3,FALSE))</f>
        <v>270</v>
      </c>
      <c r="Y54" s="2">
        <f>IF(ISERROR(VLOOKUP(V54,herb!$C$1:$F$70,4,FALSE)),0,VLOOKUP(V54,herb!$C$1:$F$70,4,FALSE))</f>
        <v>405</v>
      </c>
      <c r="Z54" s="2">
        <f>W54*X54</f>
        <v>270</v>
      </c>
      <c r="AA54" s="2">
        <f>W54*Y54</f>
        <v>405</v>
      </c>
      <c r="AB54" s="2">
        <f>H54+N54+T54+Z54</f>
        <v>2430</v>
      </c>
      <c r="AC54" s="2">
        <f>I54+O54+U54+AA54</f>
        <v>3645</v>
      </c>
      <c r="AD54" s="2"/>
      <c r="AE54" s="2"/>
      <c r="AF54" s="2"/>
    </row>
    <row r="55" spans="1:32">
      <c r="A55" s="2">
        <v>54</v>
      </c>
      <c r="B55" s="2" t="s">
        <v>34</v>
      </c>
      <c r="C55" s="2" t="s">
        <v>149</v>
      </c>
      <c r="D55" s="2" t="s">
        <v>40</v>
      </c>
      <c r="E55" s="2">
        <v>4</v>
      </c>
      <c r="F55" s="2">
        <f>VLOOKUP(D55,herb!$C$1:$F$71,3,FALSE)</f>
        <v>270</v>
      </c>
      <c r="G55" s="2">
        <f>VLOOKUP(D55,herb!$C$1:$F$71,4,FALSE)</f>
        <v>405</v>
      </c>
      <c r="H55" s="2">
        <f>E55*F55</f>
        <v>1080</v>
      </c>
      <c r="I55" s="2">
        <f>E55*G55</f>
        <v>1620</v>
      </c>
      <c r="J55" s="2" t="s">
        <v>49</v>
      </c>
      <c r="K55" s="2">
        <v>4</v>
      </c>
      <c r="L55" s="2">
        <f>IF(ISERROR(VLOOKUP(J55,herb!$C$1:$F$71,3,FALSE)),0,VLOOKUP(J55,herb!$C$1:$F$71,3,FALSE))</f>
        <v>270</v>
      </c>
      <c r="M55" s="2">
        <f>IF(ISERROR(VLOOKUP(J55,herb!$C$1:$F$71,4,FALSE)),0,VLOOKUP(J55,herb!$C$1:$F$71,4,FALSE))</f>
        <v>405</v>
      </c>
      <c r="N55" s="2">
        <f>K55*L55</f>
        <v>1080</v>
      </c>
      <c r="O55" s="2">
        <f>K55*M55</f>
        <v>1620</v>
      </c>
      <c r="P55" s="2"/>
      <c r="Q55" s="2">
        <v>0</v>
      </c>
      <c r="R55" s="2">
        <f>IF(ISERROR(VLOOKUP(P55,herb!$C$1:$F$71,3,FALSE)),0,VLOOKUP(P55,herb!$C$1:$F$71,3,FALSE))</f>
        <v>0</v>
      </c>
      <c r="S55" s="2">
        <f>IF(ISERROR(VLOOKUP(P55,herb!$C$1:$F$71,4,FALSE)),0,VLOOKUP(P55,herb!$C$1:$F$71,4,FALSE))</f>
        <v>0</v>
      </c>
      <c r="T55" s="2">
        <f>R55*Q55</f>
        <v>0</v>
      </c>
      <c r="U55" s="2">
        <f>Q55*S55</f>
        <v>0</v>
      </c>
      <c r="V55" s="4" t="s">
        <v>43</v>
      </c>
      <c r="W55" s="5">
        <v>1</v>
      </c>
      <c r="X55" s="2">
        <f>IF(ISERROR(VLOOKUP(V55,herb!$C$1:$F$70,3,FALSE)),0,VLOOKUP(V55,herb!$C$1:$F$70,3,FALSE))</f>
        <v>270</v>
      </c>
      <c r="Y55" s="2">
        <f>IF(ISERROR(VLOOKUP(V55,herb!$C$1:$F$70,4,FALSE)),0,VLOOKUP(V55,herb!$C$1:$F$70,4,FALSE))</f>
        <v>405</v>
      </c>
      <c r="Z55" s="2">
        <f>W55*X55</f>
        <v>270</v>
      </c>
      <c r="AA55" s="2">
        <f>W55*Y55</f>
        <v>405</v>
      </c>
      <c r="AB55" s="2">
        <f>H55+N55+T55+Z55</f>
        <v>2430</v>
      </c>
      <c r="AC55" s="2">
        <f>I55+O55+U55+AA55</f>
        <v>3645</v>
      </c>
      <c r="AD55" s="2"/>
      <c r="AE55" s="2"/>
      <c r="AF55" s="2"/>
    </row>
    <row r="56" spans="1:32">
      <c r="A56" s="2">
        <v>55</v>
      </c>
      <c r="B56" s="2" t="s">
        <v>34</v>
      </c>
      <c r="C56" s="2" t="s">
        <v>150</v>
      </c>
      <c r="D56" s="2" t="s">
        <v>40</v>
      </c>
      <c r="E56" s="2">
        <v>4</v>
      </c>
      <c r="F56" s="2">
        <f>VLOOKUP(D56,herb!$C$1:$F$71,3,FALSE)</f>
        <v>270</v>
      </c>
      <c r="G56" s="2">
        <f>VLOOKUP(D56,herb!$C$1:$F$71,4,FALSE)</f>
        <v>405</v>
      </c>
      <c r="H56" s="2">
        <f>E56*F56</f>
        <v>1080</v>
      </c>
      <c r="I56" s="2">
        <f>E56*G56</f>
        <v>1620</v>
      </c>
      <c r="J56" s="5" t="s">
        <v>37</v>
      </c>
      <c r="K56" s="5">
        <v>4</v>
      </c>
      <c r="L56" s="2">
        <f>IF(ISERROR(VLOOKUP(J56,herb!$C$1:$F$71,3,FALSE)),0,VLOOKUP(J56,herb!$C$1:$F$71,3,FALSE))</f>
        <v>270</v>
      </c>
      <c r="M56" s="2">
        <f>IF(ISERROR(VLOOKUP(J56,herb!$C$1:$F$71,4,FALSE)),0,VLOOKUP(J56,herb!$C$1:$F$71,4,FALSE))</f>
        <v>405</v>
      </c>
      <c r="N56" s="2">
        <f>K56*L56</f>
        <v>1080</v>
      </c>
      <c r="O56" s="2">
        <f>K56*M56</f>
        <v>1620</v>
      </c>
      <c r="P56" s="4"/>
      <c r="Q56" s="5">
        <v>0</v>
      </c>
      <c r="R56" s="2">
        <f>IF(ISERROR(VLOOKUP(P56,herb!$C$1:$F$71,3,FALSE)),0,VLOOKUP(P56,herb!$C$1:$F$71,3,FALSE))</f>
        <v>0</v>
      </c>
      <c r="S56" s="2">
        <f>IF(ISERROR(VLOOKUP(P56,herb!$C$1:$F$71,4,FALSE)),0,VLOOKUP(P56,herb!$C$1:$F$71,4,FALSE))</f>
        <v>0</v>
      </c>
      <c r="T56" s="2">
        <f>R56*Q56</f>
        <v>0</v>
      </c>
      <c r="U56" s="2">
        <f>Q56*S56</f>
        <v>0</v>
      </c>
      <c r="V56" s="4" t="s">
        <v>43</v>
      </c>
      <c r="W56" s="5">
        <v>1</v>
      </c>
      <c r="X56" s="2">
        <f>IF(ISERROR(VLOOKUP(V56,herb!$C$1:$F$70,3,FALSE)),0,VLOOKUP(V56,herb!$C$1:$F$70,3,FALSE))</f>
        <v>270</v>
      </c>
      <c r="Y56" s="2">
        <f>IF(ISERROR(VLOOKUP(V56,herb!$C$1:$F$70,4,FALSE)),0,VLOOKUP(V56,herb!$C$1:$F$70,4,FALSE))</f>
        <v>405</v>
      </c>
      <c r="Z56" s="2">
        <f>W56*X56</f>
        <v>270</v>
      </c>
      <c r="AA56" s="2">
        <f>W56*Y56</f>
        <v>405</v>
      </c>
      <c r="AB56" s="2">
        <f>H56+N56+T56+Z56</f>
        <v>2430</v>
      </c>
      <c r="AC56" s="2">
        <f>I56+O56+U56+AA56</f>
        <v>3645</v>
      </c>
      <c r="AD56" s="2"/>
      <c r="AE56" s="5"/>
      <c r="AF56" s="2"/>
    </row>
    <row r="57" spans="1:32">
      <c r="A57" s="2">
        <v>56</v>
      </c>
      <c r="B57" s="2" t="s">
        <v>60</v>
      </c>
      <c r="C57" s="2" t="s">
        <v>151</v>
      </c>
      <c r="D57" s="2" t="s">
        <v>46</v>
      </c>
      <c r="E57" s="2">
        <v>1</v>
      </c>
      <c r="F57" s="2">
        <f>VLOOKUP(D57,herb!$C$1:$F$71,3,FALSE)</f>
        <v>270</v>
      </c>
      <c r="G57" s="2">
        <f>VLOOKUP(D57,herb!$C$1:$F$71,4,FALSE)</f>
        <v>405</v>
      </c>
      <c r="H57" s="2">
        <f>E57*F57</f>
        <v>270</v>
      </c>
      <c r="I57" s="2">
        <f>E57*G57</f>
        <v>405</v>
      </c>
      <c r="J57" s="2" t="s">
        <v>7</v>
      </c>
      <c r="K57" s="2">
        <v>1</v>
      </c>
      <c r="L57" s="2">
        <f>IF(ISERROR(VLOOKUP(J57,herb!$C$1:$F$71,3,FALSE)),0,VLOOKUP(J57,herb!$C$1:$F$71,3,FALSE))</f>
        <v>6</v>
      </c>
      <c r="M57" s="2">
        <f>IF(ISERROR(VLOOKUP(J57,herb!$C$1:$F$71,4,FALSE)),0,VLOOKUP(J57,herb!$C$1:$F$71,4,FALSE))</f>
        <v>9</v>
      </c>
      <c r="N57" s="2">
        <f>K57*L57</f>
        <v>6</v>
      </c>
      <c r="O57" s="2">
        <f>K57*M57</f>
        <v>9</v>
      </c>
      <c r="P57" s="2"/>
      <c r="Q57" s="5">
        <v>0</v>
      </c>
      <c r="R57" s="2">
        <f>IF(ISERROR(VLOOKUP(P57,herb!$C$1:$F$71,3,FALSE)),0,VLOOKUP(P57,herb!$C$1:$F$71,3,FALSE))</f>
        <v>0</v>
      </c>
      <c r="S57" s="2">
        <f>IF(ISERROR(VLOOKUP(P57,herb!$C$1:$F$71,4,FALSE)),0,VLOOKUP(P57,herb!$C$1:$F$71,4,FALSE))</f>
        <v>0</v>
      </c>
      <c r="T57" s="2">
        <f>R57*Q57</f>
        <v>0</v>
      </c>
      <c r="U57" s="2">
        <f>Q57*S57</f>
        <v>0</v>
      </c>
      <c r="V57" s="2" t="s">
        <v>8</v>
      </c>
      <c r="W57" s="2">
        <v>1</v>
      </c>
      <c r="X57" s="2">
        <f>IF(ISERROR(VLOOKUP(V57,herb!$C$1:$F$70,3,FALSE)),0,VLOOKUP(V57,herb!$C$1:$F$70,3,FALSE))</f>
        <v>6</v>
      </c>
      <c r="Y57" s="2">
        <f>IF(ISERROR(VLOOKUP(V57,herb!$C$1:$F$70,4,FALSE)),0,VLOOKUP(V57,herb!$C$1:$F$70,4,FALSE))</f>
        <v>9</v>
      </c>
      <c r="Z57" s="2">
        <f>W57*X57</f>
        <v>6</v>
      </c>
      <c r="AA57" s="2">
        <f>W57*Y57</f>
        <v>9</v>
      </c>
      <c r="AB57" s="2">
        <f>H57+N57+T57+Z57</f>
        <v>282</v>
      </c>
      <c r="AC57" s="2">
        <f>I57+O57+U57+AA57</f>
        <v>423</v>
      </c>
      <c r="AD57" s="2"/>
      <c r="AE57" s="2"/>
      <c r="AF57" s="2"/>
    </row>
    <row r="58" spans="1:32">
      <c r="A58" s="2">
        <v>57</v>
      </c>
      <c r="B58" s="2" t="s">
        <v>60</v>
      </c>
      <c r="C58" s="2" t="s">
        <v>152</v>
      </c>
      <c r="D58" s="2" t="s">
        <v>64</v>
      </c>
      <c r="E58" s="2">
        <v>2</v>
      </c>
      <c r="F58" s="2">
        <f>VLOOKUP(D58,herb!$C$1:$F$71,3,FALSE)</f>
        <v>2880</v>
      </c>
      <c r="G58" s="2">
        <f>VLOOKUP(D58,herb!$C$1:$F$71,4,FALSE)</f>
        <v>4320</v>
      </c>
      <c r="H58" s="2">
        <f>E58*F58</f>
        <v>5760</v>
      </c>
      <c r="I58" s="2">
        <f>E58*G58</f>
        <v>8640</v>
      </c>
      <c r="J58" s="2" t="s">
        <v>66</v>
      </c>
      <c r="K58" s="2">
        <v>3</v>
      </c>
      <c r="L58" s="2">
        <f>IF(ISERROR(VLOOKUP(J58,herb!$C$1:$F$71,3,FALSE)),0,VLOOKUP(J58,herb!$C$1:$F$71,3,FALSE))</f>
        <v>2880</v>
      </c>
      <c r="M58" s="2">
        <f>IF(ISERROR(VLOOKUP(J58,herb!$C$1:$F$71,4,FALSE)),0,VLOOKUP(J58,herb!$C$1:$F$71,4,FALSE))</f>
        <v>4320</v>
      </c>
      <c r="N58" s="2">
        <f>K58*L58</f>
        <v>8640</v>
      </c>
      <c r="O58" s="2">
        <f>K58*M58</f>
        <v>12960</v>
      </c>
      <c r="P58" s="2"/>
      <c r="Q58" s="5">
        <v>0</v>
      </c>
      <c r="R58" s="2">
        <f>IF(ISERROR(VLOOKUP(P58,herb!$C$1:$F$71,3,FALSE)),0,VLOOKUP(P58,herb!$C$1:$F$71,3,FALSE))</f>
        <v>0</v>
      </c>
      <c r="S58" s="2">
        <f>IF(ISERROR(VLOOKUP(P58,herb!$C$1:$F$71,4,FALSE)),0,VLOOKUP(P58,herb!$C$1:$F$71,4,FALSE))</f>
        <v>0</v>
      </c>
      <c r="T58" s="2">
        <f>R58*Q58</f>
        <v>0</v>
      </c>
      <c r="U58" s="2">
        <f>Q58*S58</f>
        <v>0</v>
      </c>
      <c r="V58" s="2" t="s">
        <v>63</v>
      </c>
      <c r="W58" s="2">
        <v>1</v>
      </c>
      <c r="X58" s="2">
        <f>IF(ISERROR(VLOOKUP(V58,herb!$C$1:$F$70,3,FALSE)),0,VLOOKUP(V58,herb!$C$1:$F$70,3,FALSE))</f>
        <v>2880</v>
      </c>
      <c r="Y58" s="2">
        <f>IF(ISERROR(VLOOKUP(V58,herb!$C$1:$F$70,4,FALSE)),0,VLOOKUP(V58,herb!$C$1:$F$70,4,FALSE))</f>
        <v>4320</v>
      </c>
      <c r="Z58" s="2">
        <f>W58*X58</f>
        <v>2880</v>
      </c>
      <c r="AA58" s="2">
        <f>W58*Y58</f>
        <v>4320</v>
      </c>
      <c r="AB58" s="2">
        <f>H58+N58+T58+Z58</f>
        <v>17280</v>
      </c>
      <c r="AC58" s="2">
        <f>I58+O58+U58+AA58</f>
        <v>25920</v>
      </c>
      <c r="AD58" s="2"/>
      <c r="AE58" s="2"/>
      <c r="AF58" s="2"/>
    </row>
    <row r="59" spans="1:32">
      <c r="A59" s="2">
        <v>58</v>
      </c>
      <c r="B59" s="2" t="s">
        <v>60</v>
      </c>
      <c r="C59" s="2" t="s">
        <v>153</v>
      </c>
      <c r="D59" s="2" t="s">
        <v>66</v>
      </c>
      <c r="E59" s="2">
        <v>1</v>
      </c>
      <c r="F59" s="2">
        <f>VLOOKUP(D59,herb!$C$1:$F$71,3,FALSE)</f>
        <v>2880</v>
      </c>
      <c r="G59" s="2">
        <f>VLOOKUP(D59,herb!$C$1:$F$71,4,FALSE)</f>
        <v>4320</v>
      </c>
      <c r="H59" s="2">
        <f>E59*F59</f>
        <v>2880</v>
      </c>
      <c r="I59" s="2">
        <f>E59*G59</f>
        <v>4320</v>
      </c>
      <c r="J59" s="2" t="s">
        <v>59</v>
      </c>
      <c r="K59" s="2">
        <v>5</v>
      </c>
      <c r="L59" s="2">
        <f>IF(ISERROR(VLOOKUP(J59,herb!$C$1:$F$71,3,FALSE)),0,VLOOKUP(J59,herb!$C$1:$F$71,3,FALSE))</f>
        <v>270</v>
      </c>
      <c r="M59" s="2">
        <f>IF(ISERROR(VLOOKUP(J59,herb!$C$1:$F$71,4,FALSE)),0,VLOOKUP(J59,herb!$C$1:$F$71,4,FALSE))</f>
        <v>405</v>
      </c>
      <c r="N59" s="2">
        <f>K59*L59</f>
        <v>1350</v>
      </c>
      <c r="O59" s="2">
        <f>K59*M59</f>
        <v>2025</v>
      </c>
      <c r="P59" s="2"/>
      <c r="Q59" s="5">
        <v>0</v>
      </c>
      <c r="R59" s="2">
        <f>IF(ISERROR(VLOOKUP(P59,herb!$C$1:$F$71,3,FALSE)),0,VLOOKUP(P59,herb!$C$1:$F$71,3,FALSE))</f>
        <v>0</v>
      </c>
      <c r="S59" s="2">
        <f>IF(ISERROR(VLOOKUP(P59,herb!$C$1:$F$71,4,FALSE)),0,VLOOKUP(P59,herb!$C$1:$F$71,4,FALSE))</f>
        <v>0</v>
      </c>
      <c r="T59" s="2">
        <f>R59*Q59</f>
        <v>0</v>
      </c>
      <c r="U59" s="2">
        <f>Q59*S59</f>
        <v>0</v>
      </c>
      <c r="V59" s="2" t="s">
        <v>54</v>
      </c>
      <c r="W59" s="2">
        <v>1</v>
      </c>
      <c r="X59" s="2">
        <f>IF(ISERROR(VLOOKUP(V59,herb!$C$1:$F$70,3,FALSE)),0,VLOOKUP(V59,herb!$C$1:$F$70,3,FALSE))</f>
        <v>270</v>
      </c>
      <c r="Y59" s="2">
        <f>IF(ISERROR(VLOOKUP(V59,herb!$C$1:$F$70,4,FALSE)),0,VLOOKUP(V59,herb!$C$1:$F$70,4,FALSE))</f>
        <v>405</v>
      </c>
      <c r="Z59" s="2">
        <f>W59*X59</f>
        <v>270</v>
      </c>
      <c r="AA59" s="2">
        <f>W59*Y59</f>
        <v>405</v>
      </c>
      <c r="AB59" s="2">
        <f>H59+N59+T59+Z59</f>
        <v>4500</v>
      </c>
      <c r="AC59" s="2">
        <f>I59+O59+U59+AA59</f>
        <v>6750</v>
      </c>
      <c r="AD59" s="2"/>
      <c r="AE59" s="2"/>
      <c r="AF59" s="2"/>
    </row>
    <row r="60" spans="1:32">
      <c r="A60" s="2">
        <v>59</v>
      </c>
      <c r="B60" s="2" t="s">
        <v>60</v>
      </c>
      <c r="C60" s="2" t="s">
        <v>154</v>
      </c>
      <c r="D60" s="2" t="s">
        <v>43</v>
      </c>
      <c r="E60" s="2">
        <v>5</v>
      </c>
      <c r="F60" s="2">
        <f>VLOOKUP(D60,herb!$C$1:$F$71,3,FALSE)</f>
        <v>270</v>
      </c>
      <c r="G60" s="2">
        <f>VLOOKUP(D60,herb!$C$1:$F$71,4,FALSE)</f>
        <v>405</v>
      </c>
      <c r="H60" s="2">
        <f>E60*F60</f>
        <v>1350</v>
      </c>
      <c r="I60" s="2">
        <f>E60*G60</f>
        <v>2025</v>
      </c>
      <c r="J60" s="2" t="s">
        <v>61</v>
      </c>
      <c r="K60" s="2">
        <v>2</v>
      </c>
      <c r="L60" s="2">
        <f>IF(ISERROR(VLOOKUP(J60,herb!$C$1:$F$71,3,FALSE)),0,VLOOKUP(J60,herb!$C$1:$F$71,3,FALSE))</f>
        <v>2880</v>
      </c>
      <c r="M60" s="2">
        <f>IF(ISERROR(VLOOKUP(J60,herb!$C$1:$F$71,4,FALSE)),0,VLOOKUP(J60,herb!$C$1:$F$71,4,FALSE))</f>
        <v>4320</v>
      </c>
      <c r="N60" s="2">
        <f>K60*L60</f>
        <v>5760</v>
      </c>
      <c r="O60" s="2">
        <f>K60*M60</f>
        <v>8640</v>
      </c>
      <c r="P60" s="2"/>
      <c r="Q60" s="5">
        <v>0</v>
      </c>
      <c r="R60" s="2">
        <f>IF(ISERROR(VLOOKUP(P60,herb!$C$1:$F$71,3,FALSE)),0,VLOOKUP(P60,herb!$C$1:$F$71,3,FALSE))</f>
        <v>0</v>
      </c>
      <c r="S60" s="2">
        <f>IF(ISERROR(VLOOKUP(P60,herb!$C$1:$F$71,4,FALSE)),0,VLOOKUP(P60,herb!$C$1:$F$71,4,FALSE))</f>
        <v>0</v>
      </c>
      <c r="T60" s="2">
        <f>R60*Q60</f>
        <v>0</v>
      </c>
      <c r="U60" s="2">
        <f>Q60*S60</f>
        <v>0</v>
      </c>
      <c r="V60" s="4" t="s">
        <v>55</v>
      </c>
      <c r="W60" s="2">
        <v>1</v>
      </c>
      <c r="X60" s="2">
        <f>IF(ISERROR(VLOOKUP(V60,herb!$C$1:$F$70,3,FALSE)),0,VLOOKUP(V60,herb!$C$1:$F$70,3,FALSE))</f>
        <v>270</v>
      </c>
      <c r="Y60" s="2">
        <f>IF(ISERROR(VLOOKUP(V60,herb!$C$1:$F$70,4,FALSE)),0,VLOOKUP(V60,herb!$C$1:$F$70,4,FALSE))</f>
        <v>405</v>
      </c>
      <c r="Z60" s="2">
        <f>W60*X60</f>
        <v>270</v>
      </c>
      <c r="AA60" s="2">
        <f>W60*Y60</f>
        <v>405</v>
      </c>
      <c r="AB60" s="2">
        <f>H60+N60+T60+Z60</f>
        <v>7380</v>
      </c>
      <c r="AC60" s="2">
        <f>I60+O60+U60+AA60</f>
        <v>11070</v>
      </c>
      <c r="AD60" s="2"/>
      <c r="AE60" s="2"/>
      <c r="AF60" s="2"/>
    </row>
    <row r="61" spans="1:32">
      <c r="A61" s="2">
        <v>60</v>
      </c>
      <c r="B61" s="2" t="s">
        <v>155</v>
      </c>
      <c r="C61" s="2" t="s">
        <v>156</v>
      </c>
      <c r="D61" s="2" t="s">
        <v>71</v>
      </c>
      <c r="E61" s="2">
        <v>3</v>
      </c>
      <c r="F61" s="2">
        <f>VLOOKUP(D61,herb!$C$1:$F$71,3,FALSE)</f>
        <v>2880</v>
      </c>
      <c r="G61" s="2">
        <f>VLOOKUP(D61,herb!$C$1:$F$71,4,FALSE)</f>
        <v>4320</v>
      </c>
      <c r="H61" s="2">
        <f>E61*F61</f>
        <v>8640</v>
      </c>
      <c r="I61" s="2">
        <f>E61*G61</f>
        <v>12960</v>
      </c>
      <c r="J61" s="2" t="s">
        <v>65</v>
      </c>
      <c r="K61" s="2">
        <v>3</v>
      </c>
      <c r="L61" s="2">
        <f>IF(ISERROR(VLOOKUP(J61,herb!$C$1:$F$71,3,FALSE)),0,VLOOKUP(J61,herb!$C$1:$F$71,3,FALSE))</f>
        <v>2880</v>
      </c>
      <c r="M61" s="2">
        <f>IF(ISERROR(VLOOKUP(J61,herb!$C$1:$F$71,4,FALSE)),0,VLOOKUP(J61,herb!$C$1:$F$71,4,FALSE))</f>
        <v>4320</v>
      </c>
      <c r="N61" s="2">
        <f>K61*L61</f>
        <v>8640</v>
      </c>
      <c r="O61" s="2">
        <f>K61*M61</f>
        <v>12960</v>
      </c>
      <c r="P61" s="2"/>
      <c r="Q61" s="5">
        <v>0</v>
      </c>
      <c r="R61" s="2">
        <f>IF(ISERROR(VLOOKUP(P61,herb!$C$1:$F$71,3,FALSE)),0,VLOOKUP(P61,herb!$C$1:$F$71,3,FALSE))</f>
        <v>0</v>
      </c>
      <c r="S61" s="2">
        <f>IF(ISERROR(VLOOKUP(P61,herb!$C$1:$F$71,4,FALSE)),0,VLOOKUP(P61,herb!$C$1:$F$71,4,FALSE))</f>
        <v>0</v>
      </c>
      <c r="T61" s="2">
        <f>R61*Q61</f>
        <v>0</v>
      </c>
      <c r="U61" s="2">
        <f>Q61*S61</f>
        <v>0</v>
      </c>
      <c r="V61" s="2" t="s">
        <v>67</v>
      </c>
      <c r="W61" s="2">
        <v>1</v>
      </c>
      <c r="X61" s="2">
        <f>IF(ISERROR(VLOOKUP(V61,herb!$C$1:$F$70,3,FALSE)),0,VLOOKUP(V61,herb!$C$1:$F$70,3,FALSE))</f>
        <v>2880</v>
      </c>
      <c r="Y61" s="2">
        <f>IF(ISERROR(VLOOKUP(V61,herb!$C$1:$F$70,4,FALSE)),0,VLOOKUP(V61,herb!$C$1:$F$70,4,FALSE))</f>
        <v>4320</v>
      </c>
      <c r="Z61" s="2">
        <f>W61*X61</f>
        <v>2880</v>
      </c>
      <c r="AA61" s="2">
        <f>W61*Y61</f>
        <v>4320</v>
      </c>
      <c r="AB61" s="2">
        <f>H61+N61+T61+Z61</f>
        <v>20160</v>
      </c>
      <c r="AC61" s="2">
        <f>I61+O61+U61+AA61</f>
        <v>30240</v>
      </c>
      <c r="AD61" s="2"/>
      <c r="AE61" s="2"/>
      <c r="AF61" s="2"/>
    </row>
    <row r="62" spans="1:3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</sheetData>
  <sortState ref="A2:AF59">
    <sortCondition ref="A2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8"/>
  <sheetViews>
    <sheetView tabSelected="1" workbookViewId="0">
      <selection activeCell="L14" sqref="L14"/>
    </sheetView>
  </sheetViews>
  <sheetFormatPr defaultColWidth="9" defaultRowHeight="14.25"/>
  <cols>
    <col min="2" max="2" width="11.7333333333333" customWidth="1"/>
    <col min="4" max="4" width="16.75" customWidth="1"/>
    <col min="5" max="5" width="14.625" customWidth="1"/>
    <col min="6" max="8" width="9" customWidth="1"/>
    <col min="9" max="9" width="10.75" customWidth="1"/>
    <col min="10" max="10" width="18.15" customWidth="1"/>
    <col min="11" max="11" width="18.3583333333333" customWidth="1"/>
    <col min="12" max="12" width="18.475" customWidth="1"/>
    <col min="13" max="15" width="9" customWidth="1"/>
    <col min="18" max="21" width="9" customWidth="1"/>
    <col min="24" max="31" width="9" hidden="1" customWidth="1"/>
    <col min="34" max="34" width="15.4416666666667" customWidth="1"/>
    <col min="35" max="35" width="16.2166666666667" customWidth="1"/>
  </cols>
  <sheetData>
    <row r="1" spans="1:12">
      <c r="A1" s="1" t="s">
        <v>0</v>
      </c>
      <c r="B1" s="1" t="s">
        <v>2</v>
      </c>
      <c r="C1" s="1" t="s">
        <v>91</v>
      </c>
      <c r="D1" s="1" t="s">
        <v>157</v>
      </c>
      <c r="E1" s="1" t="s">
        <v>158</v>
      </c>
      <c r="F1"/>
      <c r="G1"/>
      <c r="H1" s="1" t="s">
        <v>0</v>
      </c>
      <c r="I1" s="1" t="s">
        <v>2</v>
      </c>
      <c r="J1" s="1" t="s">
        <v>92</v>
      </c>
      <c r="K1" s="1" t="s">
        <v>157</v>
      </c>
      <c r="L1" s="1" t="s">
        <v>158</v>
      </c>
    </row>
    <row r="2" spans="1:12">
      <c r="A2" s="2">
        <v>60</v>
      </c>
      <c r="B2" s="2" t="s">
        <v>156</v>
      </c>
      <c r="C2" s="2">
        <f>IF(ISERROR(VLOOKUP(B2,Dan!$C$1:$AF$71,26,FALSE)),0,VLOOKUP(B2,Dan!$C$1:$AF$71,26,FALSE))</f>
        <v>20160</v>
      </c>
      <c r="D2" s="2"/>
      <c r="E2" s="2"/>
      <c r="H2" s="2">
        <v>1</v>
      </c>
      <c r="I2" s="2" t="s">
        <v>96</v>
      </c>
      <c r="J2" s="2">
        <f>IF(ISERROR(VLOOKUP(I2,Dan!$C$1:$AF$71,27,FALSE)),0,VLOOKUP(I2,Dan!$C$1:$AF$71,27,FALSE))</f>
        <v>27</v>
      </c>
      <c r="K2" s="2"/>
      <c r="L2" s="2"/>
    </row>
    <row r="3" spans="1:12">
      <c r="A3" s="2">
        <v>57</v>
      </c>
      <c r="B3" s="2" t="s">
        <v>152</v>
      </c>
      <c r="C3" s="2">
        <f>IF(ISERROR(VLOOKUP(B3,Dan!$C$1:$AF$71,26,FALSE)),0,VLOOKUP(B3,Dan!$C$1:$AF$71,26,FALSE))</f>
        <v>17280</v>
      </c>
      <c r="D3" s="2"/>
      <c r="E3" s="2"/>
      <c r="H3" s="2">
        <v>2</v>
      </c>
      <c r="I3" s="2" t="s">
        <v>97</v>
      </c>
      <c r="J3" s="2">
        <f>IF(ISERROR(VLOOKUP(I3,Dan!$C$1:$AF$71,27,FALSE)),0,VLOOKUP(I3,Dan!$C$1:$AF$71,27,FALSE))</f>
        <v>189</v>
      </c>
      <c r="K3" s="2"/>
      <c r="L3" s="2"/>
    </row>
    <row r="4" spans="1:12">
      <c r="A4" s="2">
        <v>59</v>
      </c>
      <c r="B4" s="2" t="s">
        <v>154</v>
      </c>
      <c r="C4" s="2">
        <f>IF(ISERROR(VLOOKUP(B4,Dan!$C$1:$AF$71,26,FALSE)),0,VLOOKUP(B4,Dan!$C$1:$AF$71,26,FALSE))</f>
        <v>7380</v>
      </c>
      <c r="D4" s="2"/>
      <c r="E4" s="2"/>
      <c r="H4" s="2">
        <v>3</v>
      </c>
      <c r="I4" s="2" t="s">
        <v>98</v>
      </c>
      <c r="J4" s="2">
        <f>IF(ISERROR(VLOOKUP(I4,Dan!$C$1:$AF$71,27,FALSE)),0,VLOOKUP(I4,Dan!$C$1:$AF$71,27,FALSE))</f>
        <v>54</v>
      </c>
      <c r="K4" s="2"/>
      <c r="L4" s="2"/>
    </row>
    <row r="5" spans="1:12">
      <c r="A5" s="2">
        <v>30</v>
      </c>
      <c r="B5" s="2" t="s">
        <v>125</v>
      </c>
      <c r="C5" s="2">
        <f>IF(ISERROR(VLOOKUP(B5,Dan!$C$1:$AF$71,26,FALSE)),0,VLOOKUP(B5,Dan!$C$1:$AF$71,26,FALSE))</f>
        <v>5040</v>
      </c>
      <c r="D5" s="2"/>
      <c r="E5" s="2"/>
      <c r="H5" s="2">
        <v>4</v>
      </c>
      <c r="I5" s="2" t="s">
        <v>99</v>
      </c>
      <c r="J5" s="2">
        <f>IF(ISERROR(VLOOKUP(I5,Dan!$C$1:$AF$71,27,FALSE)),0,VLOOKUP(I5,Dan!$C$1:$AF$71,27,FALSE))</f>
        <v>135</v>
      </c>
      <c r="K5" s="2"/>
      <c r="L5" s="2"/>
    </row>
    <row r="6" spans="1:12">
      <c r="A6" s="2">
        <v>35</v>
      </c>
      <c r="B6" s="2" t="s">
        <v>130</v>
      </c>
      <c r="C6" s="2">
        <f>IF(ISERROR(VLOOKUP(B6,Dan!$C$1:$AF$71,26,FALSE)),0,VLOOKUP(B6,Dan!$C$1:$AF$71,26,FALSE))</f>
        <v>5040</v>
      </c>
      <c r="D6" s="2"/>
      <c r="E6" s="2"/>
      <c r="H6" s="2">
        <v>5</v>
      </c>
      <c r="I6" s="2" t="s">
        <v>100</v>
      </c>
      <c r="J6" s="2">
        <f>IF(ISERROR(VLOOKUP(I6,Dan!$C$1:$AF$71,27,FALSE)),0,VLOOKUP(I6,Dan!$C$1:$AF$71,27,FALSE))</f>
        <v>81</v>
      </c>
      <c r="K6" s="2"/>
      <c r="L6" s="2"/>
    </row>
    <row r="7" spans="1:12">
      <c r="A7" s="2">
        <v>36</v>
      </c>
      <c r="B7" s="2" t="s">
        <v>131</v>
      </c>
      <c r="C7" s="2">
        <f>IF(ISERROR(VLOOKUP(B7,Dan!$C$1:$AF$71,26,FALSE)),0,VLOOKUP(B7,Dan!$C$1:$AF$71,26,FALSE))</f>
        <v>4770</v>
      </c>
      <c r="D7" s="2"/>
      <c r="E7" s="2"/>
      <c r="H7" s="2">
        <v>6</v>
      </c>
      <c r="I7" s="2" t="s">
        <v>101</v>
      </c>
      <c r="J7" s="2">
        <f>IF(ISERROR(VLOOKUP(I7,Dan!$C$1:$AF$71,27,FALSE)),0,VLOOKUP(I7,Dan!$C$1:$AF$71,27,FALSE))</f>
        <v>108</v>
      </c>
      <c r="K7" s="2"/>
      <c r="L7" s="2"/>
    </row>
    <row r="8" spans="1:12">
      <c r="A8" s="2">
        <v>38</v>
      </c>
      <c r="B8" s="2" t="s">
        <v>133</v>
      </c>
      <c r="C8" s="2">
        <f>IF(ISERROR(VLOOKUP(B8,Dan!$C$1:$AF$71,26,FALSE)),0,VLOOKUP(B8,Dan!$C$1:$AF$71,26,FALSE))</f>
        <v>4524</v>
      </c>
      <c r="D8" s="2"/>
      <c r="E8" s="2"/>
      <c r="H8" s="2">
        <v>7</v>
      </c>
      <c r="I8" s="2" t="s">
        <v>102</v>
      </c>
      <c r="J8" s="2">
        <f>IF(ISERROR(VLOOKUP(I8,Dan!$C$1:$AF$71,27,FALSE)),0,VLOOKUP(I8,Dan!$C$1:$AF$71,27,FALSE))</f>
        <v>81</v>
      </c>
      <c r="K8" s="2"/>
      <c r="L8" s="2"/>
    </row>
    <row r="9" spans="1:12">
      <c r="A9" s="2">
        <v>58</v>
      </c>
      <c r="B9" s="2" t="s">
        <v>153</v>
      </c>
      <c r="C9" s="2">
        <f>IF(ISERROR(VLOOKUP(B9,Dan!$C$1:$AF$71,26,FALSE)),0,VLOOKUP(B9,Dan!$C$1:$AF$71,26,FALSE))</f>
        <v>4500</v>
      </c>
      <c r="D9" s="2"/>
      <c r="E9" s="2"/>
      <c r="H9" s="2">
        <v>8</v>
      </c>
      <c r="I9" s="2" t="s">
        <v>103</v>
      </c>
      <c r="J9" s="2">
        <f>IF(ISERROR(VLOOKUP(I9,Dan!$C$1:$AF$71,27,FALSE)),0,VLOOKUP(I9,Dan!$C$1:$AF$71,27,FALSE))</f>
        <v>117</v>
      </c>
      <c r="K9" s="2"/>
      <c r="L9" s="2"/>
    </row>
    <row r="10" spans="1:12">
      <c r="A10" s="2">
        <v>34</v>
      </c>
      <c r="B10" s="2" t="s">
        <v>129</v>
      </c>
      <c r="C10" s="2">
        <f>IF(ISERROR(VLOOKUP(B10,Dan!$C$1:$AF$71,26,FALSE)),0,VLOOKUP(B10,Dan!$C$1:$AF$71,26,FALSE))</f>
        <v>3960</v>
      </c>
      <c r="D10" s="2"/>
      <c r="E10" s="2"/>
      <c r="H10" s="2">
        <v>9</v>
      </c>
      <c r="I10" s="2" t="s">
        <v>104</v>
      </c>
      <c r="J10" s="2">
        <f>IF(ISERROR(VLOOKUP(I10,Dan!$C$1:$AF$71,27,FALSE)),0,VLOOKUP(I10,Dan!$C$1:$AF$71,27,FALSE))</f>
        <v>108</v>
      </c>
      <c r="K10" s="2"/>
      <c r="L10" s="2"/>
    </row>
    <row r="11" spans="1:12">
      <c r="A11" s="2">
        <v>53</v>
      </c>
      <c r="B11" s="2" t="s">
        <v>148</v>
      </c>
      <c r="C11" s="2">
        <f>IF(ISERROR(VLOOKUP(B11,Dan!$C$1:$AF$71,26,FALSE)),0,VLOOKUP(B11,Dan!$C$1:$AF$71,26,FALSE))</f>
        <v>2430</v>
      </c>
      <c r="D11" s="2"/>
      <c r="E11" s="2"/>
      <c r="H11" s="2">
        <v>10</v>
      </c>
      <c r="I11" s="2" t="s">
        <v>105</v>
      </c>
      <c r="J11" s="2">
        <f>IF(ISERROR(VLOOKUP(I11,Dan!$C$1:$AF$71,27,FALSE)),0,VLOOKUP(I11,Dan!$C$1:$AF$71,27,FALSE))</f>
        <v>144</v>
      </c>
      <c r="K11" s="2"/>
      <c r="L11" s="2"/>
    </row>
    <row r="12" spans="1:12">
      <c r="A12" s="2">
        <v>54</v>
      </c>
      <c r="B12" s="2" t="s">
        <v>149</v>
      </c>
      <c r="C12" s="2">
        <f>IF(ISERROR(VLOOKUP(B12,Dan!$C$1:$AF$71,26,FALSE)),0,VLOOKUP(B12,Dan!$C$1:$AF$71,26,FALSE))</f>
        <v>2430</v>
      </c>
      <c r="D12" s="2"/>
      <c r="E12" s="2"/>
      <c r="H12" s="2">
        <v>11</v>
      </c>
      <c r="I12" s="2" t="s">
        <v>106</v>
      </c>
      <c r="J12" s="2">
        <f>IF(ISERROR(VLOOKUP(I12,Dan!$C$1:$AF$71,27,FALSE)),0,VLOOKUP(I12,Dan!$C$1:$AF$71,27,FALSE))</f>
        <v>693</v>
      </c>
      <c r="K12" s="2"/>
      <c r="L12" s="2"/>
    </row>
    <row r="13" spans="1:12">
      <c r="A13" s="2">
        <v>55</v>
      </c>
      <c r="B13" s="2" t="s">
        <v>150</v>
      </c>
      <c r="C13" s="2">
        <f>IF(ISERROR(VLOOKUP(B13,Dan!$C$1:$AF$71,26,FALSE)),0,VLOOKUP(B13,Dan!$C$1:$AF$71,26,FALSE))</f>
        <v>2430</v>
      </c>
      <c r="D13" s="2"/>
      <c r="E13" s="2"/>
      <c r="H13" s="2">
        <v>12</v>
      </c>
      <c r="I13" s="2" t="s">
        <v>107</v>
      </c>
      <c r="J13" s="2">
        <f>IF(ISERROR(VLOOKUP(I13,Dan!$C$1:$AF$71,27,FALSE)),0,VLOOKUP(I13,Dan!$C$1:$AF$71,27,FALSE))</f>
        <v>81</v>
      </c>
      <c r="K13" s="2"/>
      <c r="L13" s="2"/>
    </row>
    <row r="14" spans="1:12">
      <c r="A14" s="2">
        <v>37</v>
      </c>
      <c r="B14" s="2" t="s">
        <v>132</v>
      </c>
      <c r="C14" s="2">
        <f>IF(ISERROR(VLOOKUP(B14,Dan!$C$1:$AF$71,26,FALSE)),0,VLOOKUP(B14,Dan!$C$1:$AF$71,26,FALSE))</f>
        <v>1890</v>
      </c>
      <c r="D14" s="2"/>
      <c r="E14" s="2"/>
      <c r="H14" s="2">
        <v>13</v>
      </c>
      <c r="I14" s="2" t="s">
        <v>108</v>
      </c>
      <c r="J14" s="2">
        <f>IF(ISERROR(VLOOKUP(I14,Dan!$C$1:$AF$71,27,FALSE)),0,VLOOKUP(I14,Dan!$C$1:$AF$71,27,FALSE))</f>
        <v>288</v>
      </c>
      <c r="K14" s="2"/>
      <c r="L14" s="2"/>
    </row>
    <row r="15" spans="1:12">
      <c r="A15" s="2">
        <v>33</v>
      </c>
      <c r="B15" s="2" t="s">
        <v>128</v>
      </c>
      <c r="C15" s="2">
        <f>IF(ISERROR(VLOOKUP(B15,Dan!$C$1:$AF$71,26,FALSE)),0,VLOOKUP(B15,Dan!$C$1:$AF$71,26,FALSE))</f>
        <v>1620</v>
      </c>
      <c r="D15" s="2"/>
      <c r="E15" s="2"/>
      <c r="H15" s="2">
        <v>14</v>
      </c>
      <c r="I15" s="2" t="s">
        <v>109</v>
      </c>
      <c r="J15" s="2">
        <f>IF(ISERROR(VLOOKUP(I15,Dan!$C$1:$AF$71,27,FALSE)),0,VLOOKUP(I15,Dan!$C$1:$AF$71,27,FALSE))</f>
        <v>144</v>
      </c>
      <c r="K15" s="2"/>
      <c r="L15" s="2"/>
    </row>
    <row r="16" spans="1:12">
      <c r="A16" s="2">
        <v>40</v>
      </c>
      <c r="B16" s="2" t="s">
        <v>135</v>
      </c>
      <c r="C16" s="2">
        <f>IF(ISERROR(VLOOKUP(B16,Dan!$C$1:$AF$71,26,FALSE)),0,VLOOKUP(B16,Dan!$C$1:$AF$71,26,FALSE))</f>
        <v>1620</v>
      </c>
      <c r="D16" s="2"/>
      <c r="E16" s="2"/>
      <c r="H16" s="2">
        <v>15</v>
      </c>
      <c r="I16" s="2" t="s">
        <v>110</v>
      </c>
      <c r="J16" s="2">
        <f>IF(ISERROR(VLOOKUP(I16,Dan!$C$1:$AF$71,27,FALSE)),0,VLOOKUP(I16,Dan!$C$1:$AF$71,27,FALSE))</f>
        <v>144</v>
      </c>
      <c r="K16" s="2"/>
      <c r="L16" s="2"/>
    </row>
    <row r="17" spans="1:12">
      <c r="A17" s="2">
        <v>47</v>
      </c>
      <c r="B17" s="2" t="s">
        <v>142</v>
      </c>
      <c r="C17" s="2">
        <f>IF(ISERROR(VLOOKUP(B17,Dan!$C$1:$AF$71,26,FALSE)),0,VLOOKUP(B17,Dan!$C$1:$AF$71,26,FALSE))</f>
        <v>1350</v>
      </c>
      <c r="D17" s="2"/>
      <c r="E17" s="2"/>
      <c r="H17" s="2">
        <v>16</v>
      </c>
      <c r="I17" s="2" t="s">
        <v>111</v>
      </c>
      <c r="J17" s="2">
        <f>IF(ISERROR(VLOOKUP(I17,Dan!$C$1:$AF$71,27,FALSE)),0,VLOOKUP(I17,Dan!$C$1:$AF$71,27,FALSE))</f>
        <v>144</v>
      </c>
      <c r="K17" s="2"/>
      <c r="L17" s="2"/>
    </row>
    <row r="18" spans="1:12">
      <c r="A18" s="2">
        <v>48</v>
      </c>
      <c r="B18" s="2" t="s">
        <v>143</v>
      </c>
      <c r="C18" s="2">
        <f>IF(ISERROR(VLOOKUP(B18,Dan!$C$1:$AF$71,26,FALSE)),0,VLOOKUP(B18,Dan!$C$1:$AF$71,26,FALSE))</f>
        <v>1350</v>
      </c>
      <c r="D18" s="2"/>
      <c r="E18" s="2"/>
      <c r="H18" s="2">
        <v>17</v>
      </c>
      <c r="I18" s="2" t="s">
        <v>112</v>
      </c>
      <c r="J18" s="2">
        <f>IF(ISERROR(VLOOKUP(I18,Dan!$C$1:$AF$71,27,FALSE)),0,VLOOKUP(I18,Dan!$C$1:$AF$71,27,FALSE))</f>
        <v>144</v>
      </c>
      <c r="K18" s="2"/>
      <c r="L18" s="2"/>
    </row>
    <row r="19" spans="1:12">
      <c r="A19" s="2">
        <v>49</v>
      </c>
      <c r="B19" s="2" t="s">
        <v>144</v>
      </c>
      <c r="C19" s="2">
        <f>IF(ISERROR(VLOOKUP(B19,Dan!$C$1:$AF$71,26,FALSE)),0,VLOOKUP(B19,Dan!$C$1:$AF$71,26,FALSE))</f>
        <v>1350</v>
      </c>
      <c r="D19" s="2"/>
      <c r="E19" s="2"/>
      <c r="H19" s="2">
        <v>18</v>
      </c>
      <c r="I19" s="2" t="s">
        <v>113</v>
      </c>
      <c r="J19" s="2">
        <f>IF(ISERROR(VLOOKUP(I19,Dan!$C$1:$AF$71,27,FALSE)),0,VLOOKUP(I19,Dan!$C$1:$AF$71,27,FALSE))</f>
        <v>216</v>
      </c>
      <c r="K19" s="2"/>
      <c r="L19" s="2"/>
    </row>
    <row r="20" spans="1:12">
      <c r="A20" s="2">
        <v>50</v>
      </c>
      <c r="B20" s="2" t="s">
        <v>145</v>
      </c>
      <c r="C20" s="2">
        <f>IF(ISERROR(VLOOKUP(B20,Dan!$C$1:$AF$71,26,FALSE)),0,VLOOKUP(B20,Dan!$C$1:$AF$71,26,FALSE))</f>
        <v>1350</v>
      </c>
      <c r="D20" s="2"/>
      <c r="E20" s="2"/>
      <c r="H20" s="2">
        <v>19</v>
      </c>
      <c r="I20" s="2" t="s">
        <v>114</v>
      </c>
      <c r="J20" s="2">
        <f>IF(ISERROR(VLOOKUP(I20,Dan!$C$1:$AF$71,27,FALSE)),0,VLOOKUP(I20,Dan!$C$1:$AF$71,27,FALSE))</f>
        <v>657</v>
      </c>
      <c r="K20" s="2"/>
      <c r="L20" s="2"/>
    </row>
    <row r="21" spans="1:12">
      <c r="A21" s="2">
        <v>51</v>
      </c>
      <c r="B21" s="2" t="s">
        <v>146</v>
      </c>
      <c r="C21" s="2">
        <f>IF(ISERROR(VLOOKUP(B21,Dan!$C$1:$AF$71,26,FALSE)),0,VLOOKUP(B21,Dan!$C$1:$AF$71,26,FALSE))</f>
        <v>1350</v>
      </c>
      <c r="D21" s="2"/>
      <c r="E21" s="2"/>
      <c r="H21" s="2">
        <v>20</v>
      </c>
      <c r="I21" s="2" t="s">
        <v>115</v>
      </c>
      <c r="J21" s="2">
        <f>IF(ISERROR(VLOOKUP(I21,Dan!$C$1:$AF$71,27,FALSE)),0,VLOOKUP(I21,Dan!$C$1:$AF$71,27,FALSE))</f>
        <v>252</v>
      </c>
      <c r="K21" s="2"/>
      <c r="L21" s="2"/>
    </row>
    <row r="22" spans="1:12">
      <c r="A22" s="2">
        <v>39</v>
      </c>
      <c r="B22" s="2" t="s">
        <v>134</v>
      </c>
      <c r="C22" s="2">
        <f>IF(ISERROR(VLOOKUP(B22,Dan!$C$1:$AF$71,26,FALSE)),0,VLOOKUP(B22,Dan!$C$1:$AF$71,26,FALSE))</f>
        <v>1002</v>
      </c>
      <c r="D22" s="2"/>
      <c r="E22" s="2"/>
      <c r="H22" s="2">
        <v>21</v>
      </c>
      <c r="I22" s="2" t="s">
        <v>116</v>
      </c>
      <c r="J22" s="2">
        <f>IF(ISERROR(VLOOKUP(I22,Dan!$C$1:$AF$71,27,FALSE)),0,VLOOKUP(I22,Dan!$C$1:$AF$71,27,FALSE))</f>
        <v>216</v>
      </c>
      <c r="K22" s="2"/>
      <c r="L22" s="2"/>
    </row>
    <row r="23" spans="1:12">
      <c r="A23" s="2">
        <v>52</v>
      </c>
      <c r="B23" s="2" t="s">
        <v>147</v>
      </c>
      <c r="C23" s="2">
        <f>IF(ISERROR(VLOOKUP(B23,Dan!$C$1:$AF$71,26,FALSE)),0,VLOOKUP(B23,Dan!$C$1:$AF$71,26,FALSE))</f>
        <v>930</v>
      </c>
      <c r="D23" s="2"/>
      <c r="E23" s="2"/>
      <c r="H23" s="2">
        <v>22</v>
      </c>
      <c r="I23" s="2" t="s">
        <v>117</v>
      </c>
      <c r="J23" s="2">
        <f>IF(ISERROR(VLOOKUP(I23,Dan!$C$1:$AF$71,27,FALSE)),0,VLOOKUP(I23,Dan!$C$1:$AF$71,27,FALSE))</f>
        <v>216</v>
      </c>
      <c r="K23" s="2"/>
      <c r="L23" s="2"/>
    </row>
    <row r="24" spans="1:12">
      <c r="A24" s="2">
        <v>26</v>
      </c>
      <c r="B24" s="2" t="s">
        <v>121</v>
      </c>
      <c r="C24" s="2">
        <f>IF(ISERROR(VLOOKUP(B24,Dan!$C$1:$AF$71,26,FALSE)),0,VLOOKUP(B24,Dan!$C$1:$AF$71,26,FALSE))</f>
        <v>906</v>
      </c>
      <c r="D24" s="2"/>
      <c r="E24" s="2"/>
      <c r="H24" s="2">
        <v>23</v>
      </c>
      <c r="I24" s="2" t="s">
        <v>118</v>
      </c>
      <c r="J24" s="2">
        <f>IF(ISERROR(VLOOKUP(I24,Dan!$C$1:$AF$71,27,FALSE)),0,VLOOKUP(I24,Dan!$C$1:$AF$71,27,FALSE))</f>
        <v>216</v>
      </c>
      <c r="K24" s="2"/>
      <c r="L24" s="2"/>
    </row>
    <row r="25" spans="1:12">
      <c r="A25" s="2">
        <v>46</v>
      </c>
      <c r="B25" s="2" t="s">
        <v>141</v>
      </c>
      <c r="C25" s="2">
        <f>IF(ISERROR(VLOOKUP(B25,Dan!$C$1:$AF$71,26,FALSE)),0,VLOOKUP(B25,Dan!$C$1:$AF$71,26,FALSE))</f>
        <v>906</v>
      </c>
      <c r="D25" s="2"/>
      <c r="E25" s="2"/>
      <c r="H25" s="2">
        <v>24</v>
      </c>
      <c r="I25" s="2" t="s">
        <v>119</v>
      </c>
      <c r="J25" s="2">
        <f>IF(ISERROR(VLOOKUP(I25,Dan!$C$1:$AF$71,27,FALSE)),0,VLOOKUP(I25,Dan!$C$1:$AF$71,27,FALSE))</f>
        <v>216</v>
      </c>
      <c r="K25" s="2"/>
      <c r="L25" s="2"/>
    </row>
    <row r="26" spans="1:12">
      <c r="A26" s="2">
        <v>41</v>
      </c>
      <c r="B26" s="2" t="s">
        <v>136</v>
      </c>
      <c r="C26" s="2">
        <f>IF(ISERROR(VLOOKUP(B26,Dan!$C$1:$AF$71,26,FALSE)),0,VLOOKUP(B26,Dan!$C$1:$AF$71,26,FALSE))</f>
        <v>834</v>
      </c>
      <c r="D26" s="2"/>
      <c r="E26" s="2"/>
      <c r="H26" s="2">
        <v>25</v>
      </c>
      <c r="I26" s="2" t="s">
        <v>120</v>
      </c>
      <c r="J26" s="2">
        <f>IF(ISERROR(VLOOKUP(I26,Dan!$C$1:$AF$71,27,FALSE)),0,VLOOKUP(I26,Dan!$C$1:$AF$71,27,FALSE))</f>
        <v>216</v>
      </c>
      <c r="K26" s="2"/>
      <c r="L26" s="2"/>
    </row>
    <row r="27" spans="1:12">
      <c r="A27" s="2">
        <v>42</v>
      </c>
      <c r="B27" s="2" t="s">
        <v>137</v>
      </c>
      <c r="C27" s="2">
        <f>IF(ISERROR(VLOOKUP(B27,Dan!$C$1:$AF$71,26,FALSE)),0,VLOOKUP(B27,Dan!$C$1:$AF$71,26,FALSE))</f>
        <v>834</v>
      </c>
      <c r="D27" s="2"/>
      <c r="E27" s="2"/>
      <c r="H27" s="2">
        <v>26</v>
      </c>
      <c r="I27" s="2" t="s">
        <v>121</v>
      </c>
      <c r="J27" s="2">
        <f>IF(ISERROR(VLOOKUP(I27,Dan!$C$1:$AF$71,27,FALSE)),0,VLOOKUP(I27,Dan!$C$1:$AF$71,27,FALSE))</f>
        <v>1359</v>
      </c>
      <c r="K27" s="2"/>
      <c r="L27" s="2"/>
    </row>
    <row r="28" spans="1:12">
      <c r="A28" s="2">
        <v>43</v>
      </c>
      <c r="B28" s="2" t="s">
        <v>138</v>
      </c>
      <c r="C28" s="2">
        <f>IF(ISERROR(VLOOKUP(B28,Dan!$C$1:$AF$71,26,FALSE)),0,VLOOKUP(B28,Dan!$C$1:$AF$71,26,FALSE))</f>
        <v>834</v>
      </c>
      <c r="D28" s="2"/>
      <c r="E28" s="2"/>
      <c r="H28" s="2">
        <v>27</v>
      </c>
      <c r="I28" s="2" t="s">
        <v>122</v>
      </c>
      <c r="J28" s="2">
        <f>IF(ISERROR(VLOOKUP(I28,Dan!$C$1:$AF$71,27,FALSE)),0,VLOOKUP(I28,Dan!$C$1:$AF$71,27,FALSE))</f>
        <v>252</v>
      </c>
      <c r="K28" s="2"/>
      <c r="L28" s="2"/>
    </row>
    <row r="29" spans="1:12">
      <c r="A29" s="2">
        <v>44</v>
      </c>
      <c r="B29" s="2" t="s">
        <v>139</v>
      </c>
      <c r="C29" s="2">
        <f>IF(ISERROR(VLOOKUP(B29,Dan!$C$1:$AF$71,26,FALSE)),0,VLOOKUP(B29,Dan!$C$1:$AF$71,26,FALSE))</f>
        <v>834</v>
      </c>
      <c r="D29" s="2"/>
      <c r="E29" s="2"/>
      <c r="H29" s="2">
        <v>28</v>
      </c>
      <c r="I29" s="2" t="s">
        <v>123</v>
      </c>
      <c r="J29" s="2">
        <f>IF(ISERROR(VLOOKUP(I29,Dan!$C$1:$AF$71,27,FALSE)),0,VLOOKUP(I29,Dan!$C$1:$AF$71,27,FALSE))</f>
        <v>252</v>
      </c>
      <c r="K29" s="2"/>
      <c r="L29" s="2"/>
    </row>
    <row r="30" spans="1:12">
      <c r="A30" s="2">
        <v>45</v>
      </c>
      <c r="B30" s="2" t="s">
        <v>140</v>
      </c>
      <c r="C30" s="2">
        <f>IF(ISERROR(VLOOKUP(B30,Dan!$C$1:$AF$71,26,FALSE)),0,VLOOKUP(B30,Dan!$C$1:$AF$71,26,FALSE))</f>
        <v>834</v>
      </c>
      <c r="D30" s="2"/>
      <c r="E30" s="2"/>
      <c r="H30" s="2">
        <v>29</v>
      </c>
      <c r="I30" s="2" t="s">
        <v>124</v>
      </c>
      <c r="J30" s="2">
        <f>IF(ISERROR(VLOOKUP(I30,Dan!$C$1:$AF$71,27,FALSE)),0,VLOOKUP(I30,Dan!$C$1:$AF$71,27,FALSE))</f>
        <v>180</v>
      </c>
      <c r="K30" s="2"/>
      <c r="L30" s="2"/>
    </row>
    <row r="31" spans="1:12">
      <c r="A31" s="2">
        <v>31</v>
      </c>
      <c r="B31" s="2" t="s">
        <v>126</v>
      </c>
      <c r="C31" s="2">
        <f>IF(ISERROR(VLOOKUP(B31,Dan!$C$1:$AF$71,26,FALSE)),0,VLOOKUP(B31,Dan!$C$1:$AF$71,26,FALSE))</f>
        <v>684</v>
      </c>
      <c r="D31" s="2"/>
      <c r="E31" s="2"/>
      <c r="H31" s="2">
        <v>30</v>
      </c>
      <c r="I31" s="2" t="s">
        <v>125</v>
      </c>
      <c r="J31" s="2">
        <f>IF(ISERROR(VLOOKUP(I31,Dan!$C$1:$AF$71,27,FALSE)),0,VLOOKUP(I31,Dan!$C$1:$AF$71,27,FALSE))</f>
        <v>7560</v>
      </c>
      <c r="K31" s="2"/>
      <c r="L31" s="2"/>
    </row>
    <row r="32" spans="1:12">
      <c r="A32" s="2">
        <v>32</v>
      </c>
      <c r="B32" s="2" t="s">
        <v>127</v>
      </c>
      <c r="C32" s="2">
        <f>IF(ISERROR(VLOOKUP(B32,Dan!$C$1:$AF$71,26,FALSE)),0,VLOOKUP(B32,Dan!$C$1:$AF$71,26,FALSE))</f>
        <v>684</v>
      </c>
      <c r="D32" s="2"/>
      <c r="E32" s="2"/>
      <c r="H32" s="2">
        <v>31</v>
      </c>
      <c r="I32" s="2" t="s">
        <v>126</v>
      </c>
      <c r="J32" s="2">
        <f>IF(ISERROR(VLOOKUP(I32,Dan!$C$1:$AF$71,27,FALSE)),0,VLOOKUP(I32,Dan!$C$1:$AF$71,27,FALSE))</f>
        <v>1026</v>
      </c>
      <c r="K32" s="2"/>
      <c r="L32" s="2"/>
    </row>
    <row r="33" spans="1:12">
      <c r="A33" s="2">
        <v>11</v>
      </c>
      <c r="B33" s="2" t="s">
        <v>106</v>
      </c>
      <c r="C33" s="2">
        <f>IF(ISERROR(VLOOKUP(B33,Dan!$C$1:$AF$71,26,FALSE)),0,VLOOKUP(B33,Dan!$C$1:$AF$71,26,FALSE))</f>
        <v>462</v>
      </c>
      <c r="D33" s="2"/>
      <c r="E33" s="2"/>
      <c r="F33"/>
      <c r="H33" s="2">
        <v>32</v>
      </c>
      <c r="I33" s="2" t="s">
        <v>127</v>
      </c>
      <c r="J33" s="2">
        <f>IF(ISERROR(VLOOKUP(I33,Dan!$C$1:$AF$71,27,FALSE)),0,VLOOKUP(I33,Dan!$C$1:$AF$71,27,FALSE))</f>
        <v>1026</v>
      </c>
      <c r="K33" s="2"/>
      <c r="L33" s="2"/>
    </row>
    <row r="34" spans="1:12">
      <c r="A34" s="2">
        <v>19</v>
      </c>
      <c r="B34" s="2" t="s">
        <v>114</v>
      </c>
      <c r="C34" s="2">
        <f>IF(ISERROR(VLOOKUP(B34,Dan!$C$1:$AF$71,26,FALSE)),0,VLOOKUP(B34,Dan!$C$1:$AF$71,26,FALSE))</f>
        <v>438</v>
      </c>
      <c r="D34" s="2"/>
      <c r="E34" s="2"/>
      <c r="F34"/>
      <c r="H34" s="2">
        <v>33</v>
      </c>
      <c r="I34" s="2" t="s">
        <v>128</v>
      </c>
      <c r="J34" s="2">
        <f>IF(ISERROR(VLOOKUP(I34,Dan!$C$1:$AF$71,27,FALSE)),0,VLOOKUP(I34,Dan!$C$1:$AF$71,27,FALSE))</f>
        <v>2430</v>
      </c>
      <c r="K34" s="2"/>
      <c r="L34" s="2"/>
    </row>
    <row r="35" spans="1:12">
      <c r="A35" s="2">
        <v>56</v>
      </c>
      <c r="B35" s="2" t="s">
        <v>151</v>
      </c>
      <c r="C35" s="2">
        <f>IF(ISERROR(VLOOKUP(B35,Dan!$C$1:$AF$71,26,FALSE)),0,VLOOKUP(B35,Dan!$C$1:$AF$71,26,FALSE))</f>
        <v>282</v>
      </c>
      <c r="D35" s="2"/>
      <c r="E35" s="2"/>
      <c r="H35" s="2">
        <v>34</v>
      </c>
      <c r="I35" s="2" t="s">
        <v>129</v>
      </c>
      <c r="J35" s="2">
        <f>IF(ISERROR(VLOOKUP(I35,Dan!$C$1:$AF$71,27,FALSE)),0,VLOOKUP(I35,Dan!$C$1:$AF$71,27,FALSE))</f>
        <v>5940</v>
      </c>
      <c r="K35" s="2"/>
      <c r="L35" s="2"/>
    </row>
    <row r="36" spans="1:12">
      <c r="A36" s="2">
        <v>13</v>
      </c>
      <c r="B36" s="2" t="s">
        <v>108</v>
      </c>
      <c r="C36" s="2">
        <f>IF(ISERROR(VLOOKUP(B36,Dan!$C$1:$AF$71,26,FALSE)),0,VLOOKUP(B36,Dan!$C$1:$AF$71,26,FALSE))</f>
        <v>192</v>
      </c>
      <c r="D36" s="2"/>
      <c r="E36" s="2"/>
      <c r="F36"/>
      <c r="H36" s="2">
        <v>35</v>
      </c>
      <c r="I36" s="2" t="s">
        <v>130</v>
      </c>
      <c r="J36" s="2">
        <f>IF(ISERROR(VLOOKUP(I36,Dan!$C$1:$AF$71,27,FALSE)),0,VLOOKUP(I36,Dan!$C$1:$AF$71,27,FALSE))</f>
        <v>7560</v>
      </c>
      <c r="K36" s="2"/>
      <c r="L36" s="2"/>
    </row>
    <row r="37" spans="1:12">
      <c r="A37" s="2">
        <v>20</v>
      </c>
      <c r="B37" s="2" t="s">
        <v>115</v>
      </c>
      <c r="C37" s="2">
        <f>IF(ISERROR(VLOOKUP(B37,Dan!$C$1:$AF$71,26,FALSE)),0,VLOOKUP(B37,Dan!$C$1:$AF$71,26,FALSE))</f>
        <v>168</v>
      </c>
      <c r="D37" s="2"/>
      <c r="E37" s="2"/>
      <c r="F37"/>
      <c r="H37" s="2">
        <v>36</v>
      </c>
      <c r="I37" s="2" t="s">
        <v>131</v>
      </c>
      <c r="J37" s="2">
        <f>IF(ISERROR(VLOOKUP(I37,Dan!$C$1:$AF$71,27,FALSE)),0,VLOOKUP(I37,Dan!$C$1:$AF$71,27,FALSE))</f>
        <v>7155</v>
      </c>
      <c r="K37" s="2"/>
      <c r="L37" s="2"/>
    </row>
    <row r="38" spans="1:12">
      <c r="A38" s="2">
        <v>27</v>
      </c>
      <c r="B38" s="2" t="s">
        <v>122</v>
      </c>
      <c r="C38" s="2">
        <f>IF(ISERROR(VLOOKUP(B38,Dan!$C$1:$AF$71,26,FALSE)),0,VLOOKUP(B38,Dan!$C$1:$AF$71,26,FALSE))</f>
        <v>168</v>
      </c>
      <c r="D38" s="2"/>
      <c r="E38" s="2"/>
      <c r="H38" s="2">
        <v>37</v>
      </c>
      <c r="I38" s="2" t="s">
        <v>132</v>
      </c>
      <c r="J38" s="2">
        <f>IF(ISERROR(VLOOKUP(I38,Dan!$C$1:$AF$71,27,FALSE)),0,VLOOKUP(I38,Dan!$C$1:$AF$71,27,FALSE))</f>
        <v>2835</v>
      </c>
      <c r="K38" s="2"/>
      <c r="L38" s="2"/>
    </row>
    <row r="39" spans="1:12">
      <c r="A39" s="2">
        <v>28</v>
      </c>
      <c r="B39" s="2" t="s">
        <v>123</v>
      </c>
      <c r="C39" s="2">
        <f>IF(ISERROR(VLOOKUP(B39,Dan!$C$1:$AF$71,26,FALSE)),0,VLOOKUP(B39,Dan!$C$1:$AF$71,26,FALSE))</f>
        <v>168</v>
      </c>
      <c r="D39" s="2"/>
      <c r="E39" s="2"/>
      <c r="H39" s="2">
        <v>38</v>
      </c>
      <c r="I39" s="2" t="s">
        <v>133</v>
      </c>
      <c r="J39" s="2">
        <f>IF(ISERROR(VLOOKUP(I39,Dan!$C$1:$AF$71,27,FALSE)),0,VLOOKUP(I39,Dan!$C$1:$AF$71,27,FALSE))</f>
        <v>6786</v>
      </c>
      <c r="K39" s="2"/>
      <c r="L39" s="2"/>
    </row>
    <row r="40" spans="1:12">
      <c r="A40" s="2">
        <v>18</v>
      </c>
      <c r="B40" s="2" t="s">
        <v>113</v>
      </c>
      <c r="C40" s="2">
        <f>IF(ISERROR(VLOOKUP(B40,Dan!$C$1:$AF$71,26,FALSE)),0,VLOOKUP(B40,Dan!$C$1:$AF$71,26,FALSE))</f>
        <v>144</v>
      </c>
      <c r="D40" s="2"/>
      <c r="E40" s="2"/>
      <c r="F40"/>
      <c r="H40" s="2">
        <v>39</v>
      </c>
      <c r="I40" s="2" t="s">
        <v>134</v>
      </c>
      <c r="J40" s="2">
        <f>IF(ISERROR(VLOOKUP(I40,Dan!$C$1:$AF$71,27,FALSE)),0,VLOOKUP(I40,Dan!$C$1:$AF$71,27,FALSE))</f>
        <v>1503</v>
      </c>
      <c r="K40" s="2"/>
      <c r="L40" s="2"/>
    </row>
    <row r="41" spans="1:12">
      <c r="A41" s="2">
        <v>21</v>
      </c>
      <c r="B41" s="2" t="s">
        <v>116</v>
      </c>
      <c r="C41" s="2">
        <f>IF(ISERROR(VLOOKUP(B41,Dan!$C$1:$AF$71,26,FALSE)),0,VLOOKUP(B41,Dan!$C$1:$AF$71,26,FALSE))</f>
        <v>144</v>
      </c>
      <c r="D41" s="2"/>
      <c r="E41" s="2"/>
      <c r="F41"/>
      <c r="H41" s="2">
        <v>40</v>
      </c>
      <c r="I41" s="2" t="s">
        <v>135</v>
      </c>
      <c r="J41" s="2">
        <f>IF(ISERROR(VLOOKUP(I41,Dan!$C$1:$AF$71,27,FALSE)),0,VLOOKUP(I41,Dan!$C$1:$AF$71,27,FALSE))</f>
        <v>2430</v>
      </c>
      <c r="K41" s="2"/>
      <c r="L41" s="2"/>
    </row>
    <row r="42" spans="1:12">
      <c r="A42" s="2">
        <v>22</v>
      </c>
      <c r="B42" s="2" t="s">
        <v>117</v>
      </c>
      <c r="C42" s="2">
        <f>IF(ISERROR(VLOOKUP(B42,Dan!$C$1:$AF$71,26,FALSE)),0,VLOOKUP(B42,Dan!$C$1:$AF$71,26,FALSE))</f>
        <v>144</v>
      </c>
      <c r="D42" s="2"/>
      <c r="E42" s="2"/>
      <c r="F42"/>
      <c r="H42" s="2">
        <v>41</v>
      </c>
      <c r="I42" s="2" t="s">
        <v>136</v>
      </c>
      <c r="J42" s="2">
        <f>IF(ISERROR(VLOOKUP(I42,Dan!$C$1:$AF$71,27,FALSE)),0,VLOOKUP(I42,Dan!$C$1:$AF$71,27,FALSE))</f>
        <v>1251</v>
      </c>
      <c r="K42" s="2"/>
      <c r="L42" s="2"/>
    </row>
    <row r="43" spans="1:12">
      <c r="A43" s="2">
        <v>23</v>
      </c>
      <c r="B43" s="2" t="s">
        <v>118</v>
      </c>
      <c r="C43" s="2">
        <f>IF(ISERROR(VLOOKUP(B43,Dan!$C$1:$AF$71,26,FALSE)),0,VLOOKUP(B43,Dan!$C$1:$AF$71,26,FALSE))</f>
        <v>144</v>
      </c>
      <c r="D43" s="2"/>
      <c r="E43" s="2"/>
      <c r="F43"/>
      <c r="H43" s="2">
        <v>42</v>
      </c>
      <c r="I43" s="2" t="s">
        <v>137</v>
      </c>
      <c r="J43" s="2">
        <f>IF(ISERROR(VLOOKUP(I43,Dan!$C$1:$AF$71,27,FALSE)),0,VLOOKUP(I43,Dan!$C$1:$AF$71,27,FALSE))</f>
        <v>1251</v>
      </c>
      <c r="K43" s="2"/>
      <c r="L43" s="2"/>
    </row>
    <row r="44" spans="1:12">
      <c r="A44" s="2">
        <v>24</v>
      </c>
      <c r="B44" s="2" t="s">
        <v>119</v>
      </c>
      <c r="C44" s="2">
        <f>IF(ISERROR(VLOOKUP(B44,Dan!$C$1:$AF$71,26,FALSE)),0,VLOOKUP(B44,Dan!$C$1:$AF$71,26,FALSE))</f>
        <v>144</v>
      </c>
      <c r="D44" s="2"/>
      <c r="E44" s="2"/>
      <c r="H44" s="2">
        <v>43</v>
      </c>
      <c r="I44" s="2" t="s">
        <v>138</v>
      </c>
      <c r="J44" s="2">
        <f>IF(ISERROR(VLOOKUP(I44,Dan!$C$1:$AF$71,27,FALSE)),0,VLOOKUP(I44,Dan!$C$1:$AF$71,27,FALSE))</f>
        <v>1251</v>
      </c>
      <c r="K44" s="2"/>
      <c r="L44" s="2"/>
    </row>
    <row r="45" spans="1:12">
      <c r="A45" s="2">
        <v>25</v>
      </c>
      <c r="B45" s="2" t="s">
        <v>120</v>
      </c>
      <c r="C45" s="2">
        <f>IF(ISERROR(VLOOKUP(B45,Dan!$C$1:$AF$71,26,FALSE)),0,VLOOKUP(B45,Dan!$C$1:$AF$71,26,FALSE))</f>
        <v>144</v>
      </c>
      <c r="D45" s="2"/>
      <c r="E45" s="2"/>
      <c r="H45" s="2">
        <v>44</v>
      </c>
      <c r="I45" s="2" t="s">
        <v>139</v>
      </c>
      <c r="J45" s="2">
        <f>IF(ISERROR(VLOOKUP(I45,Dan!$C$1:$AF$71,27,FALSE)),0,VLOOKUP(I45,Dan!$C$1:$AF$71,27,FALSE))</f>
        <v>1251</v>
      </c>
      <c r="K45" s="2"/>
      <c r="L45" s="2"/>
    </row>
    <row r="46" spans="1:12">
      <c r="A46" s="2">
        <v>2</v>
      </c>
      <c r="B46" s="2" t="s">
        <v>97</v>
      </c>
      <c r="C46" s="2">
        <f>IF(ISERROR(VLOOKUP(B46,Dan!$C$1:$AF$71,26,FALSE)),0,VLOOKUP(B46,Dan!$C$1:$AF$71,26,FALSE))</f>
        <v>126</v>
      </c>
      <c r="D46" s="2"/>
      <c r="E46" s="2"/>
      <c r="F46"/>
      <c r="H46" s="2">
        <v>45</v>
      </c>
      <c r="I46" s="2" t="s">
        <v>140</v>
      </c>
      <c r="J46" s="2">
        <f>IF(ISERROR(VLOOKUP(I46,Dan!$C$1:$AF$71,27,FALSE)),0,VLOOKUP(I46,Dan!$C$1:$AF$71,27,FALSE))</f>
        <v>1251</v>
      </c>
      <c r="K46" s="2"/>
      <c r="L46" s="2"/>
    </row>
    <row r="47" spans="1:12">
      <c r="A47" s="2">
        <v>29</v>
      </c>
      <c r="B47" s="2" t="s">
        <v>124</v>
      </c>
      <c r="C47" s="2">
        <f>IF(ISERROR(VLOOKUP(B47,Dan!$C$1:$AF$71,26,FALSE)),0,VLOOKUP(B47,Dan!$C$1:$AF$71,26,FALSE))</f>
        <v>120</v>
      </c>
      <c r="D47" s="2"/>
      <c r="E47" s="2"/>
      <c r="H47" s="2">
        <v>46</v>
      </c>
      <c r="I47" s="2" t="s">
        <v>141</v>
      </c>
      <c r="J47" s="2">
        <f>IF(ISERROR(VLOOKUP(I47,Dan!$C$1:$AF$71,27,FALSE)),0,VLOOKUP(I47,Dan!$C$1:$AF$71,27,FALSE))</f>
        <v>1359</v>
      </c>
      <c r="K47" s="2"/>
      <c r="L47" s="2"/>
    </row>
    <row r="48" spans="1:12">
      <c r="A48" s="2">
        <v>10</v>
      </c>
      <c r="B48" s="2" t="s">
        <v>105</v>
      </c>
      <c r="C48" s="2">
        <f>IF(ISERROR(VLOOKUP(B48,Dan!$C$1:$AF$71,26,FALSE)),0,VLOOKUP(B48,Dan!$C$1:$AF$71,26,FALSE))</f>
        <v>96</v>
      </c>
      <c r="D48" s="2"/>
      <c r="E48" s="2"/>
      <c r="F48"/>
      <c r="H48" s="2">
        <v>47</v>
      </c>
      <c r="I48" s="2" t="s">
        <v>142</v>
      </c>
      <c r="J48" s="2">
        <f>IF(ISERROR(VLOOKUP(I48,Dan!$C$1:$AF$71,27,FALSE)),0,VLOOKUP(I48,Dan!$C$1:$AF$71,27,FALSE))</f>
        <v>2025</v>
      </c>
      <c r="K48" s="2"/>
      <c r="L48" s="2"/>
    </row>
    <row r="49" spans="1:12">
      <c r="A49" s="2">
        <v>14</v>
      </c>
      <c r="B49" s="2" t="s">
        <v>109</v>
      </c>
      <c r="C49" s="2">
        <f>IF(ISERROR(VLOOKUP(B49,Dan!$C$1:$AF$71,26,FALSE)),0,VLOOKUP(B49,Dan!$C$1:$AF$71,26,FALSE))</f>
        <v>96</v>
      </c>
      <c r="D49" s="2"/>
      <c r="E49" s="2"/>
      <c r="F49"/>
      <c r="H49" s="2">
        <v>48</v>
      </c>
      <c r="I49" s="2" t="s">
        <v>143</v>
      </c>
      <c r="J49" s="2">
        <f>IF(ISERROR(VLOOKUP(I49,Dan!$C$1:$AF$71,27,FALSE)),0,VLOOKUP(I49,Dan!$C$1:$AF$71,27,FALSE))</f>
        <v>2025</v>
      </c>
      <c r="K49" s="2"/>
      <c r="L49" s="2"/>
    </row>
    <row r="50" spans="1:12">
      <c r="A50" s="2">
        <v>15</v>
      </c>
      <c r="B50" s="2" t="s">
        <v>110</v>
      </c>
      <c r="C50" s="2">
        <f>IF(ISERROR(VLOOKUP(B50,Dan!$C$1:$AF$71,26,FALSE)),0,VLOOKUP(B50,Dan!$C$1:$AF$71,26,FALSE))</f>
        <v>96</v>
      </c>
      <c r="D50" s="2"/>
      <c r="E50" s="2"/>
      <c r="F50"/>
      <c r="H50" s="2">
        <v>49</v>
      </c>
      <c r="I50" s="2" t="s">
        <v>144</v>
      </c>
      <c r="J50" s="2">
        <f>IF(ISERROR(VLOOKUP(I50,Dan!$C$1:$AF$71,27,FALSE)),0,VLOOKUP(I50,Dan!$C$1:$AF$71,27,FALSE))</f>
        <v>2025</v>
      </c>
      <c r="K50" s="2"/>
      <c r="L50" s="2"/>
    </row>
    <row r="51" spans="1:12">
      <c r="A51" s="2">
        <v>16</v>
      </c>
      <c r="B51" s="2" t="s">
        <v>111</v>
      </c>
      <c r="C51" s="2">
        <f>IF(ISERROR(VLOOKUP(B51,Dan!$C$1:$AF$71,26,FALSE)),0,VLOOKUP(B51,Dan!$C$1:$AF$71,26,FALSE))</f>
        <v>96</v>
      </c>
      <c r="D51" s="2"/>
      <c r="E51" s="2"/>
      <c r="F51"/>
      <c r="H51" s="2">
        <v>50</v>
      </c>
      <c r="I51" s="2" t="s">
        <v>145</v>
      </c>
      <c r="J51" s="2">
        <f>IF(ISERROR(VLOOKUP(I51,Dan!$C$1:$AF$71,27,FALSE)),0,VLOOKUP(I51,Dan!$C$1:$AF$71,27,FALSE))</f>
        <v>2025</v>
      </c>
      <c r="K51" s="2"/>
      <c r="L51" s="2"/>
    </row>
    <row r="52" spans="1:12">
      <c r="A52" s="2">
        <v>17</v>
      </c>
      <c r="B52" s="2" t="s">
        <v>112</v>
      </c>
      <c r="C52" s="2">
        <f>IF(ISERROR(VLOOKUP(B52,Dan!$C$1:$AF$71,26,FALSE)),0,VLOOKUP(B52,Dan!$C$1:$AF$71,26,FALSE))</f>
        <v>96</v>
      </c>
      <c r="D52" s="2"/>
      <c r="E52" s="2"/>
      <c r="F52"/>
      <c r="H52" s="2">
        <v>51</v>
      </c>
      <c r="I52" s="2" t="s">
        <v>146</v>
      </c>
      <c r="J52" s="2">
        <f>IF(ISERROR(VLOOKUP(I52,Dan!$C$1:$AF$71,27,FALSE)),0,VLOOKUP(I52,Dan!$C$1:$AF$71,27,FALSE))</f>
        <v>2025</v>
      </c>
      <c r="K52" s="2"/>
      <c r="L52" s="2"/>
    </row>
    <row r="53" spans="1:12">
      <c r="A53" s="2">
        <v>4</v>
      </c>
      <c r="B53" s="2" t="s">
        <v>99</v>
      </c>
      <c r="C53" s="2">
        <f>IF(ISERROR(VLOOKUP(B53,Dan!$C$1:$AF$71,26,FALSE)),0,VLOOKUP(B53,Dan!$C$1:$AF$71,26,FALSE))</f>
        <v>90</v>
      </c>
      <c r="D53" s="2"/>
      <c r="E53" s="2"/>
      <c r="F53"/>
      <c r="H53" s="2">
        <v>52</v>
      </c>
      <c r="I53" s="2" t="s">
        <v>147</v>
      </c>
      <c r="J53" s="2">
        <f>IF(ISERROR(VLOOKUP(I53,Dan!$C$1:$AF$71,27,FALSE)),0,VLOOKUP(I53,Dan!$C$1:$AF$71,27,FALSE))</f>
        <v>1395</v>
      </c>
      <c r="K53" s="2"/>
      <c r="L53" s="2"/>
    </row>
    <row r="54" spans="1:12">
      <c r="A54" s="2">
        <v>8</v>
      </c>
      <c r="B54" s="2" t="s">
        <v>103</v>
      </c>
      <c r="C54" s="2">
        <f>IF(ISERROR(VLOOKUP(B54,Dan!$C$1:$AF$71,26,FALSE)),0,VLOOKUP(B54,Dan!$C$1:$AF$71,26,FALSE))</f>
        <v>78</v>
      </c>
      <c r="D54" s="2"/>
      <c r="E54" s="2"/>
      <c r="F54"/>
      <c r="H54" s="2">
        <v>53</v>
      </c>
      <c r="I54" s="2" t="s">
        <v>148</v>
      </c>
      <c r="J54" s="2">
        <f>IF(ISERROR(VLOOKUP(I54,Dan!$C$1:$AF$71,27,FALSE)),0,VLOOKUP(I54,Dan!$C$1:$AF$71,27,FALSE))</f>
        <v>3645</v>
      </c>
      <c r="K54" s="2"/>
      <c r="L54" s="2"/>
    </row>
    <row r="55" spans="1:12">
      <c r="A55" s="2">
        <v>6</v>
      </c>
      <c r="B55" s="2" t="s">
        <v>101</v>
      </c>
      <c r="C55" s="2">
        <f>IF(ISERROR(VLOOKUP(B55,Dan!$C$1:$AF$71,26,FALSE)),0,VLOOKUP(B55,Dan!$C$1:$AF$71,26,FALSE))</f>
        <v>72</v>
      </c>
      <c r="D55" s="2"/>
      <c r="E55" s="2"/>
      <c r="F55"/>
      <c r="H55" s="2">
        <v>54</v>
      </c>
      <c r="I55" s="2" t="s">
        <v>149</v>
      </c>
      <c r="J55" s="2">
        <f>IF(ISERROR(VLOOKUP(I55,Dan!$C$1:$AF$71,27,FALSE)),0,VLOOKUP(I55,Dan!$C$1:$AF$71,27,FALSE))</f>
        <v>3645</v>
      </c>
      <c r="K55" s="2"/>
      <c r="L55" s="2"/>
    </row>
    <row r="56" spans="1:12">
      <c r="A56" s="2">
        <v>9</v>
      </c>
      <c r="B56" s="2" t="s">
        <v>104</v>
      </c>
      <c r="C56" s="2">
        <f>IF(ISERROR(VLOOKUP(B56,Dan!$C$1:$AF$71,26,FALSE)),0,VLOOKUP(B56,Dan!$C$1:$AF$71,26,FALSE))</f>
        <v>72</v>
      </c>
      <c r="D56" s="2"/>
      <c r="E56" s="2"/>
      <c r="F56"/>
      <c r="H56" s="2">
        <v>55</v>
      </c>
      <c r="I56" s="2" t="s">
        <v>150</v>
      </c>
      <c r="J56" s="2">
        <f>IF(ISERROR(VLOOKUP(I56,Dan!$C$1:$AF$71,27,FALSE)),0,VLOOKUP(I56,Dan!$C$1:$AF$71,27,FALSE))</f>
        <v>3645</v>
      </c>
      <c r="K56" s="2"/>
      <c r="L56" s="2"/>
    </row>
    <row r="57" spans="1:12">
      <c r="A57" s="2">
        <v>5</v>
      </c>
      <c r="B57" s="2" t="s">
        <v>100</v>
      </c>
      <c r="C57" s="2">
        <f>IF(ISERROR(VLOOKUP(B57,Dan!$C$1:$AF$71,26,FALSE)),0,VLOOKUP(B57,Dan!$C$1:$AF$71,26,FALSE))</f>
        <v>54</v>
      </c>
      <c r="D57" s="2"/>
      <c r="E57" s="2"/>
      <c r="F57"/>
      <c r="H57" s="2">
        <v>56</v>
      </c>
      <c r="I57" s="2" t="s">
        <v>151</v>
      </c>
      <c r="J57" s="2">
        <f>IF(ISERROR(VLOOKUP(I57,Dan!$C$1:$AF$71,27,FALSE)),0,VLOOKUP(I57,Dan!$C$1:$AF$71,27,FALSE))</f>
        <v>423</v>
      </c>
      <c r="K57" s="2"/>
      <c r="L57" s="2"/>
    </row>
    <row r="58" spans="1:12">
      <c r="A58" s="2">
        <v>7</v>
      </c>
      <c r="B58" s="2" t="s">
        <v>102</v>
      </c>
      <c r="C58" s="2">
        <f>IF(ISERROR(VLOOKUP(B58,Dan!$C$1:$AF$71,26,FALSE)),0,VLOOKUP(B58,Dan!$C$1:$AF$71,26,FALSE))</f>
        <v>54</v>
      </c>
      <c r="D58" s="2"/>
      <c r="E58" s="2"/>
      <c r="F58"/>
      <c r="H58" s="2">
        <v>57</v>
      </c>
      <c r="I58" s="2" t="s">
        <v>152</v>
      </c>
      <c r="J58" s="2">
        <f>IF(ISERROR(VLOOKUP(I58,Dan!$C$1:$AF$71,27,FALSE)),0,VLOOKUP(I58,Dan!$C$1:$AF$71,27,FALSE))</f>
        <v>25920</v>
      </c>
      <c r="K58" s="2"/>
      <c r="L58" s="2"/>
    </row>
    <row r="59" spans="1:12">
      <c r="A59" s="2">
        <v>12</v>
      </c>
      <c r="B59" s="2" t="s">
        <v>107</v>
      </c>
      <c r="C59" s="2">
        <f>IF(ISERROR(VLOOKUP(B59,Dan!$C$1:$AF$71,26,FALSE)),0,VLOOKUP(B59,Dan!$C$1:$AF$71,26,FALSE))</f>
        <v>54</v>
      </c>
      <c r="D59" s="2"/>
      <c r="E59" s="2"/>
      <c r="F59"/>
      <c r="H59" s="2">
        <v>58</v>
      </c>
      <c r="I59" s="2" t="s">
        <v>153</v>
      </c>
      <c r="J59" s="2">
        <f>IF(ISERROR(VLOOKUP(I59,Dan!$C$1:$AF$71,27,FALSE)),0,VLOOKUP(I59,Dan!$C$1:$AF$71,27,FALSE))</f>
        <v>6750</v>
      </c>
      <c r="K59" s="2"/>
      <c r="L59" s="2"/>
    </row>
    <row r="60" spans="1:12">
      <c r="A60" s="2">
        <v>3</v>
      </c>
      <c r="B60" s="2" t="s">
        <v>98</v>
      </c>
      <c r="C60" s="2">
        <f>IF(ISERROR(VLOOKUP(B60,Dan!$C$1:$AF$71,26,FALSE)),0,VLOOKUP(B60,Dan!$C$1:$AF$71,26,FALSE))</f>
        <v>36</v>
      </c>
      <c r="D60" s="2"/>
      <c r="E60" s="2"/>
      <c r="F60"/>
      <c r="H60" s="2">
        <v>59</v>
      </c>
      <c r="I60" s="2" t="s">
        <v>154</v>
      </c>
      <c r="J60" s="2">
        <f>IF(ISERROR(VLOOKUP(I60,Dan!$C$1:$AF$71,27,FALSE)),0,VLOOKUP(I60,Dan!$C$1:$AF$71,27,FALSE))</f>
        <v>11070</v>
      </c>
      <c r="K60" s="2"/>
      <c r="L60" s="2"/>
    </row>
    <row r="61" spans="1:12">
      <c r="A61" s="2">
        <v>1</v>
      </c>
      <c r="B61" s="2" t="s">
        <v>96</v>
      </c>
      <c r="C61" s="2">
        <f>IF(ISERROR(VLOOKUP(B61,Dan!$C$1:$AF$71,26,FALSE)),0,VLOOKUP(B61,Dan!$C$1:$AF$71,26,FALSE))</f>
        <v>18</v>
      </c>
      <c r="D61" s="2"/>
      <c r="E61" s="2"/>
      <c r="F61"/>
      <c r="H61" s="2">
        <v>60</v>
      </c>
      <c r="I61" s="2" t="s">
        <v>156</v>
      </c>
      <c r="J61" s="2">
        <f>IF(ISERROR(VLOOKUP(I61,Dan!$C$1:$AF$71,27,FALSE)),0,VLOOKUP(I61,Dan!$C$1:$AF$71,27,FALSE))</f>
        <v>30240</v>
      </c>
      <c r="K61" s="2"/>
      <c r="L61" s="2"/>
    </row>
    <row r="62" spans="1:12">
      <c r="A62" s="2"/>
      <c r="B62" s="2"/>
      <c r="C62" s="2"/>
      <c r="D62" s="2"/>
      <c r="E62" s="2"/>
      <c r="H62" s="2"/>
      <c r="I62" s="2"/>
      <c r="J62" s="2"/>
      <c r="K62" s="2"/>
      <c r="L62" s="2"/>
    </row>
    <row r="63" spans="1:12">
      <c r="A63" s="2"/>
      <c r="B63" s="2"/>
      <c r="C63" s="2"/>
      <c r="D63" s="2"/>
      <c r="E63" s="2"/>
      <c r="H63" s="2"/>
      <c r="I63" s="2"/>
      <c r="J63" s="2"/>
      <c r="K63" s="2"/>
      <c r="L63" s="2"/>
    </row>
    <row r="64" spans="1:12">
      <c r="A64" s="2"/>
      <c r="B64" s="2"/>
      <c r="C64" s="2"/>
      <c r="D64" s="2"/>
      <c r="E64" s="2"/>
      <c r="H64" s="2"/>
      <c r="I64" s="2"/>
      <c r="J64" s="2"/>
      <c r="K64" s="2"/>
      <c r="L64" s="2"/>
    </row>
    <row r="65" spans="1:12">
      <c r="A65" s="2"/>
      <c r="B65" s="2"/>
      <c r="C65" s="2"/>
      <c r="D65" s="2"/>
      <c r="E65" s="2"/>
      <c r="H65" s="2"/>
      <c r="I65" s="2"/>
      <c r="J65" s="2"/>
      <c r="K65" s="2"/>
      <c r="L65" s="2"/>
    </row>
    <row r="66" spans="1:12">
      <c r="A66" s="2"/>
      <c r="B66" s="2"/>
      <c r="C66" s="2"/>
      <c r="D66" s="2"/>
      <c r="E66" s="2"/>
      <c r="H66" s="2"/>
      <c r="I66" s="2"/>
      <c r="J66" s="2"/>
      <c r="K66" s="2"/>
      <c r="L66" s="2"/>
    </row>
    <row r="67" spans="1:12">
      <c r="A67" s="2"/>
      <c r="B67" s="2"/>
      <c r="C67" s="2"/>
      <c r="D67" s="2"/>
      <c r="E67" s="2"/>
      <c r="H67" s="2"/>
      <c r="I67" s="2"/>
      <c r="J67" s="2"/>
      <c r="K67" s="2"/>
      <c r="L67" s="2"/>
    </row>
    <row r="68" spans="1:12">
      <c r="A68" s="2"/>
      <c r="B68" s="2"/>
      <c r="C68" s="2"/>
      <c r="D68" s="2"/>
      <c r="E68" s="2"/>
      <c r="H68" s="2"/>
      <c r="I68" s="2"/>
      <c r="J68" s="2"/>
      <c r="K68" s="2"/>
      <c r="L68" s="2"/>
    </row>
    <row r="69" spans="1:12">
      <c r="A69" s="2"/>
      <c r="B69" s="2"/>
      <c r="C69" s="2"/>
      <c r="D69" s="2"/>
      <c r="E69" s="2"/>
      <c r="H69" s="2"/>
      <c r="I69" s="2"/>
      <c r="J69" s="2"/>
      <c r="K69" s="2"/>
      <c r="L69" s="2"/>
    </row>
    <row r="70" spans="1:12">
      <c r="A70" s="2"/>
      <c r="B70" s="2"/>
      <c r="C70" s="2"/>
      <c r="D70" s="2"/>
      <c r="E70" s="2"/>
      <c r="H70" s="2"/>
      <c r="I70" s="2"/>
      <c r="J70" s="2"/>
      <c r="K70" s="2"/>
      <c r="L70" s="2"/>
    </row>
    <row r="71" spans="1:12">
      <c r="A71" s="2"/>
      <c r="B71" s="2"/>
      <c r="C71" s="2"/>
      <c r="D71" s="2"/>
      <c r="E71" s="2"/>
      <c r="H71" s="2"/>
      <c r="I71" s="2"/>
      <c r="J71" s="2"/>
      <c r="K71" s="2"/>
      <c r="L71" s="2"/>
    </row>
    <row r="72" spans="1:12">
      <c r="A72" s="2"/>
      <c r="B72" s="2"/>
      <c r="C72" s="2"/>
      <c r="D72" s="2"/>
      <c r="E72" s="2"/>
      <c r="H72" s="2"/>
      <c r="I72" s="2"/>
      <c r="J72" s="2"/>
      <c r="K72" s="2"/>
      <c r="L72" s="2"/>
    </row>
    <row r="73" spans="1:12">
      <c r="A73" s="2"/>
      <c r="B73" s="2"/>
      <c r="C73" s="2"/>
      <c r="D73" s="2"/>
      <c r="E73" s="2"/>
      <c r="H73" s="2"/>
      <c r="I73" s="2"/>
      <c r="J73" s="2"/>
      <c r="K73" s="2"/>
      <c r="L73" s="2"/>
    </row>
    <row r="74" spans="1:12">
      <c r="A74" s="2"/>
      <c r="B74" s="2"/>
      <c r="C74" s="2"/>
      <c r="D74" s="2"/>
      <c r="E74" s="2"/>
      <c r="H74" s="2"/>
      <c r="I74" s="2"/>
      <c r="J74" s="2"/>
      <c r="K74" s="2"/>
      <c r="L74" s="2"/>
    </row>
    <row r="75" spans="1:12">
      <c r="A75" s="2"/>
      <c r="B75" s="2"/>
      <c r="C75" s="2"/>
      <c r="D75" s="2"/>
      <c r="E75" s="2"/>
      <c r="H75" s="2"/>
      <c r="I75" s="2"/>
      <c r="J75" s="2"/>
      <c r="K75" s="2"/>
      <c r="L75" s="2"/>
    </row>
    <row r="76" spans="1:12">
      <c r="A76" s="2"/>
      <c r="B76" s="2"/>
      <c r="C76" s="2"/>
      <c r="D76" s="2"/>
      <c r="E76" s="2"/>
      <c r="H76" s="2"/>
      <c r="I76" s="2"/>
      <c r="J76" s="2"/>
      <c r="K76" s="2"/>
      <c r="L76" s="2"/>
    </row>
    <row r="77" spans="1:12">
      <c r="A77" s="2"/>
      <c r="B77" s="2"/>
      <c r="C77" s="2"/>
      <c r="D77" s="2"/>
      <c r="E77" s="2"/>
      <c r="H77" s="2"/>
      <c r="I77" s="2"/>
      <c r="J77" s="2"/>
      <c r="K77" s="2"/>
      <c r="L77" s="2"/>
    </row>
    <row r="78" spans="1:12">
      <c r="A78" s="2"/>
      <c r="B78" s="2"/>
      <c r="C78" s="2"/>
      <c r="D78" s="2"/>
      <c r="E78" s="2"/>
      <c r="H78" s="2"/>
      <c r="I78" s="2"/>
      <c r="J78" s="2"/>
      <c r="K78" s="2"/>
      <c r="L78" s="2"/>
    </row>
  </sheetData>
  <sortState ref="A2:F78">
    <sortCondition ref="C2:C78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herb</vt:lpstr>
      <vt:lpstr>Dan</vt:lpstr>
      <vt:lpstr>simple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阳明王</dc:creator>
  <cp:lastModifiedBy>王阳明</cp:lastModifiedBy>
  <dcterms:created xsi:type="dcterms:W3CDTF">2023-08-21T15:21:00Z</dcterms:created>
  <dcterms:modified xsi:type="dcterms:W3CDTF">2023-08-31T09:32:03Z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6F920A5A75BC4BD5B07D465DD443A33C_12</vt:lpwstr>
  </property>
  <property fmtid="{D5CDD505-2E9C-101B-9397-08002B2CF9AE}" pid="3" name="KSOProductBuildVer">
    <vt:lpwstr>2052-12.1.0.15120</vt:lpwstr>
  </property>
</Properties>
</file>