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lu\Downloads\Forex\currency pair\"/>
    </mc:Choice>
  </mc:AlternateContent>
  <xr:revisionPtr revIDLastSave="0" documentId="8_{E045409A-B803-4B46-8149-94AF3AFA1525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max pip move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0" i="1" l="1"/>
  <c r="C59" i="1"/>
  <c r="C60" i="1"/>
  <c r="C61" i="1"/>
  <c r="C62" i="1"/>
  <c r="C63" i="1"/>
  <c r="C64" i="1"/>
  <c r="C65" i="1"/>
  <c r="C66" i="1"/>
  <c r="C67" i="1"/>
  <c r="C68" i="1"/>
  <c r="C69" i="1"/>
  <c r="C58" i="1"/>
  <c r="C45" i="1"/>
  <c r="C46" i="1"/>
  <c r="C47" i="1"/>
  <c r="C48" i="1"/>
  <c r="C49" i="1"/>
  <c r="C50" i="1"/>
  <c r="C51" i="1"/>
  <c r="C52" i="1"/>
  <c r="C53" i="1"/>
  <c r="C54" i="1"/>
  <c r="C55" i="1"/>
  <c r="C44" i="1"/>
  <c r="F46" i="1" s="1"/>
  <c r="C31" i="1"/>
  <c r="C32" i="1"/>
  <c r="C33" i="1"/>
  <c r="C34" i="1"/>
  <c r="C35" i="1"/>
  <c r="C36" i="1"/>
  <c r="C37" i="1"/>
  <c r="C38" i="1"/>
  <c r="C39" i="1"/>
  <c r="C40" i="1"/>
  <c r="C41" i="1"/>
  <c r="C30" i="1"/>
  <c r="F32" i="1" s="1"/>
  <c r="C17" i="1"/>
  <c r="C18" i="1"/>
  <c r="C19" i="1"/>
  <c r="C20" i="1"/>
  <c r="C21" i="1"/>
  <c r="C22" i="1"/>
  <c r="C23" i="1"/>
  <c r="C24" i="1"/>
  <c r="C25" i="1"/>
  <c r="C26" i="1"/>
  <c r="C27" i="1"/>
  <c r="C16" i="1"/>
  <c r="F18" i="1" s="1"/>
  <c r="C3" i="1"/>
  <c r="C4" i="1"/>
  <c r="C5" i="1"/>
  <c r="C6" i="1"/>
  <c r="C7" i="1"/>
  <c r="C8" i="1"/>
  <c r="C9" i="1"/>
  <c r="C10" i="1"/>
  <c r="C11" i="1"/>
  <c r="C12" i="1"/>
  <c r="C13" i="1"/>
  <c r="C2" i="1"/>
  <c r="F4" i="1" s="1"/>
  <c r="C83" i="1" l="1"/>
  <c r="AA83" i="1" s="1"/>
  <c r="C82" i="1"/>
  <c r="AA82" i="1" s="1"/>
  <c r="C81" i="1"/>
  <c r="AA81" i="1" s="1"/>
  <c r="C80" i="1"/>
  <c r="AA80" i="1" s="1"/>
  <c r="C79" i="1"/>
  <c r="AA79" i="1" s="1"/>
  <c r="C78" i="1"/>
  <c r="AA78" i="1" s="1"/>
  <c r="C77" i="1"/>
  <c r="AA77" i="1" s="1"/>
  <c r="C76" i="1"/>
  <c r="AA76" i="1" s="1"/>
  <c r="C75" i="1"/>
  <c r="AA75" i="1" s="1"/>
  <c r="C74" i="1"/>
  <c r="AA74" i="1" s="1"/>
  <c r="C73" i="1"/>
  <c r="AA73" i="1" s="1"/>
  <c r="C72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3" i="1"/>
  <c r="AA12" i="1"/>
  <c r="AA11" i="1"/>
  <c r="AA10" i="1"/>
  <c r="AA9" i="1"/>
  <c r="AA8" i="1"/>
  <c r="AA7" i="1"/>
  <c r="AA6" i="1"/>
  <c r="AA5" i="1"/>
  <c r="AA4" i="1"/>
  <c r="AA3" i="1"/>
  <c r="AA2" i="1"/>
  <c r="AA72" i="1" l="1"/>
  <c r="F74" i="1"/>
  <c r="I3" i="1"/>
  <c r="I4" i="1"/>
  <c r="I5" i="1"/>
  <c r="I6" i="1"/>
  <c r="I7" i="1"/>
  <c r="I8" i="1"/>
  <c r="I9" i="1"/>
  <c r="I10" i="1"/>
  <c r="I11" i="1"/>
  <c r="I12" i="1"/>
  <c r="I13" i="1"/>
  <c r="I2" i="1"/>
  <c r="F72" i="1"/>
  <c r="F73" i="1" s="1"/>
  <c r="F58" i="1"/>
  <c r="F59" i="1" s="1"/>
  <c r="F44" i="1"/>
  <c r="F45" i="1" s="1"/>
  <c r="F30" i="1"/>
  <c r="F31" i="1" s="1"/>
  <c r="F16" i="1"/>
  <c r="F17" i="1" s="1"/>
  <c r="F2" i="1"/>
  <c r="F3" i="1" s="1"/>
  <c r="J6" i="1" a="1"/>
  <c r="J7" i="1" a="1"/>
  <c r="J9" i="1" a="1"/>
  <c r="J3" i="1" a="1"/>
  <c r="J8" i="1" a="1"/>
  <c r="J4" i="1" a="1"/>
  <c r="J12" i="1" a="1"/>
  <c r="J11" i="1" a="1"/>
  <c r="J13" i="1" a="1"/>
  <c r="J10" i="1" a="1"/>
  <c r="J2" i="1" a="1"/>
  <c r="J5" i="1" a="1"/>
  <c r="J10" i="1" l="1"/>
  <c r="J11" i="1"/>
  <c r="J9" i="1"/>
  <c r="J8" i="1"/>
  <c r="J7" i="1"/>
  <c r="J6" i="1"/>
  <c r="J5" i="1"/>
  <c r="J2" i="1"/>
  <c r="J13" i="1"/>
  <c r="J12" i="1"/>
  <c r="J4" i="1"/>
  <c r="J3" i="1"/>
  <c r="H16" i="1"/>
  <c r="I16" i="1" a="1"/>
  <c r="M2" i="1" l="1"/>
  <c r="M4" i="1"/>
  <c r="M6" i="1"/>
  <c r="M7" i="1"/>
  <c r="M5" i="1"/>
  <c r="M3" i="1"/>
  <c r="I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<sst xmlns="http://schemas.openxmlformats.org/spreadsheetml/2006/main" count="146" uniqueCount="99">
  <si>
    <t>EURUSD</t>
  </si>
  <si>
    <t>Pips</t>
  </si>
  <si>
    <t>Adj</t>
  </si>
  <si>
    <t>Max</t>
  </si>
  <si>
    <t>Month</t>
  </si>
  <si>
    <t>Max of each month</t>
  </si>
  <si>
    <t>Pair</t>
  </si>
  <si>
    <t>Max Count</t>
  </si>
  <si>
    <t>(2018, 1, 5) EURUSD</t>
  </si>
  <si>
    <t>October</t>
  </si>
  <si>
    <t>January</t>
  </si>
  <si>
    <t>USDCAD</t>
  </si>
  <si>
    <t>(2018, 10, 5) EURUSD</t>
  </si>
  <si>
    <t>(2018, 2, 2) EURUSD</t>
  </si>
  <si>
    <t>February</t>
  </si>
  <si>
    <t>(2018, 3, 9) EURUSD</t>
  </si>
  <si>
    <t>March</t>
  </si>
  <si>
    <t>AUDUSD</t>
  </si>
  <si>
    <t>(2018, 4, 6) EURUSD</t>
  </si>
  <si>
    <t>April</t>
  </si>
  <si>
    <t>GBPUSD</t>
  </si>
  <si>
    <t>(2018, 5, 4) EURUSD</t>
  </si>
  <si>
    <t>May</t>
  </si>
  <si>
    <t>USDJPY</t>
  </si>
  <si>
    <t>(2018, 6, 1) EURUSD</t>
  </si>
  <si>
    <t>June</t>
  </si>
  <si>
    <t>USDCHF</t>
  </si>
  <si>
    <t>(2018, 7, 6) EURUSD</t>
  </si>
  <si>
    <t>July</t>
  </si>
  <si>
    <t>(2018, 8, 3) EURUSD</t>
  </si>
  <si>
    <t>August</t>
  </si>
  <si>
    <t>(2018, 9, 7) EURUSD</t>
  </si>
  <si>
    <t>September</t>
  </si>
  <si>
    <t>(2018, 11, 2) EURUSD</t>
  </si>
  <si>
    <t>November</t>
  </si>
  <si>
    <t>(2018, 12, 7) EURUSD</t>
  </si>
  <si>
    <t>December</t>
  </si>
  <si>
    <t>(2018, 1, 5) USDCAD</t>
  </si>
  <si>
    <t>(2018, 2, 2) USDCAD</t>
  </si>
  <si>
    <t>(2018, 3, 9) USDCAD</t>
  </si>
  <si>
    <t>(2018, 4, 6) USDCAD</t>
  </si>
  <si>
    <t>(2018, 5, 4) USDCAD</t>
  </si>
  <si>
    <t>(2018, 6, 1) USDCAD</t>
  </si>
  <si>
    <t>(2018, 7, 6) USDCAD</t>
  </si>
  <si>
    <t>(2018, 8, 3) USDCAD</t>
  </si>
  <si>
    <t>(2018, 9, 7) USDCAD</t>
  </si>
  <si>
    <t>(2018, 10, 5) USDCAD</t>
  </si>
  <si>
    <t>(2018, 11, 2) USDCAD</t>
  </si>
  <si>
    <t>(2018, 12, 7) USDCAD</t>
  </si>
  <si>
    <t>(2018, 1, 5) AUDUSD</t>
  </si>
  <si>
    <t>(2018, 2, 2) AUDUSD</t>
  </si>
  <si>
    <t>(2018, 3, 9) AUDUSD</t>
  </si>
  <si>
    <t>(2018, 4, 6) AUDUSD</t>
  </si>
  <si>
    <t>(2018, 5, 4) AUDUSD</t>
  </si>
  <si>
    <t>(2018, 6, 1) AUDUSD</t>
  </si>
  <si>
    <t>(2018, 7, 6) AUDUSD</t>
  </si>
  <si>
    <t>(2018, 8, 3) AUDUSD</t>
  </si>
  <si>
    <t>(2018, 9, 7) AUDUSD</t>
  </si>
  <si>
    <t>(2018, 10, 5) AUDUSD</t>
  </si>
  <si>
    <t>(2018, 11, 2) AUDUSD</t>
  </si>
  <si>
    <t>(2018, 12, 7) AUDUSD</t>
  </si>
  <si>
    <t>(2018, 1, 5) GBPUSD</t>
  </si>
  <si>
    <t>(2018, 2, 2) GBPUSD</t>
  </si>
  <si>
    <t>(2018, 3, 9) GBPUSD</t>
  </si>
  <si>
    <t>(2018, 4, 6) GBPUSD</t>
  </si>
  <si>
    <t>(2018, 5, 4) GBPUSD</t>
  </si>
  <si>
    <t>(2018, 6, 1) GBPUSD</t>
  </si>
  <si>
    <t>(2018, 7, 6) GBPUSD</t>
  </si>
  <si>
    <t>(2018, 8, 3) GBPUSD</t>
  </si>
  <si>
    <t>(2018, 9, 7) GBPUSD</t>
  </si>
  <si>
    <t>(2018, 10, 5) GBPUSD</t>
  </si>
  <si>
    <t>(2018, 11, 2) GBPUSD</t>
  </si>
  <si>
    <t>(2018, 12, 7) GBPUSD</t>
  </si>
  <si>
    <t>(2018, 1, 5) USDJPY</t>
  </si>
  <si>
    <t>(2018, 12, 7) USDJPY</t>
  </si>
  <si>
    <t>(2018, 2, 2) USDJPY</t>
  </si>
  <si>
    <t>(2018, 3, 9) USDJPY</t>
  </si>
  <si>
    <t>(2018, 4, 6) USDJPY</t>
  </si>
  <si>
    <t>(2018, 5, 4) USDJPY</t>
  </si>
  <si>
    <t>(2018, 6, 1) USDJPY</t>
  </si>
  <si>
    <t>(2018, 7, 6) USDJPY</t>
  </si>
  <si>
    <t>(2018, 8, 3) USDJPY</t>
  </si>
  <si>
    <t>(2018, 9, 7) USDJPY</t>
  </si>
  <si>
    <t>(2018, 10, 5) USDJPY</t>
  </si>
  <si>
    <t>(2018, 11, 2) USDJPY</t>
  </si>
  <si>
    <t>(2018, 1, 5) USDCHF</t>
  </si>
  <si>
    <t>(2018, 12, 7) USDCHF</t>
  </si>
  <si>
    <t>(2018, 2, 2) USDCHF</t>
  </si>
  <si>
    <t>(2018, 3, 9) USDCHF</t>
  </si>
  <si>
    <t>(2018, 4, 6) USDCHF</t>
  </si>
  <si>
    <t>(2018, 5, 4) USDCHF</t>
  </si>
  <si>
    <t>(2018, 6, 1) USDCHF</t>
  </si>
  <si>
    <t>(2018, 7, 6) USDCHF</t>
  </si>
  <si>
    <t>(2018, 8, 3) USDCHF</t>
  </si>
  <si>
    <t>(2018, 9, 7) USDCHF</t>
  </si>
  <si>
    <t>(2018, 10, 5) USDCHF</t>
  </si>
  <si>
    <t>(2018, 11, 2) USDCHF</t>
  </si>
  <si>
    <t>Average</t>
  </si>
  <si>
    <t>Highest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</si>
</sst>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"/>
  <sheetViews>
    <sheetView tabSelected="1" workbookViewId="0">
      <selection activeCell="H64" sqref="H64"/>
    </sheetView>
  </sheetViews>
  <sheetFormatPr defaultRowHeight="14.25" x14ac:dyDescent="0.45"/>
  <cols>
    <col min="1" max="1" width="19.53125" customWidth="1"/>
    <col min="4" max="4" width="2.73046875" customWidth="1"/>
    <col min="6" max="6" width="9.06640625" style="1"/>
    <col min="7" max="7" width="19.46484375" customWidth="1"/>
    <col min="8" max="8" width="16.06640625" customWidth="1"/>
  </cols>
  <sheetData>
    <row r="1" spans="1:27" x14ac:dyDescent="0.45">
      <c r="A1" t="s">
        <v>0</v>
      </c>
      <c r="B1" t="s">
        <v>1</v>
      </c>
      <c r="C1" t="s">
        <v>2</v>
      </c>
      <c r="E1" t="s">
        <v>0</v>
      </c>
      <c r="H1" t="s">
        <v>5</v>
      </c>
      <c r="I1" t="s">
        <v>1</v>
      </c>
      <c r="J1" t="s">
        <v>6</v>
      </c>
      <c r="L1" t="s">
        <v>7</v>
      </c>
    </row>
    <row r="2" spans="1:27" x14ac:dyDescent="0.45">
      <c r="A2" t="s">
        <v>8</v>
      </c>
      <c r="B2">
        <v>31.800000000001798</v>
      </c>
      <c r="C2">
        <f>IF(IF(RIGHT(A2,6)="USDJPY",B2/100,B2)=0,"",IF(RIGHT(A2,6)="USDJPY",B2/100,B2))</f>
        <v>31.800000000001798</v>
      </c>
      <c r="E2" t="s">
        <v>3</v>
      </c>
      <c r="F2" s="1">
        <f>MAX(C2:C13)</f>
        <v>44.699999999999697</v>
      </c>
      <c r="H2" t="s">
        <v>10</v>
      </c>
      <c r="I2">
        <f>MAX(C2,C16,C30,C44,C58,C72)</f>
        <v>134</v>
      </c>
      <c r="J2" t="str" cm="1">
        <f t="array" aca="1" ref="J2" ca="1">OFFSET(INDIRECT("AA"&amp;MATCH(I2*X2,AA:AA,0)),-X2,-26)</f>
        <v>USDCAD</v>
      </c>
      <c r="L2" t="s">
        <v>0</v>
      </c>
      <c r="M2">
        <f ca="1">COUNTIF($J$2:$J$13,L2)</f>
        <v>2</v>
      </c>
      <c r="R2" t="s">
        <v>12</v>
      </c>
      <c r="W2" t="s">
        <v>10</v>
      </c>
      <c r="X2">
        <v>1</v>
      </c>
      <c r="Z2">
        <v>1</v>
      </c>
      <c r="AA2">
        <f>Z2*C2</f>
        <v>31.800000000001798</v>
      </c>
    </row>
    <row r="3" spans="1:27" x14ac:dyDescent="0.45">
      <c r="A3" t="s">
        <v>13</v>
      </c>
      <c r="B3">
        <v>36.500000000001499</v>
      </c>
      <c r="C3">
        <f t="shared" ref="C3:C13" si="0">IF(IF(RIGHT(A3,6)="USDJPY",B3/100,B3)=0,"",IF(RIGHT(A3,6)="USDJPY",B3/100,B3))</f>
        <v>36.500000000001499</v>
      </c>
      <c r="E3" t="s">
        <v>4</v>
      </c>
      <c r="F3" s="1" t="str">
        <f>INDEX($W$2:$W$13,MATCH(F2,C2:C13,0))</f>
        <v>July</v>
      </c>
      <c r="H3" t="s">
        <v>14</v>
      </c>
      <c r="I3">
        <f t="shared" ref="I3:I13" si="1">MAX(C3,C17,C31,C45,C59,C73)</f>
        <v>55.2000000000019</v>
      </c>
      <c r="J3" t="str" cm="1">
        <f t="array" aca="1" ref="J3" ca="1">OFFSET(INDIRECT("AA"&amp;MATCH(I3*X3,AA:AA,0)),-X3,-26)</f>
        <v>USDCAD</v>
      </c>
      <c r="L3" t="s">
        <v>11</v>
      </c>
      <c r="M3">
        <f t="shared" ref="M3:M7" ca="1" si="2">COUNTIF($J$2:$J$13,L3)</f>
        <v>10</v>
      </c>
      <c r="W3" t="s">
        <v>14</v>
      </c>
      <c r="X3">
        <v>2</v>
      </c>
      <c r="Z3">
        <v>2</v>
      </c>
      <c r="AA3">
        <f t="shared" ref="AA3:AA66" si="3">Z3*C3</f>
        <v>73.000000000002998</v>
      </c>
    </row>
    <row r="4" spans="1:27" x14ac:dyDescent="0.45">
      <c r="A4" t="s">
        <v>15</v>
      </c>
      <c r="B4">
        <v>27.099999999999898</v>
      </c>
      <c r="C4">
        <f t="shared" si="0"/>
        <v>27.099999999999898</v>
      </c>
      <c r="E4" t="s">
        <v>97</v>
      </c>
      <c r="F4" s="1">
        <f>ROUND(AVERAGE(C2:C13),2)</f>
        <v>28.26</v>
      </c>
      <c r="H4" t="s">
        <v>16</v>
      </c>
      <c r="I4">
        <f t="shared" si="1"/>
        <v>43.899999999998897</v>
      </c>
      <c r="J4" t="str" cm="1">
        <f t="array" aca="1" ref="J4" ca="1">OFFSET(INDIRECT("AA"&amp;MATCH(I4*X4,AA:AA,0)),-X4,-26)</f>
        <v>USDCAD</v>
      </c>
      <c r="L4" t="s">
        <v>17</v>
      </c>
      <c r="M4">
        <f t="shared" ca="1" si="2"/>
        <v>0</v>
      </c>
      <c r="W4" t="s">
        <v>16</v>
      </c>
      <c r="X4">
        <v>3</v>
      </c>
      <c r="Z4">
        <v>3</v>
      </c>
      <c r="AA4">
        <f t="shared" si="3"/>
        <v>81.299999999999699</v>
      </c>
    </row>
    <row r="5" spans="1:27" x14ac:dyDescent="0.45">
      <c r="A5" t="s">
        <v>18</v>
      </c>
      <c r="B5">
        <v>23.000000000001901</v>
      </c>
      <c r="C5">
        <f t="shared" si="0"/>
        <v>23.000000000001901</v>
      </c>
      <c r="H5" t="s">
        <v>19</v>
      </c>
      <c r="I5">
        <f t="shared" si="1"/>
        <v>37.899999999999601</v>
      </c>
      <c r="J5" t="str" cm="1">
        <f t="array" aca="1" ref="J5" ca="1">OFFSET(INDIRECT("AA"&amp;MATCH(I5*X5,AA:AA,0)),-X5,-26)</f>
        <v>USDCAD</v>
      </c>
      <c r="L5" t="s">
        <v>20</v>
      </c>
      <c r="M5">
        <f t="shared" ca="1" si="2"/>
        <v>0</v>
      </c>
      <c r="W5" t="s">
        <v>19</v>
      </c>
      <c r="X5">
        <v>4</v>
      </c>
      <c r="Z5">
        <v>4</v>
      </c>
      <c r="AA5">
        <f t="shared" si="3"/>
        <v>92.000000000007603</v>
      </c>
    </row>
    <row r="6" spans="1:27" x14ac:dyDescent="0.45">
      <c r="A6" t="s">
        <v>21</v>
      </c>
      <c r="B6">
        <v>31.699999999998902</v>
      </c>
      <c r="C6">
        <f t="shared" si="0"/>
        <v>31.699999999998902</v>
      </c>
      <c r="H6" t="s">
        <v>22</v>
      </c>
      <c r="I6">
        <f t="shared" si="1"/>
        <v>31.699999999998902</v>
      </c>
      <c r="J6" t="str" cm="1">
        <f t="array" aca="1" ref="J6" ca="1">OFFSET(INDIRECT("AA"&amp;MATCH(I6*X6,AA:AA,0)),-X6,-26)</f>
        <v>EURUSD</v>
      </c>
      <c r="L6" t="s">
        <v>23</v>
      </c>
      <c r="M6">
        <f t="shared" ca="1" si="2"/>
        <v>0</v>
      </c>
      <c r="W6" t="s">
        <v>22</v>
      </c>
      <c r="X6">
        <v>5</v>
      </c>
      <c r="Z6">
        <v>5</v>
      </c>
      <c r="AA6">
        <f t="shared" si="3"/>
        <v>158.49999999999451</v>
      </c>
    </row>
    <row r="7" spans="1:27" x14ac:dyDescent="0.45">
      <c r="A7" t="s">
        <v>24</v>
      </c>
      <c r="B7">
        <v>23.599999999999099</v>
      </c>
      <c r="C7">
        <f t="shared" si="0"/>
        <v>23.599999999999099</v>
      </c>
      <c r="H7" t="s">
        <v>25</v>
      </c>
      <c r="I7">
        <f t="shared" si="1"/>
        <v>37.199999999999399</v>
      </c>
      <c r="J7" t="str" cm="1">
        <f t="array" aca="1" ref="J7" ca="1">OFFSET(INDIRECT("AA"&amp;MATCH(I7*X7,AA:AA,0)),-X7,-26)</f>
        <v>USDCAD</v>
      </c>
      <c r="L7" t="s">
        <v>26</v>
      </c>
      <c r="M7">
        <f t="shared" ca="1" si="2"/>
        <v>0</v>
      </c>
      <c r="W7" t="s">
        <v>25</v>
      </c>
      <c r="X7">
        <v>6</v>
      </c>
      <c r="Z7">
        <v>6</v>
      </c>
      <c r="AA7">
        <f t="shared" si="3"/>
        <v>141.59999999999459</v>
      </c>
    </row>
    <row r="8" spans="1:27" x14ac:dyDescent="0.45">
      <c r="A8" t="s">
        <v>27</v>
      </c>
      <c r="B8">
        <v>44.699999999999697</v>
      </c>
      <c r="C8">
        <f t="shared" si="0"/>
        <v>44.699999999999697</v>
      </c>
      <c r="H8" t="s">
        <v>28</v>
      </c>
      <c r="I8">
        <f t="shared" si="1"/>
        <v>44.699999999999697</v>
      </c>
      <c r="J8" t="str" cm="1">
        <f t="array" aca="1" ref="J8" ca="1">OFFSET(INDIRECT("AA"&amp;MATCH(I8*X8,AA:AA,0)),-X8,-26)</f>
        <v>EURUSD</v>
      </c>
      <c r="W8" t="s">
        <v>28</v>
      </c>
      <c r="X8">
        <v>7</v>
      </c>
      <c r="Z8">
        <v>7</v>
      </c>
      <c r="AA8">
        <f t="shared" si="3"/>
        <v>312.89999999999787</v>
      </c>
    </row>
    <row r="9" spans="1:27" x14ac:dyDescent="0.45">
      <c r="A9" t="s">
        <v>29</v>
      </c>
      <c r="B9">
        <v>21.300000000001798</v>
      </c>
      <c r="C9">
        <f t="shared" si="0"/>
        <v>21.300000000001798</v>
      </c>
      <c r="H9" t="s">
        <v>30</v>
      </c>
      <c r="I9">
        <f t="shared" si="1"/>
        <v>23.599999999999099</v>
      </c>
      <c r="J9" t="str" cm="1">
        <f t="array" aca="1" ref="J9" ca="1">OFFSET(INDIRECT("AA"&amp;MATCH(I9*X9,AA:AA,0)),-X9,-26)</f>
        <v>USDCAD</v>
      </c>
      <c r="W9" t="s">
        <v>30</v>
      </c>
      <c r="X9">
        <v>8</v>
      </c>
      <c r="Z9">
        <v>8</v>
      </c>
      <c r="AA9">
        <f t="shared" si="3"/>
        <v>170.40000000001439</v>
      </c>
    </row>
    <row r="10" spans="1:27" x14ac:dyDescent="0.45">
      <c r="A10" t="s">
        <v>31</v>
      </c>
      <c r="B10">
        <v>34.399999999998798</v>
      </c>
      <c r="C10">
        <f t="shared" si="0"/>
        <v>34.399999999998798</v>
      </c>
      <c r="H10" t="s">
        <v>32</v>
      </c>
      <c r="I10">
        <f t="shared" si="1"/>
        <v>70.100000000001799</v>
      </c>
      <c r="J10" t="str" cm="1">
        <f t="array" aca="1" ref="J10" ca="1">OFFSET(INDIRECT("AA"&amp;MATCH(I10*X10,AA:AA,0)),-X10,-26)</f>
        <v>USDCAD</v>
      </c>
      <c r="W10" t="s">
        <v>32</v>
      </c>
      <c r="X10">
        <v>9</v>
      </c>
      <c r="Z10">
        <v>9</v>
      </c>
      <c r="AA10">
        <f t="shared" si="3"/>
        <v>309.59999999998917</v>
      </c>
    </row>
    <row r="11" spans="1:27" x14ac:dyDescent="0.45">
      <c r="A11" t="s">
        <v>12</v>
      </c>
      <c r="B11">
        <v>33.9</v>
      </c>
      <c r="C11">
        <f t="shared" si="0"/>
        <v>33.9</v>
      </c>
      <c r="H11" t="s">
        <v>9</v>
      </c>
      <c r="I11">
        <f t="shared" si="1"/>
        <v>34.299999999998199</v>
      </c>
      <c r="J11" t="str" cm="1">
        <f t="array" aca="1" ref="J11" ca="1">OFFSET(INDIRECT("AA"&amp;MATCH(I11*X11,AA:AA,0)),-X11,-26)</f>
        <v>USDCAD</v>
      </c>
      <c r="W11" t="s">
        <v>9</v>
      </c>
      <c r="X11">
        <v>10</v>
      </c>
      <c r="Z11">
        <v>10</v>
      </c>
      <c r="AA11">
        <f t="shared" si="3"/>
        <v>339</v>
      </c>
    </row>
    <row r="12" spans="1:27" x14ac:dyDescent="0.45">
      <c r="A12" t="s">
        <v>33</v>
      </c>
      <c r="B12">
        <v>2.89999999999901</v>
      </c>
      <c r="C12">
        <f t="shared" si="0"/>
        <v>2.89999999999901</v>
      </c>
      <c r="H12" t="s">
        <v>34</v>
      </c>
      <c r="I12">
        <f t="shared" si="1"/>
        <v>8.0999999999997705</v>
      </c>
      <c r="J12" t="str" cm="1">
        <f t="array" aca="1" ref="J12" ca="1">OFFSET(INDIRECT("AA"&amp;MATCH(I12*X12,AA:AA,0)),-X12,-26)</f>
        <v>USDCAD</v>
      </c>
      <c r="W12" t="s">
        <v>34</v>
      </c>
      <c r="X12">
        <v>11</v>
      </c>
      <c r="Z12">
        <v>11</v>
      </c>
      <c r="AA12">
        <f t="shared" si="3"/>
        <v>31.89999999998911</v>
      </c>
    </row>
    <row r="13" spans="1:27" x14ac:dyDescent="0.45">
      <c r="A13" t="s">
        <v>35</v>
      </c>
      <c r="B13">
        <v>0</v>
      </c>
      <c r="C13" t="str">
        <f t="shared" si="0"/>
        <v/>
      </c>
      <c r="H13" t="s">
        <v>36</v>
      </c>
      <c r="I13">
        <f t="shared" si="1"/>
        <v>77.300000000000097</v>
      </c>
      <c r="J13" t="str" cm="1">
        <f t="array" aca="1" ref="J13" ca="1">OFFSET(INDIRECT("AA"&amp;MATCH(I13*X13,AA:AA,0)),-X13,-26)</f>
        <v>USDCAD</v>
      </c>
      <c r="W13" t="s">
        <v>36</v>
      </c>
      <c r="X13">
        <v>12</v>
      </c>
      <c r="Z13">
        <v>12</v>
      </c>
      <c r="AA13" t="e">
        <f t="shared" si="3"/>
        <v>#VALUE!</v>
      </c>
    </row>
    <row r="15" spans="1:27" x14ac:dyDescent="0.45">
      <c r="A15" t="s">
        <v>11</v>
      </c>
      <c r="E15" t="s">
        <v>11</v>
      </c>
      <c r="H15" t="s">
        <v>98</v>
      </c>
      <c r="I15" t="s">
        <v>6</v>
      </c>
    </row>
    <row r="16" spans="1:27" x14ac:dyDescent="0.45">
      <c r="A16" t="s">
        <v>37</v>
      </c>
      <c r="B16">
        <v>134</v>
      </c>
      <c r="C16">
        <f t="shared" ref="C16:C27" si="4">IF(IF(RIGHT(A16,6)="USDJPY",B16/100,B16)=0,"",IF(RIGHT(A16,6)="USDJPY",B16/100,B16))</f>
        <v>134</v>
      </c>
      <c r="E16" t="s">
        <v>3</v>
      </c>
      <c r="F16" s="1">
        <f>MAX(C16:C27)</f>
        <v>134</v>
      </c>
      <c r="H16">
        <f>MAX(F4,F18,F32,F46,F60,F74)</f>
        <v>45.97</v>
      </c>
      <c r="I16" t="str" cm="1">
        <f t="array" aca="1" ref="I16" ca="1">OFFSET(INDIRECT("F"&amp;MATCH(H16,F:F,0)),-3,-1)</f>
        <v>USDCAD</v>
      </c>
      <c r="R16" t="s">
        <v>37</v>
      </c>
      <c r="Z16">
        <v>1</v>
      </c>
      <c r="AA16">
        <f t="shared" si="3"/>
        <v>134</v>
      </c>
    </row>
    <row r="17" spans="1:27" x14ac:dyDescent="0.45">
      <c r="A17" t="s">
        <v>38</v>
      </c>
      <c r="B17">
        <v>55.2000000000019</v>
      </c>
      <c r="C17">
        <f t="shared" si="4"/>
        <v>55.2000000000019</v>
      </c>
      <c r="E17" t="s">
        <v>4</v>
      </c>
      <c r="F17" s="1" t="str">
        <f>INDEX($W$2:$W$13,MATCH(F16,C16:C27,0))</f>
        <v>January</v>
      </c>
      <c r="Z17">
        <v>2</v>
      </c>
      <c r="AA17">
        <f t="shared" si="3"/>
        <v>110.4000000000038</v>
      </c>
    </row>
    <row r="18" spans="1:27" x14ac:dyDescent="0.45">
      <c r="A18" t="s">
        <v>39</v>
      </c>
      <c r="B18">
        <v>43.899999999998897</v>
      </c>
      <c r="C18">
        <f t="shared" si="4"/>
        <v>43.899999999998897</v>
      </c>
      <c r="E18" t="s">
        <v>97</v>
      </c>
      <c r="F18" s="1">
        <f>ROUND(AVERAGE(C16:C27),2)</f>
        <v>45.97</v>
      </c>
      <c r="Z18">
        <v>3</v>
      </c>
      <c r="AA18">
        <f t="shared" si="3"/>
        <v>131.69999999999669</v>
      </c>
    </row>
    <row r="19" spans="1:27" x14ac:dyDescent="0.45">
      <c r="A19" t="s">
        <v>40</v>
      </c>
      <c r="B19">
        <v>37.899999999999601</v>
      </c>
      <c r="C19">
        <f t="shared" si="4"/>
        <v>37.899999999999601</v>
      </c>
      <c r="Z19">
        <v>4</v>
      </c>
      <c r="AA19">
        <f t="shared" si="3"/>
        <v>151.5999999999984</v>
      </c>
    </row>
    <row r="20" spans="1:27" x14ac:dyDescent="0.45">
      <c r="A20" t="s">
        <v>41</v>
      </c>
      <c r="B20">
        <v>14.7999999999992</v>
      </c>
      <c r="C20">
        <f t="shared" si="4"/>
        <v>14.7999999999992</v>
      </c>
      <c r="Z20">
        <v>5</v>
      </c>
      <c r="AA20">
        <f t="shared" si="3"/>
        <v>73.999999999995993</v>
      </c>
    </row>
    <row r="21" spans="1:27" x14ac:dyDescent="0.45">
      <c r="A21" t="s">
        <v>42</v>
      </c>
      <c r="B21">
        <v>37.199999999999399</v>
      </c>
      <c r="C21">
        <f t="shared" si="4"/>
        <v>37.199999999999399</v>
      </c>
      <c r="Z21">
        <v>6</v>
      </c>
      <c r="AA21">
        <f t="shared" si="3"/>
        <v>223.19999999999641</v>
      </c>
    </row>
    <row r="22" spans="1:27" x14ac:dyDescent="0.45">
      <c r="A22" t="s">
        <v>43</v>
      </c>
      <c r="B22">
        <v>15.1999999999996</v>
      </c>
      <c r="C22">
        <f t="shared" si="4"/>
        <v>15.1999999999996</v>
      </c>
      <c r="Z22">
        <v>7</v>
      </c>
      <c r="AA22">
        <f t="shared" si="3"/>
        <v>106.39999999999719</v>
      </c>
    </row>
    <row r="23" spans="1:27" x14ac:dyDescent="0.45">
      <c r="A23" t="s">
        <v>44</v>
      </c>
      <c r="B23">
        <v>23.599999999999099</v>
      </c>
      <c r="C23">
        <f t="shared" si="4"/>
        <v>23.599999999999099</v>
      </c>
      <c r="Z23">
        <v>8</v>
      </c>
      <c r="AA23">
        <f t="shared" si="3"/>
        <v>188.79999999999279</v>
      </c>
    </row>
    <row r="24" spans="1:27" x14ac:dyDescent="0.45">
      <c r="A24" t="s">
        <v>45</v>
      </c>
      <c r="B24">
        <v>70.100000000001799</v>
      </c>
      <c r="C24">
        <f t="shared" si="4"/>
        <v>70.100000000001799</v>
      </c>
      <c r="Z24">
        <v>9</v>
      </c>
      <c r="AA24">
        <f t="shared" si="3"/>
        <v>630.90000000001623</v>
      </c>
    </row>
    <row r="25" spans="1:27" x14ac:dyDescent="0.45">
      <c r="A25" t="s">
        <v>46</v>
      </c>
      <c r="B25">
        <v>34.299999999998199</v>
      </c>
      <c r="C25">
        <f t="shared" si="4"/>
        <v>34.299999999998199</v>
      </c>
      <c r="Z25">
        <v>10</v>
      </c>
      <c r="AA25">
        <f t="shared" si="3"/>
        <v>342.99999999998198</v>
      </c>
    </row>
    <row r="26" spans="1:27" x14ac:dyDescent="0.45">
      <c r="A26" t="s">
        <v>47</v>
      </c>
      <c r="B26">
        <v>8.0999999999997705</v>
      </c>
      <c r="C26">
        <f t="shared" si="4"/>
        <v>8.0999999999997705</v>
      </c>
      <c r="Z26">
        <v>11</v>
      </c>
      <c r="AA26">
        <f t="shared" si="3"/>
        <v>89.099999999997479</v>
      </c>
    </row>
    <row r="27" spans="1:27" x14ac:dyDescent="0.45">
      <c r="A27" t="s">
        <v>48</v>
      </c>
      <c r="B27">
        <v>77.300000000000097</v>
      </c>
      <c r="C27">
        <f t="shared" si="4"/>
        <v>77.300000000000097</v>
      </c>
      <c r="Z27">
        <v>12</v>
      </c>
      <c r="AA27">
        <f t="shared" si="3"/>
        <v>927.60000000000116</v>
      </c>
    </row>
    <row r="29" spans="1:27" x14ac:dyDescent="0.45">
      <c r="A29" t="s">
        <v>17</v>
      </c>
      <c r="E29" t="s">
        <v>17</v>
      </c>
    </row>
    <row r="30" spans="1:27" x14ac:dyDescent="0.45">
      <c r="A30" t="s">
        <v>49</v>
      </c>
      <c r="B30">
        <v>22.599999999999199</v>
      </c>
      <c r="C30">
        <f t="shared" ref="C30:C41" si="5">IF(IF(RIGHT(A30,6)="USDJPY",B30/100,B30)=0,"",IF(RIGHT(A30,6)="USDJPY",B30/100,B30))</f>
        <v>22.599999999999199</v>
      </c>
      <c r="E30" t="s">
        <v>3</v>
      </c>
      <c r="F30" s="1">
        <f>MAX(C30:C41)</f>
        <v>48.699999999999299</v>
      </c>
      <c r="R30" t="s">
        <v>50</v>
      </c>
      <c r="Z30">
        <v>1</v>
      </c>
      <c r="AA30">
        <f t="shared" si="3"/>
        <v>22.599999999999199</v>
      </c>
    </row>
    <row r="31" spans="1:27" x14ac:dyDescent="0.45">
      <c r="A31" t="s">
        <v>50</v>
      </c>
      <c r="B31">
        <v>48.699999999999299</v>
      </c>
      <c r="C31">
        <f t="shared" si="5"/>
        <v>48.699999999999299</v>
      </c>
      <c r="E31" t="s">
        <v>4</v>
      </c>
      <c r="F31" s="1" t="str">
        <f>INDEX($W$2:$W$13,MATCH(F30,C30:C41,0))</f>
        <v>February</v>
      </c>
      <c r="Z31">
        <v>2</v>
      </c>
      <c r="AA31">
        <f t="shared" si="3"/>
        <v>97.399999999998599</v>
      </c>
    </row>
    <row r="32" spans="1:27" x14ac:dyDescent="0.45">
      <c r="A32" t="s">
        <v>51</v>
      </c>
      <c r="B32">
        <v>26.000000000000401</v>
      </c>
      <c r="C32">
        <f t="shared" si="5"/>
        <v>26.000000000000401</v>
      </c>
      <c r="E32" t="s">
        <v>97</v>
      </c>
      <c r="F32" s="1">
        <f>ROUND(AVERAGE(C30:C41),2)</f>
        <v>23.62</v>
      </c>
      <c r="Z32">
        <v>3</v>
      </c>
      <c r="AA32">
        <f t="shared" si="3"/>
        <v>78.000000000001208</v>
      </c>
    </row>
    <row r="33" spans="1:27" x14ac:dyDescent="0.45">
      <c r="A33" t="s">
        <v>52</v>
      </c>
      <c r="B33">
        <v>22.300000000000601</v>
      </c>
      <c r="C33">
        <f t="shared" si="5"/>
        <v>22.300000000000601</v>
      </c>
      <c r="Z33">
        <v>4</v>
      </c>
      <c r="AA33">
        <f t="shared" si="3"/>
        <v>89.200000000002404</v>
      </c>
    </row>
    <row r="34" spans="1:27" x14ac:dyDescent="0.45">
      <c r="A34" t="s">
        <v>53</v>
      </c>
      <c r="B34">
        <v>23.1000000000003</v>
      </c>
      <c r="C34">
        <f t="shared" si="5"/>
        <v>23.1000000000003</v>
      </c>
      <c r="Z34">
        <v>5</v>
      </c>
      <c r="AA34">
        <f t="shared" si="3"/>
        <v>115.50000000000151</v>
      </c>
    </row>
    <row r="35" spans="1:27" x14ac:dyDescent="0.45">
      <c r="A35" t="s">
        <v>54</v>
      </c>
      <c r="B35">
        <v>13.999999999999501</v>
      </c>
      <c r="C35">
        <f t="shared" si="5"/>
        <v>13.999999999999501</v>
      </c>
      <c r="Z35">
        <v>6</v>
      </c>
      <c r="AA35">
        <f t="shared" si="3"/>
        <v>83.999999999997002</v>
      </c>
    </row>
    <row r="36" spans="1:27" x14ac:dyDescent="0.45">
      <c r="A36" t="s">
        <v>55</v>
      </c>
      <c r="B36">
        <v>29.3000000000009</v>
      </c>
      <c r="C36">
        <f t="shared" si="5"/>
        <v>29.3000000000009</v>
      </c>
      <c r="Z36">
        <v>7</v>
      </c>
      <c r="AA36">
        <f t="shared" si="3"/>
        <v>205.1000000000063</v>
      </c>
    </row>
    <row r="37" spans="1:27" x14ac:dyDescent="0.45">
      <c r="A37" t="s">
        <v>56</v>
      </c>
      <c r="B37">
        <v>12.1999999999999</v>
      </c>
      <c r="C37">
        <f t="shared" si="5"/>
        <v>12.1999999999999</v>
      </c>
      <c r="Z37">
        <v>8</v>
      </c>
      <c r="AA37">
        <f t="shared" si="3"/>
        <v>97.599999999999199</v>
      </c>
    </row>
    <row r="38" spans="1:27" x14ac:dyDescent="0.45">
      <c r="A38" t="s">
        <v>57</v>
      </c>
      <c r="B38">
        <v>31.399999999999199</v>
      </c>
      <c r="C38">
        <f t="shared" si="5"/>
        <v>31.399999999999199</v>
      </c>
      <c r="Z38">
        <v>9</v>
      </c>
      <c r="AA38">
        <f t="shared" si="3"/>
        <v>282.5999999999928</v>
      </c>
    </row>
    <row r="39" spans="1:27" x14ac:dyDescent="0.45">
      <c r="A39" t="s">
        <v>58</v>
      </c>
      <c r="B39">
        <v>22.300000000000601</v>
      </c>
      <c r="C39">
        <f t="shared" si="5"/>
        <v>22.300000000000601</v>
      </c>
      <c r="Z39">
        <v>10</v>
      </c>
      <c r="AA39">
        <f t="shared" si="3"/>
        <v>223.00000000000603</v>
      </c>
    </row>
    <row r="40" spans="1:27" x14ac:dyDescent="0.45">
      <c r="A40" t="s">
        <v>59</v>
      </c>
      <c r="B40">
        <v>4.7999999999992404</v>
      </c>
      <c r="C40">
        <f t="shared" si="5"/>
        <v>4.7999999999992404</v>
      </c>
      <c r="Z40">
        <v>11</v>
      </c>
      <c r="AA40">
        <f t="shared" si="3"/>
        <v>52.799999999991641</v>
      </c>
    </row>
    <row r="41" spans="1:27" x14ac:dyDescent="0.45">
      <c r="A41" t="s">
        <v>60</v>
      </c>
      <c r="B41">
        <v>26.699999999999498</v>
      </c>
      <c r="C41">
        <f t="shared" si="5"/>
        <v>26.699999999999498</v>
      </c>
      <c r="Z41">
        <v>12</v>
      </c>
      <c r="AA41">
        <f t="shared" si="3"/>
        <v>320.39999999999395</v>
      </c>
    </row>
    <row r="43" spans="1:27" x14ac:dyDescent="0.45">
      <c r="A43" t="s">
        <v>20</v>
      </c>
      <c r="E43" t="s">
        <v>20</v>
      </c>
    </row>
    <row r="44" spans="1:27" x14ac:dyDescent="0.45">
      <c r="A44" t="s">
        <v>61</v>
      </c>
      <c r="B44">
        <v>24.299999999999301</v>
      </c>
      <c r="C44">
        <f t="shared" ref="C44:C55" si="6">IF(IF(RIGHT(A44,6)="USDJPY",B44/100,B44)=0,"",IF(RIGHT(A44,6)="USDJPY",B44/100,B44))</f>
        <v>24.299999999999301</v>
      </c>
      <c r="E44" t="s">
        <v>3</v>
      </c>
      <c r="F44" s="1">
        <f>MAX(C44:C55)</f>
        <v>47.900000000000702</v>
      </c>
      <c r="R44" t="s">
        <v>62</v>
      </c>
      <c r="Z44">
        <v>1</v>
      </c>
      <c r="AA44">
        <f t="shared" si="3"/>
        <v>24.299999999999301</v>
      </c>
    </row>
    <row r="45" spans="1:27" x14ac:dyDescent="0.45">
      <c r="A45" t="s">
        <v>62</v>
      </c>
      <c r="B45">
        <v>47.900000000000702</v>
      </c>
      <c r="C45">
        <f t="shared" si="6"/>
        <v>47.900000000000702</v>
      </c>
      <c r="E45" t="s">
        <v>4</v>
      </c>
      <c r="F45" s="1" t="str">
        <f>INDEX($W$2:$W$13,MATCH(F44,C44:C55,0))</f>
        <v>February</v>
      </c>
      <c r="Z45">
        <v>2</v>
      </c>
      <c r="AA45">
        <f t="shared" si="3"/>
        <v>95.800000000001404</v>
      </c>
    </row>
    <row r="46" spans="1:27" x14ac:dyDescent="0.45">
      <c r="A46" t="s">
        <v>63</v>
      </c>
      <c r="B46">
        <v>22.6999999999999</v>
      </c>
      <c r="C46">
        <f t="shared" si="6"/>
        <v>22.6999999999999</v>
      </c>
      <c r="E46" t="s">
        <v>97</v>
      </c>
      <c r="F46" s="1">
        <f>ROUND(AVERAGE(C44:C55),2)</f>
        <v>25.57</v>
      </c>
      <c r="Z46">
        <v>3</v>
      </c>
      <c r="AA46">
        <f t="shared" si="3"/>
        <v>68.099999999999696</v>
      </c>
    </row>
    <row r="47" spans="1:27" x14ac:dyDescent="0.45">
      <c r="A47" t="s">
        <v>64</v>
      </c>
      <c r="B47">
        <v>24.900000000001</v>
      </c>
      <c r="C47">
        <f t="shared" si="6"/>
        <v>24.900000000001</v>
      </c>
      <c r="Z47">
        <v>4</v>
      </c>
      <c r="AA47">
        <f t="shared" si="3"/>
        <v>99.600000000004002</v>
      </c>
    </row>
    <row r="48" spans="1:27" x14ac:dyDescent="0.45">
      <c r="A48" t="s">
        <v>65</v>
      </c>
      <c r="B48">
        <v>25.600000000001099</v>
      </c>
      <c r="C48">
        <f t="shared" si="6"/>
        <v>25.600000000001099</v>
      </c>
      <c r="Z48">
        <v>5</v>
      </c>
      <c r="AA48">
        <f t="shared" si="3"/>
        <v>128.00000000000549</v>
      </c>
    </row>
    <row r="49" spans="1:27" x14ac:dyDescent="0.45">
      <c r="A49" t="s">
        <v>66</v>
      </c>
      <c r="B49">
        <v>16.800000000001202</v>
      </c>
      <c r="C49">
        <f t="shared" si="6"/>
        <v>16.800000000001202</v>
      </c>
      <c r="Z49">
        <v>6</v>
      </c>
      <c r="AA49">
        <f t="shared" si="3"/>
        <v>100.8000000000072</v>
      </c>
    </row>
    <row r="50" spans="1:27" x14ac:dyDescent="0.45">
      <c r="A50" t="s">
        <v>67</v>
      </c>
      <c r="B50">
        <v>38.099999999998602</v>
      </c>
      <c r="C50">
        <f t="shared" si="6"/>
        <v>38.099999999998602</v>
      </c>
      <c r="Z50">
        <v>7</v>
      </c>
      <c r="AA50">
        <f t="shared" si="3"/>
        <v>266.69999999999021</v>
      </c>
    </row>
    <row r="51" spans="1:27" x14ac:dyDescent="0.45">
      <c r="A51" t="s">
        <v>68</v>
      </c>
      <c r="B51">
        <v>17.5999999999976</v>
      </c>
      <c r="C51">
        <f t="shared" si="6"/>
        <v>17.5999999999976</v>
      </c>
      <c r="Z51">
        <v>8</v>
      </c>
      <c r="AA51">
        <f t="shared" si="3"/>
        <v>140.7999999999808</v>
      </c>
    </row>
    <row r="52" spans="1:27" x14ac:dyDescent="0.45">
      <c r="A52" t="s">
        <v>69</v>
      </c>
      <c r="B52">
        <v>25.600000000001099</v>
      </c>
      <c r="C52">
        <f t="shared" si="6"/>
        <v>25.600000000001099</v>
      </c>
      <c r="Z52">
        <v>9</v>
      </c>
      <c r="AA52">
        <f t="shared" si="3"/>
        <v>230.4000000000099</v>
      </c>
    </row>
    <row r="53" spans="1:27" x14ac:dyDescent="0.45">
      <c r="A53" t="s">
        <v>70</v>
      </c>
      <c r="B53">
        <v>25.3999999999976</v>
      </c>
      <c r="C53">
        <f t="shared" si="6"/>
        <v>25.3999999999976</v>
      </c>
      <c r="Z53">
        <v>10</v>
      </c>
      <c r="AA53">
        <f t="shared" si="3"/>
        <v>253.99999999997601</v>
      </c>
    </row>
    <row r="54" spans="1:27" x14ac:dyDescent="0.45">
      <c r="A54" t="s">
        <v>71</v>
      </c>
      <c r="B54">
        <v>4.8999999999987898</v>
      </c>
      <c r="C54">
        <f t="shared" si="6"/>
        <v>4.8999999999987898</v>
      </c>
      <c r="Z54">
        <v>11</v>
      </c>
      <c r="AA54">
        <f t="shared" si="3"/>
        <v>53.89999999998669</v>
      </c>
    </row>
    <row r="55" spans="1:27" x14ac:dyDescent="0.45">
      <c r="A55" t="s">
        <v>72</v>
      </c>
      <c r="B55">
        <v>33.000000000000803</v>
      </c>
      <c r="C55">
        <f t="shared" si="6"/>
        <v>33.000000000000803</v>
      </c>
      <c r="Z55">
        <v>12</v>
      </c>
      <c r="AA55">
        <f t="shared" si="3"/>
        <v>396.00000000000966</v>
      </c>
    </row>
    <row r="57" spans="1:27" x14ac:dyDescent="0.45">
      <c r="A57" t="s">
        <v>23</v>
      </c>
      <c r="E57" t="s">
        <v>23</v>
      </c>
    </row>
    <row r="58" spans="1:27" x14ac:dyDescent="0.45">
      <c r="A58" t="s">
        <v>73</v>
      </c>
      <c r="B58">
        <v>2180.00000000003</v>
      </c>
      <c r="C58">
        <f t="shared" ref="C58:C69" si="7">IF(IF(RIGHT(A58,6)="USDJPY",B58/100,B58)=0,"",IF(RIGHT(A58,6)="USDJPY",B58/100,B58))</f>
        <v>21.800000000000299</v>
      </c>
      <c r="E58" t="s">
        <v>3</v>
      </c>
      <c r="F58" s="1">
        <f>MAX(C58:C69)</f>
        <v>43.000000000000597</v>
      </c>
      <c r="R58" t="s">
        <v>74</v>
      </c>
      <c r="Z58">
        <v>1</v>
      </c>
      <c r="AA58">
        <f t="shared" si="3"/>
        <v>21.800000000000299</v>
      </c>
    </row>
    <row r="59" spans="1:27" x14ac:dyDescent="0.45">
      <c r="A59" t="s">
        <v>75</v>
      </c>
      <c r="B59">
        <v>4300.00000000006</v>
      </c>
      <c r="C59">
        <f t="shared" si="7"/>
        <v>43.000000000000597</v>
      </c>
      <c r="E59" t="s">
        <v>4</v>
      </c>
      <c r="F59" s="1" t="str">
        <f>INDEX($W$2:$W$13,MATCH(F58,C58:C69,0))</f>
        <v>February</v>
      </c>
      <c r="Z59">
        <v>2</v>
      </c>
      <c r="AA59">
        <f t="shared" si="3"/>
        <v>86.000000000001194</v>
      </c>
    </row>
    <row r="60" spans="1:27" x14ac:dyDescent="0.45">
      <c r="A60" t="s">
        <v>76</v>
      </c>
      <c r="B60">
        <v>1980.00000000007</v>
      </c>
      <c r="C60">
        <f t="shared" si="7"/>
        <v>19.800000000000701</v>
      </c>
      <c r="E60" t="s">
        <v>97</v>
      </c>
      <c r="F60" s="1">
        <f>ROUND(AVERAGE(C58:C69),2)</f>
        <v>20.87</v>
      </c>
      <c r="Z60">
        <v>3</v>
      </c>
      <c r="AA60">
        <f t="shared" si="3"/>
        <v>59.400000000002102</v>
      </c>
    </row>
    <row r="61" spans="1:27" x14ac:dyDescent="0.45">
      <c r="A61" t="s">
        <v>77</v>
      </c>
      <c r="B61">
        <v>1970.00000000002</v>
      </c>
      <c r="C61">
        <f t="shared" si="7"/>
        <v>19.700000000000202</v>
      </c>
      <c r="Z61">
        <v>4</v>
      </c>
      <c r="AA61">
        <f t="shared" si="3"/>
        <v>78.800000000000807</v>
      </c>
    </row>
    <row r="62" spans="1:27" x14ac:dyDescent="0.45">
      <c r="A62" t="s">
        <v>78</v>
      </c>
      <c r="B62">
        <v>2650</v>
      </c>
      <c r="C62">
        <f t="shared" si="7"/>
        <v>26.5</v>
      </c>
      <c r="Z62">
        <v>5</v>
      </c>
      <c r="AA62">
        <f t="shared" si="3"/>
        <v>132.5</v>
      </c>
    </row>
    <row r="63" spans="1:27" x14ac:dyDescent="0.45">
      <c r="A63" t="s">
        <v>79</v>
      </c>
      <c r="B63">
        <v>2019.9999999998299</v>
      </c>
      <c r="C63">
        <f t="shared" si="7"/>
        <v>20.199999999998298</v>
      </c>
      <c r="Z63">
        <v>6</v>
      </c>
      <c r="AA63">
        <f t="shared" si="3"/>
        <v>121.19999999998979</v>
      </c>
    </row>
    <row r="64" spans="1:27" x14ac:dyDescent="0.45">
      <c r="A64" t="s">
        <v>80</v>
      </c>
      <c r="B64">
        <v>1580.0000000001501</v>
      </c>
      <c r="C64">
        <f t="shared" si="7"/>
        <v>15.8000000000015</v>
      </c>
      <c r="Z64">
        <v>7</v>
      </c>
      <c r="AA64">
        <f t="shared" si="3"/>
        <v>110.6000000000105</v>
      </c>
    </row>
    <row r="65" spans="1:27" x14ac:dyDescent="0.45">
      <c r="A65" t="s">
        <v>81</v>
      </c>
      <c r="B65">
        <v>1170.00000000004</v>
      </c>
      <c r="C65">
        <f t="shared" si="7"/>
        <v>11.700000000000401</v>
      </c>
      <c r="Z65">
        <v>8</v>
      </c>
      <c r="AA65">
        <f t="shared" si="3"/>
        <v>93.600000000003206</v>
      </c>
    </row>
    <row r="66" spans="1:27" x14ac:dyDescent="0.45">
      <c r="A66" t="s">
        <v>82</v>
      </c>
      <c r="B66">
        <v>2279.99999999994</v>
      </c>
      <c r="C66">
        <f t="shared" si="7"/>
        <v>22.7999999999994</v>
      </c>
      <c r="Z66">
        <v>9</v>
      </c>
      <c r="AA66">
        <f t="shared" si="3"/>
        <v>205.19999999999459</v>
      </c>
    </row>
    <row r="67" spans="1:27" x14ac:dyDescent="0.45">
      <c r="A67" t="s">
        <v>83</v>
      </c>
      <c r="B67">
        <v>2149.99999999989</v>
      </c>
      <c r="C67">
        <f t="shared" si="7"/>
        <v>21.499999999998899</v>
      </c>
      <c r="Z67">
        <v>10</v>
      </c>
      <c r="AA67">
        <f t="shared" ref="AA67:AA83" si="8">Z67*C67</f>
        <v>214.99999999998897</v>
      </c>
    </row>
    <row r="68" spans="1:27" x14ac:dyDescent="0.45">
      <c r="A68" t="s">
        <v>84</v>
      </c>
      <c r="B68">
        <v>269.99999999986801</v>
      </c>
      <c r="C68">
        <f t="shared" si="7"/>
        <v>2.6999999999986799</v>
      </c>
      <c r="Z68">
        <v>11</v>
      </c>
      <c r="AA68">
        <f t="shared" si="8"/>
        <v>29.699999999985479</v>
      </c>
    </row>
    <row r="69" spans="1:27" x14ac:dyDescent="0.45">
      <c r="A69" t="s">
        <v>74</v>
      </c>
      <c r="B69">
        <v>2489.99999999995</v>
      </c>
      <c r="C69">
        <f t="shared" si="7"/>
        <v>24.899999999999501</v>
      </c>
      <c r="Z69">
        <v>12</v>
      </c>
      <c r="AA69">
        <f t="shared" si="8"/>
        <v>298.79999999999404</v>
      </c>
    </row>
    <row r="71" spans="1:27" x14ac:dyDescent="0.45">
      <c r="A71" t="s">
        <v>26</v>
      </c>
      <c r="E71" t="s">
        <v>26</v>
      </c>
    </row>
    <row r="72" spans="1:27" x14ac:dyDescent="0.45">
      <c r="A72" t="s">
        <v>85</v>
      </c>
      <c r="B72">
        <v>20</v>
      </c>
      <c r="C72">
        <f t="shared" ref="C72:C83" si="9">IF(RIGHT(A72,6)="USDJPY",B72/100,B72)</f>
        <v>20</v>
      </c>
      <c r="E72" t="s">
        <v>3</v>
      </c>
      <c r="F72" s="1">
        <f>MAX(C72:C83)</f>
        <v>39.700000000000202</v>
      </c>
      <c r="R72" t="s">
        <v>86</v>
      </c>
      <c r="Z72">
        <v>1</v>
      </c>
      <c r="AA72">
        <f t="shared" si="8"/>
        <v>20</v>
      </c>
    </row>
    <row r="73" spans="1:27" x14ac:dyDescent="0.45">
      <c r="A73" t="s">
        <v>87</v>
      </c>
      <c r="B73">
        <v>39.700000000000202</v>
      </c>
      <c r="C73">
        <f t="shared" si="9"/>
        <v>39.700000000000202</v>
      </c>
      <c r="E73" t="s">
        <v>4</v>
      </c>
      <c r="F73" s="1" t="str">
        <f>INDEX($W$2:$W$13,MATCH(F72,C72:C83,0))</f>
        <v>February</v>
      </c>
      <c r="Z73">
        <v>2</v>
      </c>
      <c r="AA73">
        <f t="shared" si="8"/>
        <v>79.400000000000404</v>
      </c>
    </row>
    <row r="74" spans="1:27" x14ac:dyDescent="0.45">
      <c r="A74" t="s">
        <v>88</v>
      </c>
      <c r="B74">
        <v>22.700000000001001</v>
      </c>
      <c r="C74">
        <f t="shared" si="9"/>
        <v>22.700000000001001</v>
      </c>
      <c r="E74" t="s">
        <v>97</v>
      </c>
      <c r="F74" s="1">
        <f>ROUND(AVERAGE(C72:C83),2)</f>
        <v>20.8</v>
      </c>
      <c r="Z74">
        <v>3</v>
      </c>
      <c r="AA74">
        <f t="shared" si="8"/>
        <v>68.100000000003007</v>
      </c>
    </row>
    <row r="75" spans="1:27" x14ac:dyDescent="0.45">
      <c r="A75" t="s">
        <v>89</v>
      </c>
      <c r="B75">
        <v>20</v>
      </c>
      <c r="C75">
        <f t="shared" si="9"/>
        <v>20</v>
      </c>
      <c r="Z75">
        <v>4</v>
      </c>
      <c r="AA75">
        <f t="shared" si="8"/>
        <v>80</v>
      </c>
    </row>
    <row r="76" spans="1:27" x14ac:dyDescent="0.45">
      <c r="A76" t="s">
        <v>90</v>
      </c>
      <c r="B76">
        <v>24.199999999997502</v>
      </c>
      <c r="C76">
        <f t="shared" si="9"/>
        <v>24.199999999997502</v>
      </c>
      <c r="Z76">
        <v>5</v>
      </c>
      <c r="AA76">
        <f t="shared" si="8"/>
        <v>120.99999999998751</v>
      </c>
    </row>
    <row r="77" spans="1:27" x14ac:dyDescent="0.45">
      <c r="A77" t="s">
        <v>91</v>
      </c>
      <c r="B77">
        <v>15.6999999999996</v>
      </c>
      <c r="C77">
        <f t="shared" si="9"/>
        <v>15.6999999999996</v>
      </c>
      <c r="Z77">
        <v>6</v>
      </c>
      <c r="AA77">
        <f t="shared" si="8"/>
        <v>94.199999999997601</v>
      </c>
    </row>
    <row r="78" spans="1:27" x14ac:dyDescent="0.45">
      <c r="A78" t="s">
        <v>92</v>
      </c>
      <c r="B78">
        <v>28.800000000000999</v>
      </c>
      <c r="C78">
        <f t="shared" si="9"/>
        <v>28.800000000000999</v>
      </c>
      <c r="Z78">
        <v>7</v>
      </c>
      <c r="AA78">
        <f t="shared" si="8"/>
        <v>201.60000000000699</v>
      </c>
    </row>
    <row r="79" spans="1:27" x14ac:dyDescent="0.45">
      <c r="A79" t="s">
        <v>93</v>
      </c>
      <c r="B79">
        <v>8.7000000000014808</v>
      </c>
      <c r="C79">
        <f t="shared" si="9"/>
        <v>8.7000000000014808</v>
      </c>
      <c r="Z79">
        <v>8</v>
      </c>
      <c r="AA79">
        <f t="shared" si="8"/>
        <v>69.600000000011846</v>
      </c>
    </row>
    <row r="80" spans="1:27" x14ac:dyDescent="0.45">
      <c r="A80" t="s">
        <v>94</v>
      </c>
      <c r="B80">
        <v>16.599999999999898</v>
      </c>
      <c r="C80">
        <f t="shared" si="9"/>
        <v>16.599999999999898</v>
      </c>
      <c r="Z80">
        <v>9</v>
      </c>
      <c r="AA80">
        <f t="shared" si="8"/>
        <v>149.3999999999991</v>
      </c>
    </row>
    <row r="81" spans="1:27" x14ac:dyDescent="0.45">
      <c r="A81" t="s">
        <v>95</v>
      </c>
      <c r="B81">
        <v>20.100000000000598</v>
      </c>
      <c r="C81">
        <f t="shared" si="9"/>
        <v>20.100000000000598</v>
      </c>
      <c r="Z81">
        <v>10</v>
      </c>
      <c r="AA81">
        <f t="shared" si="8"/>
        <v>201.00000000000597</v>
      </c>
    </row>
    <row r="82" spans="1:27" x14ac:dyDescent="0.45">
      <c r="A82" t="s">
        <v>96</v>
      </c>
      <c r="B82">
        <v>2.10000000000043</v>
      </c>
      <c r="C82">
        <f t="shared" si="9"/>
        <v>2.10000000000043</v>
      </c>
      <c r="Z82">
        <v>11</v>
      </c>
      <c r="AA82">
        <f t="shared" si="8"/>
        <v>23.10000000000473</v>
      </c>
    </row>
    <row r="83" spans="1:27" x14ac:dyDescent="0.45">
      <c r="A83" t="s">
        <v>86</v>
      </c>
      <c r="B83">
        <v>30.999999999999901</v>
      </c>
      <c r="C83">
        <f t="shared" si="9"/>
        <v>30.999999999999901</v>
      </c>
      <c r="Z83">
        <v>12</v>
      </c>
      <c r="AA83">
        <f t="shared" si="8"/>
        <v>371.99999999999881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pip move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 Lun Tan</cp:lastModifiedBy>
  <dcterms:created xsi:type="dcterms:W3CDTF">2020-05-27T07:18:08Z</dcterms:created>
  <dcterms:modified xsi:type="dcterms:W3CDTF">2020-07-31T05:59:27Z</dcterms:modified>
</cp:coreProperties>
</file>