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qi/Desktop/"/>
    </mc:Choice>
  </mc:AlternateContent>
  <xr:revisionPtr revIDLastSave="0" documentId="8_{AFDFE163-A9DF-1E49-8AA0-1725F36E0AB8}" xr6:coauthVersionLast="47" xr6:coauthVersionMax="47" xr10:uidLastSave="{00000000-0000-0000-0000-000000000000}"/>
  <bookViews>
    <workbookView xWindow="340" yWindow="1120" windowWidth="28240" windowHeight="16180" xr2:uid="{5DDDE274-D344-5B45-AF43-23C7106F3D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1" l="1"/>
  <c r="H128" i="1"/>
  <c r="J128" i="1" s="1"/>
  <c r="L128" i="1" s="1"/>
  <c r="N128" i="1" s="1"/>
  <c r="H127" i="1"/>
  <c r="J127" i="1" s="1"/>
  <c r="L127" i="1" s="1"/>
  <c r="N127" i="1" s="1"/>
  <c r="H126" i="1"/>
  <c r="J126" i="1" s="1"/>
  <c r="L126" i="1" s="1"/>
  <c r="N126" i="1" s="1"/>
  <c r="N114" i="1"/>
  <c r="H114" i="1"/>
  <c r="J114" i="1" s="1"/>
  <c r="H113" i="1"/>
  <c r="J113" i="1" s="1"/>
  <c r="L113" i="1" s="1"/>
  <c r="N113" i="1" s="1"/>
  <c r="H72" i="1"/>
  <c r="J72" i="1" s="1"/>
  <c r="L72" i="1" s="1"/>
  <c r="N72" i="1" s="1"/>
  <c r="H112" i="1"/>
  <c r="J112" i="1" s="1"/>
  <c r="L112" i="1" s="1"/>
  <c r="N112" i="1" s="1"/>
  <c r="H107" i="1"/>
  <c r="H106" i="1"/>
  <c r="G107" i="1"/>
  <c r="G106" i="1"/>
  <c r="F107" i="1"/>
  <c r="F106" i="1"/>
  <c r="D107" i="1"/>
  <c r="E107" i="1"/>
  <c r="E106" i="1"/>
  <c r="D106" i="1"/>
  <c r="C107" i="1"/>
  <c r="C106" i="1"/>
  <c r="G101" i="1"/>
  <c r="G100" i="1"/>
  <c r="G99" i="1"/>
  <c r="F94" i="1"/>
  <c r="F88" i="1"/>
  <c r="H73" i="1"/>
  <c r="J73" i="1" s="1"/>
  <c r="L73" i="1" s="1"/>
  <c r="N73" i="1" s="1"/>
  <c r="H71" i="1"/>
  <c r="J71" i="1" s="1"/>
  <c r="L71" i="1" s="1"/>
  <c r="N71" i="1" s="1"/>
  <c r="F129" i="1" l="1"/>
  <c r="F115" i="1"/>
</calcChain>
</file>

<file path=xl/sharedStrings.xml><?xml version="1.0" encoding="utf-8"?>
<sst xmlns="http://schemas.openxmlformats.org/spreadsheetml/2006/main" count="228" uniqueCount="141">
  <si>
    <t>j1</t>
  </si>
  <si>
    <t>j1</t>
    <phoneticPr fontId="1" type="noConversion"/>
  </si>
  <si>
    <t>j2</t>
  </si>
  <si>
    <t>j2</t>
    <phoneticPr fontId="1" type="noConversion"/>
  </si>
  <si>
    <t>j3</t>
  </si>
  <si>
    <t>j3</t>
    <phoneticPr fontId="1" type="noConversion"/>
  </si>
  <si>
    <t>j4</t>
  </si>
  <si>
    <t>j4</t>
    <phoneticPr fontId="1" type="noConversion"/>
  </si>
  <si>
    <t>response time = 25 - 0 = 25</t>
  </si>
  <si>
    <t>response time = 25 - 0 = 25</t>
    <phoneticPr fontId="1" type="noConversion"/>
  </si>
  <si>
    <t>response time = 6 - 2 = 4</t>
    <phoneticPr fontId="1" type="noConversion"/>
  </si>
  <si>
    <t>response time = 17 - 1 = 16</t>
    <phoneticPr fontId="1" type="noConversion"/>
  </si>
  <si>
    <t>response time = 11 - 4 = 7</t>
    <phoneticPr fontId="1" type="noConversion"/>
  </si>
  <si>
    <t>avg response time = (25 + 4 + 16 + 7) / 4 = 13</t>
    <phoneticPr fontId="1" type="noConversion"/>
  </si>
  <si>
    <t>response time = 9 - 0 = 9</t>
  </si>
  <si>
    <t>response time = 9 - 0 = 9</t>
    <phoneticPr fontId="1" type="noConversion"/>
  </si>
  <si>
    <t>response time = 13 - 2 = 11</t>
  </si>
  <si>
    <t>response time = 13 - 2 = 11</t>
    <phoneticPr fontId="1" type="noConversion"/>
  </si>
  <si>
    <t>response time = 25 - 1 = 24</t>
  </si>
  <si>
    <t>response time = 25 - 1 = 24</t>
    <phoneticPr fontId="1" type="noConversion"/>
  </si>
  <si>
    <t>response time = 18 - 4 = 14</t>
  </si>
  <si>
    <t>response time = 18 - 4 = 14</t>
    <phoneticPr fontId="1" type="noConversion"/>
  </si>
  <si>
    <t>avg response time = (9 + 11 + 24 + 14) / 4 = 14.5</t>
  </si>
  <si>
    <t>avg response time = (9 + 11 + 24 + 14) / 4 = 14.5</t>
    <phoneticPr fontId="1" type="noConversion"/>
  </si>
  <si>
    <t>response time = 17 - 2 = 15</t>
    <phoneticPr fontId="1" type="noConversion"/>
  </si>
  <si>
    <t>response time = 24 - 1 = 23</t>
    <phoneticPr fontId="1" type="noConversion"/>
  </si>
  <si>
    <t>response time = 23 - 4 = 19</t>
    <phoneticPr fontId="1" type="noConversion"/>
  </si>
  <si>
    <t>avg response time = (25 + 15 + 23 + 19) / 4 = 20.5</t>
    <phoneticPr fontId="1" type="noConversion"/>
  </si>
  <si>
    <t>SJN</t>
    <phoneticPr fontId="1" type="noConversion"/>
  </si>
  <si>
    <t>slowdown = response time / service time</t>
    <phoneticPr fontId="1" type="noConversion"/>
  </si>
  <si>
    <t>response time = finish time - arrival time</t>
    <phoneticPr fontId="1" type="noConversion"/>
  </si>
  <si>
    <t>slowdown = 25 / 9 = 2.78</t>
    <phoneticPr fontId="1" type="noConversion"/>
  </si>
  <si>
    <t>slowdown = 4 / 4 = 1</t>
    <phoneticPr fontId="1" type="noConversion"/>
  </si>
  <si>
    <t>slowdown = 16 / 7 = 2.29</t>
    <phoneticPr fontId="1" type="noConversion"/>
  </si>
  <si>
    <t>slowdown = 9 / 9 = 1</t>
  </si>
  <si>
    <t>slowdown = 9 / 9 = 1</t>
    <phoneticPr fontId="1" type="noConversion"/>
  </si>
  <si>
    <t>slowdown = 11 / 4 = 2.75</t>
  </si>
  <si>
    <t>slowdown = 11 / 4 = 2.75</t>
    <phoneticPr fontId="1" type="noConversion"/>
  </si>
  <si>
    <t>slowdown = 24 / 7 = 3.43</t>
  </si>
  <si>
    <t>slowdown = 24 / 7 = 3.43</t>
    <phoneticPr fontId="1" type="noConversion"/>
  </si>
  <si>
    <t>slowdown = 14 / 5 = 2.8</t>
  </si>
  <si>
    <t>slowdown = 14 / 5 = 2.8</t>
    <phoneticPr fontId="1" type="noConversion"/>
  </si>
  <si>
    <t>slowdown = 15 / 4 = 3.75</t>
    <phoneticPr fontId="1" type="noConversion"/>
  </si>
  <si>
    <t>slowdown = 23 / 7 = 3.29</t>
    <phoneticPr fontId="1" type="noConversion"/>
  </si>
  <si>
    <t>slowdown = 19 / 5 = 3.8</t>
    <phoneticPr fontId="1" type="noConversion"/>
  </si>
  <si>
    <t>slowdown = 7 / 5 = 1.4</t>
    <phoneticPr fontId="1" type="noConversion"/>
  </si>
  <si>
    <t>std = 0.7</t>
    <phoneticPr fontId="1" type="noConversion"/>
  </si>
  <si>
    <t>std = 0.9</t>
  </si>
  <si>
    <t>std = 0.9</t>
    <phoneticPr fontId="1" type="noConversion"/>
  </si>
  <si>
    <t>std = 0.4</t>
    <phoneticPr fontId="1" type="noConversion"/>
  </si>
  <si>
    <t>0.4 &lt; 0.7 &lt; 0.9</t>
    <phoneticPr fontId="1" type="noConversion"/>
  </si>
  <si>
    <t>13 &lt; 14.5 &lt; 20.5</t>
    <phoneticPr fontId="1" type="noConversion"/>
  </si>
  <si>
    <t>so Round-Robin achieve the best fairness</t>
    <phoneticPr fontId="1" type="noConversion"/>
  </si>
  <si>
    <t>so SRT achieve the best performance</t>
    <phoneticPr fontId="1" type="noConversion"/>
  </si>
  <si>
    <t>in terms of average response time</t>
  </si>
  <si>
    <t>a). SRT</t>
    <phoneticPr fontId="1" type="noConversion"/>
  </si>
  <si>
    <t>b). HSN</t>
    <phoneticPr fontId="1" type="noConversion"/>
  </si>
  <si>
    <t>c). SJN</t>
    <phoneticPr fontId="1" type="noConversion"/>
  </si>
  <si>
    <t xml:space="preserve">d). RR </t>
    <phoneticPr fontId="1" type="noConversion"/>
  </si>
  <si>
    <t xml:space="preserve">e). </t>
    <phoneticPr fontId="1" type="noConversion"/>
  </si>
  <si>
    <t xml:space="preserve">f). </t>
    <phoneticPr fontId="1" type="noConversion"/>
  </si>
  <si>
    <t>Problem 1.</t>
    <phoneticPr fontId="1" type="noConversion"/>
  </si>
  <si>
    <t>Probem 2.</t>
    <phoneticPr fontId="1" type="noConversion"/>
  </si>
  <si>
    <t xml:space="preserve">Job ID </t>
    <phoneticPr fontId="1" type="noConversion"/>
  </si>
  <si>
    <t>Job Length</t>
    <phoneticPr fontId="1" type="noConversion"/>
  </si>
  <si>
    <t>Arrival time</t>
    <phoneticPr fontId="1" type="noConversion"/>
  </si>
  <si>
    <t>a).</t>
    <phoneticPr fontId="1" type="noConversion"/>
  </si>
  <si>
    <t>b).</t>
    <phoneticPr fontId="1" type="noConversion"/>
  </si>
  <si>
    <t>Because the scheduling is preemptive</t>
    <phoneticPr fontId="1" type="noConversion"/>
  </si>
  <si>
    <t xml:space="preserve">only SRT is preemptive, and plug in SRT to prove, </t>
    <phoneticPr fontId="1" type="noConversion"/>
  </si>
  <si>
    <t>the shorest remaining time job is always been chosen to execute first</t>
    <phoneticPr fontId="1" type="noConversion"/>
  </si>
  <si>
    <t xml:space="preserve">c). </t>
    <phoneticPr fontId="1" type="noConversion"/>
  </si>
  <si>
    <t>At time 11, the remaing time of job 1.1 and 1.2 are 0, because they have finished executing,</t>
    <phoneticPr fontId="1" type="noConversion"/>
  </si>
  <si>
    <t xml:space="preserve">job 2.1 is 5 -3 = 2, </t>
    <phoneticPr fontId="1" type="noConversion"/>
  </si>
  <si>
    <t>job 3.1 has finished executing, job 3.2 just arrided, so the remaining time = length = 4</t>
    <phoneticPr fontId="1" type="noConversion"/>
  </si>
  <si>
    <t>job 4 was arrived, but has not started executed yet, so the remaining time = length = 5</t>
    <phoneticPr fontId="1" type="noConversion"/>
  </si>
  <si>
    <t>job 5.1 has finished executing</t>
    <phoneticPr fontId="1" type="noConversion"/>
  </si>
  <si>
    <t>2 &lt; 4 &lt; 5, so 2.1 execute first</t>
    <phoneticPr fontId="1" type="noConversion"/>
  </si>
  <si>
    <t xml:space="preserve">d). </t>
    <phoneticPr fontId="1" type="noConversion"/>
  </si>
  <si>
    <t>d). SJN</t>
    <phoneticPr fontId="1" type="noConversion"/>
  </si>
  <si>
    <t>j5</t>
  </si>
  <si>
    <t>j5</t>
    <phoneticPr fontId="1" type="noConversion"/>
  </si>
  <si>
    <t>e). HSN</t>
    <phoneticPr fontId="1" type="noConversion"/>
  </si>
  <si>
    <t>Problem 3.</t>
    <phoneticPr fontId="1" type="noConversion"/>
  </si>
  <si>
    <t>w1</t>
  </si>
  <si>
    <t>w1</t>
    <phoneticPr fontId="1" type="noConversion"/>
  </si>
  <si>
    <t>w2</t>
  </si>
  <si>
    <t>w2</t>
    <phoneticPr fontId="1" type="noConversion"/>
  </si>
  <si>
    <t>w3</t>
  </si>
  <si>
    <t>w3</t>
    <phoneticPr fontId="1" type="noConversion"/>
  </si>
  <si>
    <t>order: w1.1 -&gt; w2.1 -&gt; w3.1 -&gt; w1.2 -&gt; w3.2 -&gt; w2.2 -&gt; w3.3 -&gt; w2.3 -&gt; w3.4 -&gt; w2.4 -&gt; w1.3 -&gt; w1.4 -&gt; w2.5 -&gt; w3.5 -&gt; w1.5 -&gt; w3.6 -&gt; w2.6</t>
    <phoneticPr fontId="1" type="noConversion"/>
  </si>
  <si>
    <t xml:space="preserve">a). </t>
    <phoneticPr fontId="1" type="noConversion"/>
  </si>
  <si>
    <t>C(0)</t>
  </si>
  <si>
    <t>C(0)</t>
    <phoneticPr fontId="1" type="noConversion"/>
  </si>
  <si>
    <t>C(1)</t>
  </si>
  <si>
    <t>C(1)</t>
    <phoneticPr fontId="1" type="noConversion"/>
  </si>
  <si>
    <t>C(2)</t>
  </si>
  <si>
    <t>C(2)</t>
    <phoneticPr fontId="1" type="noConversion"/>
  </si>
  <si>
    <t>C(3)</t>
  </si>
  <si>
    <t>C(3)</t>
    <phoneticPr fontId="1" type="noConversion"/>
  </si>
  <si>
    <t>C(4)</t>
  </si>
  <si>
    <t>C(4)</t>
    <phoneticPr fontId="1" type="noConversion"/>
  </si>
  <si>
    <t>C(5)</t>
  </si>
  <si>
    <t>C(5)</t>
    <phoneticPr fontId="1" type="noConversion"/>
  </si>
  <si>
    <t>NaN</t>
  </si>
  <si>
    <t>NaN</t>
    <phoneticPr fontId="1" type="noConversion"/>
  </si>
  <si>
    <t>C¯(0)</t>
  </si>
  <si>
    <t>C¯(0)</t>
    <phoneticPr fontId="1" type="noConversion"/>
  </si>
  <si>
    <t>C¯(1)</t>
  </si>
  <si>
    <t>C¯(2)</t>
  </si>
  <si>
    <t>C¯(2)</t>
    <phoneticPr fontId="1" type="noConversion"/>
  </si>
  <si>
    <t>C¯(3)</t>
  </si>
  <si>
    <t>C¯(3)</t>
    <phoneticPr fontId="1" type="noConversion"/>
  </si>
  <si>
    <t>C¯(4)</t>
  </si>
  <si>
    <t>C¯(4)</t>
    <phoneticPr fontId="1" type="noConversion"/>
  </si>
  <si>
    <t>C¯(5)</t>
  </si>
  <si>
    <t>C¯(5)</t>
    <phoneticPr fontId="1" type="noConversion"/>
  </si>
  <si>
    <t>/</t>
  </si>
  <si>
    <t>/</t>
    <phoneticPr fontId="1" type="noConversion"/>
  </si>
  <si>
    <t>FIFO</t>
    <phoneticPr fontId="1" type="noConversion"/>
  </si>
  <si>
    <t>order: w1.1 -&gt; w2.1 -&gt; w3.1 -&gt; w3.2 -&gt; w1.2 -&gt; w1.3 -&gt; w3.3 -&gt; w2.2 -&gt; w3.4 -&gt; w2.3 -&gt; w1.4 -&gt; w3.5 -&gt; w2.4 -&gt; w2.5 -&gt; w3.6 -&gt; w1.5 -&gt; w2.6</t>
    <phoneticPr fontId="1" type="noConversion"/>
  </si>
  <si>
    <t>avg response time =</t>
  </si>
  <si>
    <t>avg response time =</t>
    <phoneticPr fontId="1" type="noConversion"/>
  </si>
  <si>
    <t xml:space="preserve">so did not know the future caused a perfermance degrations in terms of average response time by </t>
    <phoneticPr fontId="1" type="noConversion"/>
  </si>
  <si>
    <t>6.59 - 6 = 0.59</t>
    <phoneticPr fontId="1" type="noConversion"/>
  </si>
  <si>
    <t xml:space="preserve">response time = finish time - arrival time						</t>
    <phoneticPr fontId="1" type="noConversion"/>
  </si>
  <si>
    <t>w1 avg request length =</t>
    <phoneticPr fontId="1" type="noConversion"/>
  </si>
  <si>
    <t>w2 avg request length =</t>
    <phoneticPr fontId="1" type="noConversion"/>
  </si>
  <si>
    <t>w3 avg request length =</t>
    <phoneticPr fontId="1" type="noConversion"/>
  </si>
  <si>
    <t>so website 3 statistically receives shorter-ived requests</t>
  </si>
  <si>
    <t xml:space="preserve">slowdown = response time / service time						</t>
    <phoneticPr fontId="1" type="noConversion"/>
  </si>
  <si>
    <t>s1</t>
    <phoneticPr fontId="1" type="noConversion"/>
  </si>
  <si>
    <t>s2</t>
    <phoneticPr fontId="1" type="noConversion"/>
  </si>
  <si>
    <t>so the schedule's inability to predict the future increases the slowdown of 3 requests for website 3</t>
    <phoneticPr fontId="1" type="noConversion"/>
  </si>
  <si>
    <t>total prediction error =</t>
    <phoneticPr fontId="1" type="noConversion"/>
  </si>
  <si>
    <t>13.4 &lt; 14.2 &lt; 15.2</t>
    <phoneticPr fontId="1" type="noConversion"/>
  </si>
  <si>
    <t>Yes, we can find a better value for α</t>
    <phoneticPr fontId="1" type="noConversion"/>
  </si>
  <si>
    <t>α = 0.8</t>
    <phoneticPr fontId="1" type="noConversion"/>
  </si>
  <si>
    <t>α = 0.5</t>
    <phoneticPr fontId="1" type="noConversion"/>
  </si>
  <si>
    <t>α = 0.3</t>
    <phoneticPr fontId="1" type="noConversion"/>
  </si>
  <si>
    <t>so α = 0.3 closet match with what we draw in Part 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</si>
</sst>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2" borderId="15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4" borderId="23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3" fillId="4" borderId="23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3" fillId="0" borderId="23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4" borderId="16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23" xfId="0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C05E-A91E-1B44-916D-6036E3C9A890}">
  <sheetPr>
    <pageSetUpPr fitToPage="1"/>
  </sheetPr>
  <dimension ref="A1:AW135"/>
  <sheetViews>
    <sheetView tabSelected="1" zoomScale="75" zoomScaleNormal="44" workbookViewId="0">
      <selection activeCell="AH88" sqref="AH88"/>
    </sheetView>
  </sheetViews>
  <sheetFormatPr baseColWidth="10" defaultColWidth="5" defaultRowHeight="16"/>
  <cols>
    <col min="1" max="16384" width="5" style="1"/>
  </cols>
  <sheetData>
    <row r="1" spans="1:40">
      <c r="A1" s="19" t="s">
        <v>61</v>
      </c>
    </row>
    <row r="2" spans="1:40">
      <c r="AB2" s="4" t="s">
        <v>59</v>
      </c>
      <c r="AC2" s="1" t="s">
        <v>30</v>
      </c>
      <c r="AG2" s="4"/>
      <c r="AH2" s="4"/>
      <c r="AI2" s="4"/>
      <c r="AJ2" s="4"/>
      <c r="AK2" s="4"/>
      <c r="AL2" s="4" t="s">
        <v>60</v>
      </c>
      <c r="AM2" s="1" t="s">
        <v>29</v>
      </c>
    </row>
    <row r="3" spans="1:40">
      <c r="A3" s="1" t="s">
        <v>55</v>
      </c>
    </row>
    <row r="4" spans="1:40">
      <c r="A4" s="6" t="s">
        <v>1</v>
      </c>
      <c r="B4" s="59">
        <v>8</v>
      </c>
      <c r="C4" s="55"/>
      <c r="D4" s="55">
        <v>8</v>
      </c>
      <c r="E4" s="55"/>
      <c r="F4" s="55">
        <v>8</v>
      </c>
      <c r="G4" s="55"/>
      <c r="H4" s="55">
        <v>8</v>
      </c>
      <c r="I4" s="55"/>
      <c r="J4" s="55"/>
      <c r="K4" s="55"/>
      <c r="L4" s="55"/>
      <c r="M4" s="55">
        <v>8</v>
      </c>
      <c r="N4" s="55"/>
      <c r="O4" s="55"/>
      <c r="P4" s="55"/>
      <c r="Q4" s="55"/>
      <c r="R4" s="55"/>
      <c r="S4" s="59">
        <v>8</v>
      </c>
      <c r="T4" s="59"/>
      <c r="U4" s="59"/>
      <c r="V4" s="59"/>
      <c r="W4" s="59"/>
      <c r="X4" s="59"/>
      <c r="Y4" s="59"/>
      <c r="Z4" s="59"/>
      <c r="AA4" s="59"/>
      <c r="AC4" s="1" t="s">
        <v>9</v>
      </c>
      <c r="AM4" s="1" t="s">
        <v>31</v>
      </c>
    </row>
    <row r="5" spans="1:40">
      <c r="A5" s="6" t="s">
        <v>3</v>
      </c>
      <c r="B5" s="55"/>
      <c r="C5" s="112"/>
      <c r="D5" s="13">
        <v>4</v>
      </c>
      <c r="E5" s="116"/>
      <c r="F5" s="116">
        <v>2</v>
      </c>
      <c r="G5" s="116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C5" s="1" t="s">
        <v>10</v>
      </c>
      <c r="AM5" s="9" t="s">
        <v>32</v>
      </c>
    </row>
    <row r="6" spans="1:40">
      <c r="A6" s="6" t="s">
        <v>5</v>
      </c>
      <c r="B6" s="112"/>
      <c r="C6" s="114">
        <v>7</v>
      </c>
      <c r="D6" s="64">
        <v>6</v>
      </c>
      <c r="E6" s="64"/>
      <c r="F6" s="55">
        <v>6</v>
      </c>
      <c r="G6" s="55"/>
      <c r="H6" s="55">
        <v>6</v>
      </c>
      <c r="I6" s="55"/>
      <c r="J6" s="55"/>
      <c r="K6" s="55"/>
      <c r="L6" s="55"/>
      <c r="M6" s="115">
        <v>6</v>
      </c>
      <c r="N6" s="115"/>
      <c r="O6" s="115"/>
      <c r="P6" s="115"/>
      <c r="Q6" s="115"/>
      <c r="R6" s="115"/>
      <c r="S6" s="55"/>
      <c r="T6" s="55"/>
      <c r="U6" s="55"/>
      <c r="V6" s="55"/>
      <c r="W6" s="55"/>
      <c r="X6" s="55"/>
      <c r="Y6" s="55"/>
      <c r="Z6" s="55"/>
      <c r="AA6" s="55"/>
      <c r="AC6" s="1" t="s">
        <v>11</v>
      </c>
      <c r="AM6" s="9" t="s">
        <v>33</v>
      </c>
    </row>
    <row r="7" spans="1:40">
      <c r="A7" s="6" t="s">
        <v>7</v>
      </c>
      <c r="B7" s="55"/>
      <c r="C7" s="55"/>
      <c r="D7" s="55"/>
      <c r="E7" s="113"/>
      <c r="F7" s="23">
        <v>5</v>
      </c>
      <c r="G7" s="55"/>
      <c r="H7" s="117">
        <v>5</v>
      </c>
      <c r="I7" s="117"/>
      <c r="J7" s="117"/>
      <c r="K7" s="117"/>
      <c r="L7" s="117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C7" s="1" t="s">
        <v>12</v>
      </c>
      <c r="AM7" s="9" t="s">
        <v>45</v>
      </c>
    </row>
    <row r="8" spans="1:40" s="4" customFormat="1">
      <c r="A8" s="15">
        <v>0</v>
      </c>
      <c r="B8" s="15">
        <v>1</v>
      </c>
      <c r="C8" s="15">
        <v>2</v>
      </c>
      <c r="D8" s="15">
        <v>3</v>
      </c>
      <c r="E8" s="15">
        <v>4</v>
      </c>
      <c r="F8" s="15">
        <v>5</v>
      </c>
      <c r="G8" s="15">
        <v>6</v>
      </c>
      <c r="H8" s="15">
        <v>7</v>
      </c>
      <c r="I8" s="15">
        <v>8</v>
      </c>
      <c r="J8" s="15">
        <v>9</v>
      </c>
      <c r="K8" s="15">
        <v>10</v>
      </c>
      <c r="L8" s="15">
        <v>11</v>
      </c>
      <c r="M8" s="15">
        <v>12</v>
      </c>
      <c r="N8" s="15">
        <v>13</v>
      </c>
      <c r="O8" s="15">
        <v>14</v>
      </c>
      <c r="P8" s="15">
        <v>15</v>
      </c>
      <c r="Q8" s="15">
        <v>16</v>
      </c>
      <c r="R8" s="15">
        <v>17</v>
      </c>
      <c r="S8" s="15">
        <v>18</v>
      </c>
      <c r="T8" s="15">
        <v>19</v>
      </c>
      <c r="U8" s="15">
        <v>20</v>
      </c>
      <c r="V8" s="15">
        <v>21</v>
      </c>
      <c r="W8" s="15">
        <v>22</v>
      </c>
      <c r="X8" s="15">
        <v>23</v>
      </c>
      <c r="Y8" s="15">
        <v>24</v>
      </c>
      <c r="Z8" s="15">
        <v>25</v>
      </c>
      <c r="AA8" s="15"/>
      <c r="AB8" s="1"/>
      <c r="AC8" s="1" t="s">
        <v>13</v>
      </c>
      <c r="AD8" s="1"/>
      <c r="AE8" s="1"/>
      <c r="AF8" s="1"/>
      <c r="AG8" s="1"/>
      <c r="AH8" s="1"/>
      <c r="AI8" s="1"/>
      <c r="AJ8" s="1"/>
      <c r="AK8" s="1"/>
      <c r="AL8" s="1"/>
      <c r="AM8" s="1" t="s">
        <v>46</v>
      </c>
      <c r="AN8" s="1"/>
    </row>
    <row r="9" spans="1:40" s="4" customFormat="1"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 t="s">
        <v>56</v>
      </c>
    </row>
    <row r="11" spans="1:40">
      <c r="A11" s="129" t="s">
        <v>0</v>
      </c>
      <c r="B11" s="127">
        <v>1</v>
      </c>
      <c r="C11" s="58"/>
      <c r="D11" s="58"/>
      <c r="E11" s="58"/>
      <c r="F11" s="58"/>
      <c r="G11" s="58"/>
      <c r="H11" s="58"/>
      <c r="I11" s="58"/>
      <c r="J11" s="5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C11" s="9" t="s">
        <v>15</v>
      </c>
      <c r="AM11" s="9" t="s">
        <v>35</v>
      </c>
      <c r="AN11" s="9"/>
    </row>
    <row r="12" spans="1:40">
      <c r="A12" s="60" t="s">
        <v>2</v>
      </c>
      <c r="B12" s="118"/>
      <c r="C12" s="125"/>
      <c r="D12" s="11"/>
      <c r="E12" s="120"/>
      <c r="F12" s="120"/>
      <c r="G12" s="120"/>
      <c r="H12" s="120"/>
      <c r="I12" s="120"/>
      <c r="J12" s="120"/>
      <c r="K12" s="121">
        <v>2.75</v>
      </c>
      <c r="L12" s="121"/>
      <c r="M12" s="121"/>
      <c r="N12" s="121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C12" s="9" t="s">
        <v>17</v>
      </c>
      <c r="AM12" s="9" t="s">
        <v>37</v>
      </c>
      <c r="AN12" s="9"/>
    </row>
    <row r="13" spans="1:40">
      <c r="A13" s="60" t="s">
        <v>4</v>
      </c>
      <c r="B13" s="130"/>
      <c r="C13" s="11"/>
      <c r="D13" s="120"/>
      <c r="E13" s="118"/>
      <c r="F13" s="118"/>
      <c r="G13" s="118"/>
      <c r="H13" s="118"/>
      <c r="I13" s="118"/>
      <c r="J13" s="118"/>
      <c r="K13" s="118">
        <v>2.14</v>
      </c>
      <c r="L13" s="118"/>
      <c r="M13" s="118"/>
      <c r="N13" s="118"/>
      <c r="O13" s="118">
        <v>2.71</v>
      </c>
      <c r="P13" s="118"/>
      <c r="Q13" s="118"/>
      <c r="R13" s="118"/>
      <c r="S13" s="118"/>
      <c r="T13" s="122">
        <v>3.43</v>
      </c>
      <c r="U13" s="122"/>
      <c r="V13" s="122"/>
      <c r="W13" s="122"/>
      <c r="X13" s="122"/>
      <c r="Y13" s="122"/>
      <c r="Z13" s="122"/>
      <c r="AA13" s="122"/>
      <c r="AC13" s="9" t="s">
        <v>19</v>
      </c>
      <c r="AM13" s="9" t="s">
        <v>39</v>
      </c>
      <c r="AN13" s="9"/>
    </row>
    <row r="14" spans="1:40">
      <c r="A14" s="60" t="s">
        <v>6</v>
      </c>
      <c r="B14" s="120"/>
      <c r="C14" s="120"/>
      <c r="D14" s="120"/>
      <c r="E14" s="12"/>
      <c r="F14" s="11"/>
      <c r="G14" s="120"/>
      <c r="H14" s="120"/>
      <c r="I14" s="120"/>
      <c r="J14" s="120"/>
      <c r="K14" s="120">
        <v>2</v>
      </c>
      <c r="L14" s="120"/>
      <c r="M14" s="120"/>
      <c r="N14" s="120"/>
      <c r="O14" s="124">
        <v>2.8</v>
      </c>
      <c r="P14" s="124"/>
      <c r="Q14" s="124"/>
      <c r="R14" s="124"/>
      <c r="S14" s="124"/>
      <c r="T14" s="120"/>
      <c r="U14" s="120"/>
      <c r="V14" s="120"/>
      <c r="W14" s="120"/>
      <c r="X14" s="120"/>
      <c r="Y14" s="120"/>
      <c r="Z14" s="120"/>
      <c r="AA14" s="120"/>
      <c r="AC14" s="9" t="s">
        <v>21</v>
      </c>
      <c r="AM14" s="9" t="s">
        <v>41</v>
      </c>
      <c r="AN14" s="9"/>
    </row>
    <row r="15" spans="1:40">
      <c r="A15" s="128">
        <v>0</v>
      </c>
      <c r="B15" s="131">
        <v>1</v>
      </c>
      <c r="C15" s="131">
        <v>2</v>
      </c>
      <c r="D15" s="131">
        <v>3</v>
      </c>
      <c r="E15" s="131">
        <v>4</v>
      </c>
      <c r="F15" s="131">
        <v>5</v>
      </c>
      <c r="G15" s="131">
        <v>6</v>
      </c>
      <c r="H15" s="131">
        <v>7</v>
      </c>
      <c r="I15" s="131">
        <v>8</v>
      </c>
      <c r="J15" s="131">
        <v>9</v>
      </c>
      <c r="K15" s="131">
        <v>10</v>
      </c>
      <c r="L15" s="131">
        <v>11</v>
      </c>
      <c r="M15" s="131">
        <v>12</v>
      </c>
      <c r="N15" s="131">
        <v>13</v>
      </c>
      <c r="O15" s="131">
        <v>14</v>
      </c>
      <c r="P15" s="131">
        <v>15</v>
      </c>
      <c r="Q15" s="131">
        <v>16</v>
      </c>
      <c r="R15" s="131">
        <v>17</v>
      </c>
      <c r="S15" s="131">
        <v>18</v>
      </c>
      <c r="T15" s="131">
        <v>19</v>
      </c>
      <c r="U15" s="131">
        <v>20</v>
      </c>
      <c r="V15" s="131">
        <v>21</v>
      </c>
      <c r="W15" s="131">
        <v>22</v>
      </c>
      <c r="X15" s="131">
        <v>23</v>
      </c>
      <c r="Y15" s="131">
        <v>24</v>
      </c>
      <c r="Z15" s="131">
        <v>25</v>
      </c>
      <c r="AA15" s="131"/>
      <c r="AC15" s="9" t="s">
        <v>23</v>
      </c>
      <c r="AM15" s="1" t="s">
        <v>48</v>
      </c>
    </row>
    <row r="16" spans="1:40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C16" s="9"/>
    </row>
    <row r="17" spans="1:46">
      <c r="A17" s="1" t="s">
        <v>57</v>
      </c>
    </row>
    <row r="18" spans="1:46">
      <c r="A18" s="8" t="s">
        <v>0</v>
      </c>
      <c r="B18" s="127"/>
      <c r="C18" s="58"/>
      <c r="D18" s="58"/>
      <c r="E18" s="58"/>
      <c r="F18" s="58"/>
      <c r="G18" s="58"/>
      <c r="H18" s="58"/>
      <c r="I18" s="58"/>
      <c r="J18" s="5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C18" s="9" t="s">
        <v>14</v>
      </c>
      <c r="AM18" s="9" t="s">
        <v>34</v>
      </c>
      <c r="AN18" s="9"/>
      <c r="AO18" s="9"/>
    </row>
    <row r="19" spans="1:46">
      <c r="A19" s="9" t="s">
        <v>2</v>
      </c>
      <c r="B19" s="118"/>
      <c r="C19" s="12"/>
      <c r="D19" s="11"/>
      <c r="E19" s="120"/>
      <c r="F19" s="120"/>
      <c r="G19" s="120"/>
      <c r="H19" s="120"/>
      <c r="I19" s="120"/>
      <c r="J19" s="120"/>
      <c r="K19" s="121">
        <v>4</v>
      </c>
      <c r="L19" s="121"/>
      <c r="M19" s="121"/>
      <c r="N19" s="121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C19" s="9" t="s">
        <v>16</v>
      </c>
      <c r="AM19" s="9" t="s">
        <v>36</v>
      </c>
      <c r="AN19" s="9"/>
      <c r="AO19" s="9"/>
    </row>
    <row r="20" spans="1:46">
      <c r="A20" s="9" t="s">
        <v>4</v>
      </c>
      <c r="B20" s="125"/>
      <c r="C20" s="132"/>
      <c r="D20" s="120"/>
      <c r="E20" s="118"/>
      <c r="F20" s="118"/>
      <c r="G20" s="118"/>
      <c r="H20" s="118"/>
      <c r="I20" s="118"/>
      <c r="J20" s="118"/>
      <c r="K20" s="118">
        <v>7</v>
      </c>
      <c r="L20" s="118"/>
      <c r="M20" s="118"/>
      <c r="N20" s="118"/>
      <c r="O20" s="118">
        <v>7</v>
      </c>
      <c r="P20" s="118"/>
      <c r="Q20" s="118"/>
      <c r="R20" s="118"/>
      <c r="S20" s="118"/>
      <c r="T20" s="122">
        <v>7</v>
      </c>
      <c r="U20" s="122"/>
      <c r="V20" s="122"/>
      <c r="W20" s="122"/>
      <c r="X20" s="122"/>
      <c r="Y20" s="122"/>
      <c r="Z20" s="122"/>
      <c r="AA20" s="122"/>
      <c r="AC20" s="9" t="s">
        <v>18</v>
      </c>
      <c r="AM20" s="9" t="s">
        <v>38</v>
      </c>
      <c r="AN20" s="9"/>
      <c r="AO20" s="9"/>
    </row>
    <row r="21" spans="1:46">
      <c r="A21" s="9" t="s">
        <v>6</v>
      </c>
      <c r="B21" s="118"/>
      <c r="C21" s="118"/>
      <c r="D21" s="118"/>
      <c r="E21" s="12"/>
      <c r="F21" s="11"/>
      <c r="G21" s="118"/>
      <c r="H21" s="118"/>
      <c r="I21" s="118"/>
      <c r="J21" s="118"/>
      <c r="K21" s="118">
        <v>5</v>
      </c>
      <c r="L21" s="118"/>
      <c r="M21" s="118"/>
      <c r="N21" s="118"/>
      <c r="O21" s="123">
        <v>5</v>
      </c>
      <c r="P21" s="123"/>
      <c r="Q21" s="123"/>
      <c r="R21" s="123"/>
      <c r="S21" s="123"/>
      <c r="T21" s="118"/>
      <c r="U21" s="118"/>
      <c r="V21" s="118"/>
      <c r="W21" s="118"/>
      <c r="X21" s="118"/>
      <c r="Y21" s="118"/>
      <c r="Z21" s="118"/>
      <c r="AA21" s="118"/>
      <c r="AC21" s="9" t="s">
        <v>20</v>
      </c>
      <c r="AM21" s="9" t="s">
        <v>40</v>
      </c>
      <c r="AN21" s="9"/>
      <c r="AO21" s="9"/>
    </row>
    <row r="22" spans="1:46">
      <c r="A22" s="10">
        <v>0</v>
      </c>
      <c r="B22" s="10">
        <v>1</v>
      </c>
      <c r="C22" s="10">
        <v>2</v>
      </c>
      <c r="D22" s="10">
        <v>3</v>
      </c>
      <c r="E22" s="131">
        <v>4</v>
      </c>
      <c r="F22" s="131">
        <v>5</v>
      </c>
      <c r="G22" s="10">
        <v>6</v>
      </c>
      <c r="H22" s="10">
        <v>7</v>
      </c>
      <c r="I22" s="10">
        <v>8</v>
      </c>
      <c r="J22" s="10">
        <v>9</v>
      </c>
      <c r="K22" s="10">
        <v>10</v>
      </c>
      <c r="L22" s="10">
        <v>11</v>
      </c>
      <c r="M22" s="10">
        <v>12</v>
      </c>
      <c r="N22" s="10">
        <v>13</v>
      </c>
      <c r="O22" s="10">
        <v>14</v>
      </c>
      <c r="P22" s="10">
        <v>15</v>
      </c>
      <c r="Q22" s="10">
        <v>16</v>
      </c>
      <c r="R22" s="10">
        <v>17</v>
      </c>
      <c r="S22" s="10">
        <v>18</v>
      </c>
      <c r="T22" s="10">
        <v>19</v>
      </c>
      <c r="U22" s="10">
        <v>20</v>
      </c>
      <c r="V22" s="10">
        <v>21</v>
      </c>
      <c r="W22" s="10">
        <v>22</v>
      </c>
      <c r="X22" s="10">
        <v>23</v>
      </c>
      <c r="Y22" s="10">
        <v>24</v>
      </c>
      <c r="Z22" s="10">
        <v>25</v>
      </c>
      <c r="AA22" s="10"/>
      <c r="AC22" s="9" t="s">
        <v>22</v>
      </c>
      <c r="AM22" s="9" t="s">
        <v>47</v>
      </c>
    </row>
    <row r="23" spans="1:4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45"/>
      <c r="V23" s="6"/>
      <c r="W23" s="10"/>
      <c r="X23" s="10"/>
      <c r="Y23" s="10"/>
      <c r="Z23" s="10"/>
      <c r="AA23" s="10"/>
      <c r="AC23" s="9"/>
    </row>
    <row r="24" spans="1:46">
      <c r="A24" s="1" t="s">
        <v>58</v>
      </c>
    </row>
    <row r="25" spans="1:46">
      <c r="A25" s="8" t="s">
        <v>0</v>
      </c>
      <c r="B25" s="133"/>
      <c r="C25" s="58"/>
      <c r="D25" s="118"/>
      <c r="E25" s="58"/>
      <c r="F25" s="118"/>
      <c r="G25" s="118"/>
      <c r="H25" s="58"/>
      <c r="I25" s="118"/>
      <c r="J25" s="118"/>
      <c r="K25" s="118"/>
      <c r="L25" s="58"/>
      <c r="M25" s="118"/>
      <c r="N25" s="118"/>
      <c r="O25" s="118"/>
      <c r="P25" s="58"/>
      <c r="Q25" s="118"/>
      <c r="R25" s="118"/>
      <c r="S25" s="118"/>
      <c r="T25" s="58"/>
      <c r="U25" s="118"/>
      <c r="V25" s="118"/>
      <c r="W25" s="58"/>
      <c r="X25" s="118"/>
      <c r="Y25" s="118"/>
      <c r="Z25" s="58"/>
      <c r="AA25" s="58"/>
      <c r="AC25" s="9" t="s">
        <v>8</v>
      </c>
      <c r="AM25" s="9" t="s">
        <v>31</v>
      </c>
      <c r="AN25" s="9"/>
    </row>
    <row r="26" spans="1:46">
      <c r="A26" s="9" t="s">
        <v>2</v>
      </c>
      <c r="B26" s="136"/>
      <c r="C26" s="125"/>
      <c r="D26" s="134"/>
      <c r="E26" s="118"/>
      <c r="F26" s="137"/>
      <c r="G26" s="118"/>
      <c r="H26" s="118"/>
      <c r="I26" s="118"/>
      <c r="J26" s="137"/>
      <c r="K26" s="138"/>
      <c r="L26" s="138"/>
      <c r="M26" s="138"/>
      <c r="N26" s="119"/>
      <c r="O26" s="118"/>
      <c r="P26" s="118"/>
      <c r="Q26" s="118"/>
      <c r="R26" s="137"/>
      <c r="S26" s="118"/>
      <c r="T26" s="118"/>
      <c r="U26" s="118"/>
      <c r="V26" s="118"/>
      <c r="W26" s="118"/>
      <c r="X26" s="118"/>
      <c r="Y26" s="118"/>
      <c r="Z26" s="118"/>
      <c r="AA26" s="118"/>
      <c r="AC26" s="9" t="s">
        <v>24</v>
      </c>
      <c r="AM26" s="9" t="s">
        <v>42</v>
      </c>
      <c r="AN26" s="9"/>
    </row>
    <row r="27" spans="1:46">
      <c r="A27" s="9" t="s">
        <v>4</v>
      </c>
      <c r="B27" s="21"/>
      <c r="C27" s="139"/>
      <c r="D27" s="122"/>
      <c r="E27" s="118"/>
      <c r="F27" s="118"/>
      <c r="G27" s="122"/>
      <c r="H27" s="118"/>
      <c r="I27" s="118"/>
      <c r="J27" s="118"/>
      <c r="K27" s="122"/>
      <c r="L27" s="118"/>
      <c r="M27" s="118"/>
      <c r="N27" s="118"/>
      <c r="O27" s="122"/>
      <c r="P27" s="118"/>
      <c r="Q27" s="118"/>
      <c r="R27" s="118"/>
      <c r="S27" s="122"/>
      <c r="T27" s="118"/>
      <c r="U27" s="118"/>
      <c r="V27" s="122"/>
      <c r="W27" s="118"/>
      <c r="X27" s="118"/>
      <c r="Y27" s="122"/>
      <c r="Z27" s="118"/>
      <c r="AA27" s="118"/>
      <c r="AC27" s="9" t="s">
        <v>25</v>
      </c>
      <c r="AM27" s="9" t="s">
        <v>43</v>
      </c>
      <c r="AN27" s="9"/>
    </row>
    <row r="28" spans="1:46">
      <c r="A28" s="9" t="s">
        <v>6</v>
      </c>
      <c r="B28" s="118"/>
      <c r="C28" s="118"/>
      <c r="D28" s="118"/>
      <c r="E28" s="135"/>
      <c r="F28" s="134"/>
      <c r="G28" s="118"/>
      <c r="H28" s="118"/>
      <c r="I28" s="123"/>
      <c r="J28" s="118"/>
      <c r="K28" s="118"/>
      <c r="L28" s="118"/>
      <c r="M28" s="123"/>
      <c r="N28" s="118"/>
      <c r="O28" s="118"/>
      <c r="P28" s="118"/>
      <c r="Q28" s="123"/>
      <c r="R28" s="118"/>
      <c r="S28" s="118"/>
      <c r="T28" s="118"/>
      <c r="U28" s="123"/>
      <c r="V28" s="118"/>
      <c r="W28" s="118"/>
      <c r="X28" s="123"/>
      <c r="Y28" s="118"/>
      <c r="Z28" s="118"/>
      <c r="AA28" s="118"/>
      <c r="AC28" s="9" t="s">
        <v>26</v>
      </c>
      <c r="AM28" s="9" t="s">
        <v>44</v>
      </c>
      <c r="AN28" s="9"/>
    </row>
    <row r="29" spans="1:46">
      <c r="A29" s="10">
        <v>0</v>
      </c>
      <c r="B29" s="131">
        <v>1</v>
      </c>
      <c r="C29" s="131">
        <v>2</v>
      </c>
      <c r="D29" s="131">
        <v>3</v>
      </c>
      <c r="E29" s="131">
        <v>4</v>
      </c>
      <c r="F29" s="131">
        <v>5</v>
      </c>
      <c r="G29" s="131">
        <v>6</v>
      </c>
      <c r="H29" s="131">
        <v>7</v>
      </c>
      <c r="I29" s="131">
        <v>8</v>
      </c>
      <c r="J29" s="131">
        <v>9</v>
      </c>
      <c r="K29" s="131">
        <v>10</v>
      </c>
      <c r="L29" s="131">
        <v>11</v>
      </c>
      <c r="M29" s="131">
        <v>12</v>
      </c>
      <c r="N29" s="131">
        <v>13</v>
      </c>
      <c r="O29" s="131">
        <v>14</v>
      </c>
      <c r="P29" s="131">
        <v>15</v>
      </c>
      <c r="Q29" s="131">
        <v>16</v>
      </c>
      <c r="R29" s="131">
        <v>17</v>
      </c>
      <c r="S29" s="131">
        <v>18</v>
      </c>
      <c r="T29" s="131">
        <v>19</v>
      </c>
      <c r="U29" s="131">
        <v>20</v>
      </c>
      <c r="V29" s="131">
        <v>21</v>
      </c>
      <c r="W29" s="131">
        <v>22</v>
      </c>
      <c r="X29" s="131">
        <v>23</v>
      </c>
      <c r="Y29" s="131">
        <v>24</v>
      </c>
      <c r="Z29" s="131">
        <v>25</v>
      </c>
      <c r="AA29" s="131"/>
      <c r="AC29" s="9" t="s">
        <v>27</v>
      </c>
      <c r="AM29" s="1" t="s">
        <v>49</v>
      </c>
    </row>
    <row r="31" spans="1:46">
      <c r="AC31" s="1" t="s">
        <v>51</v>
      </c>
      <c r="AM31" s="1" t="s">
        <v>50</v>
      </c>
    </row>
    <row r="32" spans="1:46">
      <c r="AC32" s="16" t="s">
        <v>53</v>
      </c>
      <c r="AD32" s="17"/>
      <c r="AE32" s="49"/>
      <c r="AF32" s="17"/>
      <c r="AG32" s="17"/>
      <c r="AH32" s="17"/>
      <c r="AI32" s="20"/>
      <c r="AM32" s="21" t="s">
        <v>52</v>
      </c>
      <c r="AN32" s="23"/>
      <c r="AO32" s="23"/>
      <c r="AP32" s="22"/>
      <c r="AQ32" s="23"/>
      <c r="AR32" s="23"/>
      <c r="AS32" s="23"/>
      <c r="AT32" s="22"/>
    </row>
    <row r="33" spans="1:35">
      <c r="AC33" s="42" t="s">
        <v>54</v>
      </c>
      <c r="AD33" s="43"/>
      <c r="AE33" s="43"/>
      <c r="AF33" s="43"/>
      <c r="AG33" s="43"/>
      <c r="AH33" s="43"/>
      <c r="AI33" s="44"/>
    </row>
    <row r="35" spans="1:35">
      <c r="A35" s="19" t="s">
        <v>62</v>
      </c>
    </row>
    <row r="36" spans="1:35">
      <c r="A36" s="1" t="s">
        <v>66</v>
      </c>
      <c r="B36" s="33" t="s">
        <v>63</v>
      </c>
      <c r="C36" s="34"/>
      <c r="D36" s="33" t="s">
        <v>64</v>
      </c>
      <c r="E36" s="35"/>
      <c r="F36" s="34"/>
      <c r="G36" s="33" t="s">
        <v>65</v>
      </c>
      <c r="H36" s="35"/>
      <c r="I36" s="34"/>
      <c r="K36" s="1" t="s">
        <v>67</v>
      </c>
      <c r="L36" s="36" t="s">
        <v>68</v>
      </c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</row>
    <row r="37" spans="1:35">
      <c r="B37" s="25">
        <v>1.1000000000000001</v>
      </c>
      <c r="C37" s="26"/>
      <c r="D37" s="25">
        <v>3</v>
      </c>
      <c r="E37" s="31"/>
      <c r="F37" s="26"/>
      <c r="G37" s="25">
        <v>0</v>
      </c>
      <c r="H37" s="31"/>
      <c r="I37" s="26"/>
      <c r="L37" s="39" t="s">
        <v>69</v>
      </c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1"/>
    </row>
    <row r="38" spans="1:35">
      <c r="B38" s="24">
        <v>1.2</v>
      </c>
      <c r="C38" s="27"/>
      <c r="D38" s="24">
        <v>1</v>
      </c>
      <c r="E38" s="30"/>
      <c r="F38" s="27"/>
      <c r="G38" s="24">
        <v>10</v>
      </c>
      <c r="H38" s="30"/>
      <c r="I38" s="27"/>
      <c r="L38" s="42" t="s">
        <v>70</v>
      </c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4"/>
    </row>
    <row r="39" spans="1:35">
      <c r="B39" s="24">
        <v>2.1</v>
      </c>
      <c r="C39" s="27"/>
      <c r="D39" s="24">
        <v>5</v>
      </c>
      <c r="E39" s="30"/>
      <c r="F39" s="27"/>
      <c r="G39" s="24">
        <v>1</v>
      </c>
      <c r="H39" s="30"/>
      <c r="I39" s="27"/>
    </row>
    <row r="40" spans="1:35">
      <c r="B40" s="24">
        <v>3.1</v>
      </c>
      <c r="C40" s="27"/>
      <c r="D40" s="24">
        <v>2</v>
      </c>
      <c r="E40" s="30"/>
      <c r="F40" s="27"/>
      <c r="G40" s="24">
        <v>3</v>
      </c>
      <c r="H40" s="30"/>
      <c r="I40" s="27"/>
      <c r="K40" s="1" t="s">
        <v>71</v>
      </c>
      <c r="L40" s="36" t="s">
        <v>72</v>
      </c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8"/>
      <c r="AB40" s="2"/>
    </row>
    <row r="41" spans="1:35">
      <c r="B41" s="24">
        <v>3.2</v>
      </c>
      <c r="C41" s="27"/>
      <c r="D41" s="24">
        <v>4</v>
      </c>
      <c r="E41" s="30"/>
      <c r="F41" s="27"/>
      <c r="G41" s="24">
        <v>11</v>
      </c>
      <c r="H41" s="30"/>
      <c r="I41" s="27"/>
      <c r="L41" s="39" t="s">
        <v>73</v>
      </c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1"/>
      <c r="AB41" s="2"/>
    </row>
    <row r="42" spans="1:35">
      <c r="B42" s="24">
        <v>4.0999999999999996</v>
      </c>
      <c r="C42" s="27"/>
      <c r="D42" s="24">
        <v>6</v>
      </c>
      <c r="E42" s="30"/>
      <c r="F42" s="27"/>
      <c r="G42" s="24">
        <v>5</v>
      </c>
      <c r="H42" s="30"/>
      <c r="I42" s="27"/>
      <c r="L42" s="39" t="s">
        <v>74</v>
      </c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1"/>
      <c r="AB42" s="2"/>
    </row>
    <row r="43" spans="1:35">
      <c r="B43" s="28">
        <v>5.0999999999999996</v>
      </c>
      <c r="C43" s="29"/>
      <c r="D43" s="28">
        <v>2</v>
      </c>
      <c r="E43" s="32"/>
      <c r="F43" s="29"/>
      <c r="G43" s="28">
        <v>7</v>
      </c>
      <c r="H43" s="32"/>
      <c r="I43" s="29"/>
      <c r="L43" s="39" t="s">
        <v>75</v>
      </c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1"/>
      <c r="AB43" s="2"/>
    </row>
    <row r="44" spans="1:35">
      <c r="L44" s="39" t="s">
        <v>76</v>
      </c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1"/>
      <c r="AB44" s="2"/>
    </row>
    <row r="45" spans="1:35">
      <c r="L45" s="42" t="s">
        <v>77</v>
      </c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4"/>
      <c r="AB45" s="2"/>
    </row>
    <row r="46" spans="1:35">
      <c r="A46" s="1" t="s">
        <v>79</v>
      </c>
    </row>
    <row r="47" spans="1:35">
      <c r="A47" s="8" t="s">
        <v>0</v>
      </c>
      <c r="B47" s="127"/>
      <c r="C47" s="58"/>
      <c r="D47" s="142"/>
      <c r="E47" s="120"/>
      <c r="F47" s="120"/>
      <c r="G47" s="120"/>
      <c r="H47" s="120"/>
      <c r="I47" s="120"/>
      <c r="J47" s="120"/>
      <c r="K47" s="125"/>
      <c r="L47" s="127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"/>
    </row>
    <row r="48" spans="1:35">
      <c r="A48" s="9" t="s">
        <v>2</v>
      </c>
      <c r="B48" s="125"/>
      <c r="C48" s="46"/>
      <c r="D48" s="118"/>
      <c r="E48" s="118"/>
      <c r="F48" s="118"/>
      <c r="G48" s="137"/>
      <c r="H48" s="137"/>
      <c r="I48" s="137"/>
      <c r="J48" s="137"/>
      <c r="K48" s="137"/>
      <c r="L48" s="118"/>
      <c r="M48" s="11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"/>
    </row>
    <row r="49" spans="1:48">
      <c r="A49" s="9" t="s">
        <v>4</v>
      </c>
      <c r="B49" s="120"/>
      <c r="C49" s="120"/>
      <c r="D49" s="11"/>
      <c r="E49" s="47"/>
      <c r="F49" s="122"/>
      <c r="G49" s="118"/>
      <c r="H49" s="118"/>
      <c r="I49" s="118"/>
      <c r="J49" s="118"/>
      <c r="K49" s="118"/>
      <c r="L49" s="11"/>
      <c r="M49" s="132"/>
      <c r="N49" s="118"/>
      <c r="O49" s="122"/>
      <c r="P49" s="122"/>
      <c r="Q49" s="122"/>
      <c r="R49" s="122"/>
      <c r="S49" s="118"/>
      <c r="T49" s="118"/>
      <c r="U49" s="118"/>
      <c r="V49" s="118"/>
      <c r="W49" s="118"/>
      <c r="X49" s="118"/>
      <c r="Y49" s="118"/>
      <c r="Z49" s="118"/>
      <c r="AA49" s="11"/>
    </row>
    <row r="50" spans="1:48">
      <c r="A50" s="9" t="s">
        <v>6</v>
      </c>
      <c r="B50" s="120"/>
      <c r="C50" s="120"/>
      <c r="D50" s="120"/>
      <c r="E50" s="120"/>
      <c r="F50" s="45"/>
      <c r="G50" s="46"/>
      <c r="H50" s="63"/>
      <c r="I50" s="143"/>
      <c r="J50" s="63"/>
      <c r="K50" s="63"/>
      <c r="L50" s="118"/>
      <c r="M50" s="118"/>
      <c r="N50" s="118"/>
      <c r="O50" s="118"/>
      <c r="P50" s="118"/>
      <c r="Q50" s="118"/>
      <c r="R50" s="118"/>
      <c r="S50" s="123"/>
      <c r="T50" s="123"/>
      <c r="U50" s="123"/>
      <c r="V50" s="123"/>
      <c r="W50" s="123"/>
      <c r="X50" s="123"/>
      <c r="Y50" s="118"/>
      <c r="Z50" s="118"/>
      <c r="AA50" s="11"/>
    </row>
    <row r="51" spans="1:48">
      <c r="A51" s="9" t="s">
        <v>81</v>
      </c>
      <c r="B51" s="118"/>
      <c r="C51" s="118"/>
      <c r="D51" s="118"/>
      <c r="E51" s="118"/>
      <c r="F51" s="118"/>
      <c r="G51" s="118"/>
      <c r="H51" s="11"/>
      <c r="I51" s="46"/>
      <c r="J51" s="118"/>
      <c r="K51" s="118"/>
      <c r="L51" s="118"/>
      <c r="M51" s="141"/>
      <c r="N51" s="141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"/>
    </row>
    <row r="52" spans="1:48">
      <c r="A52" s="10">
        <v>0</v>
      </c>
      <c r="B52" s="10">
        <v>1</v>
      </c>
      <c r="C52" s="10">
        <v>2</v>
      </c>
      <c r="D52" s="10">
        <v>3</v>
      </c>
      <c r="E52" s="10">
        <v>4</v>
      </c>
      <c r="F52" s="10">
        <v>5</v>
      </c>
      <c r="G52" s="10">
        <v>6</v>
      </c>
      <c r="H52" s="10">
        <v>7</v>
      </c>
      <c r="I52" s="10">
        <v>8</v>
      </c>
      <c r="J52" s="10">
        <v>9</v>
      </c>
      <c r="K52" s="10">
        <v>10</v>
      </c>
      <c r="L52" s="10">
        <v>11</v>
      </c>
      <c r="M52" s="10">
        <v>12</v>
      </c>
      <c r="N52" s="10">
        <v>13</v>
      </c>
      <c r="O52" s="10">
        <v>14</v>
      </c>
      <c r="P52" s="10">
        <v>15</v>
      </c>
      <c r="Q52" s="10">
        <v>16</v>
      </c>
      <c r="R52" s="10">
        <v>17</v>
      </c>
      <c r="S52" s="10">
        <v>18</v>
      </c>
      <c r="T52" s="10">
        <v>19</v>
      </c>
      <c r="U52" s="10">
        <v>20</v>
      </c>
      <c r="V52" s="10">
        <v>21</v>
      </c>
      <c r="W52" s="10">
        <v>22</v>
      </c>
      <c r="X52" s="10">
        <v>23</v>
      </c>
      <c r="Y52" s="10">
        <v>24</v>
      </c>
      <c r="Z52" s="10">
        <v>25</v>
      </c>
      <c r="AA52" s="10"/>
    </row>
    <row r="54" spans="1:48">
      <c r="A54" s="1" t="s">
        <v>82</v>
      </c>
    </row>
    <row r="55" spans="1:48">
      <c r="A55" s="8" t="s">
        <v>0</v>
      </c>
      <c r="B55" s="127">
        <v>1</v>
      </c>
      <c r="C55" s="58"/>
      <c r="D55" s="142"/>
      <c r="E55" s="120"/>
      <c r="F55" s="120"/>
      <c r="G55" s="120"/>
      <c r="H55" s="120"/>
      <c r="I55" s="120"/>
      <c r="J55" s="120"/>
      <c r="K55" s="134"/>
      <c r="L55" s="145">
        <v>1</v>
      </c>
      <c r="M55" s="120"/>
      <c r="N55" s="142">
        <v>3</v>
      </c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46"/>
      <c r="Z55" s="146"/>
      <c r="AA55" s="146"/>
    </row>
    <row r="56" spans="1:48">
      <c r="A56" s="9" t="s">
        <v>2</v>
      </c>
      <c r="B56" s="144"/>
      <c r="C56" s="46"/>
      <c r="D56" s="118"/>
      <c r="E56" s="137">
        <v>1.4</v>
      </c>
      <c r="F56" s="137"/>
      <c r="G56" s="137"/>
      <c r="H56" s="137"/>
      <c r="I56" s="137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57"/>
      <c r="Z56" s="57"/>
      <c r="AA56" s="57"/>
    </row>
    <row r="57" spans="1:48">
      <c r="A57" s="9" t="s">
        <v>4</v>
      </c>
      <c r="B57" s="120"/>
      <c r="C57" s="120"/>
      <c r="D57" s="11"/>
      <c r="E57" s="46">
        <v>1</v>
      </c>
      <c r="F57" s="118"/>
      <c r="G57" s="118"/>
      <c r="H57" s="118"/>
      <c r="I57" s="118"/>
      <c r="J57" s="122">
        <v>3.5</v>
      </c>
      <c r="K57" s="122"/>
      <c r="L57" s="11"/>
      <c r="M57" s="46"/>
      <c r="N57" s="120">
        <v>1.25</v>
      </c>
      <c r="O57" s="120">
        <v>2.75</v>
      </c>
      <c r="P57" s="120"/>
      <c r="Q57" s="120"/>
      <c r="R57" s="120"/>
      <c r="S57" s="120"/>
      <c r="T57" s="120"/>
      <c r="U57" s="147">
        <v>3</v>
      </c>
      <c r="V57" s="147"/>
      <c r="W57" s="147"/>
      <c r="X57" s="147"/>
      <c r="Y57" s="146"/>
      <c r="Z57" s="146"/>
      <c r="AA57" s="146"/>
    </row>
    <row r="58" spans="1:48">
      <c r="A58" s="9" t="s">
        <v>6</v>
      </c>
      <c r="B58" s="118"/>
      <c r="C58" s="118"/>
      <c r="D58" s="118"/>
      <c r="E58" s="118"/>
      <c r="F58" s="11"/>
      <c r="G58" s="46"/>
      <c r="H58" s="118"/>
      <c r="I58" s="118"/>
      <c r="J58" s="63">
        <v>1.5</v>
      </c>
      <c r="K58" s="63"/>
      <c r="L58" s="118">
        <v>1.83</v>
      </c>
      <c r="M58" s="118"/>
      <c r="N58" s="118">
        <v>2.2000000000000002</v>
      </c>
      <c r="O58" s="117">
        <v>3.2</v>
      </c>
      <c r="P58" s="123"/>
      <c r="Q58" s="123"/>
      <c r="R58" s="123"/>
      <c r="S58" s="123"/>
      <c r="T58" s="123"/>
      <c r="U58" s="118"/>
      <c r="V58" s="118"/>
      <c r="W58" s="118"/>
      <c r="X58" s="118"/>
      <c r="Y58" s="57"/>
      <c r="Z58" s="57"/>
      <c r="AA58" s="57"/>
    </row>
    <row r="59" spans="1:48">
      <c r="A59" s="9" t="s">
        <v>80</v>
      </c>
      <c r="B59" s="118"/>
      <c r="C59" s="118"/>
      <c r="D59" s="118"/>
      <c r="E59" s="118"/>
      <c r="F59" s="118"/>
      <c r="G59" s="118"/>
      <c r="H59" s="11"/>
      <c r="I59" s="46"/>
      <c r="J59" s="118">
        <v>1.5</v>
      </c>
      <c r="K59" s="118"/>
      <c r="L59" s="141">
        <v>2.5</v>
      </c>
      <c r="M59" s="141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57"/>
      <c r="Z59" s="57"/>
      <c r="AA59" s="57"/>
    </row>
    <row r="60" spans="1:48">
      <c r="A60" s="10">
        <v>0</v>
      </c>
      <c r="B60" s="131">
        <v>1</v>
      </c>
      <c r="C60" s="131">
        <v>2</v>
      </c>
      <c r="D60" s="131">
        <v>3</v>
      </c>
      <c r="E60" s="131">
        <v>4</v>
      </c>
      <c r="F60" s="131">
        <v>5</v>
      </c>
      <c r="G60" s="131">
        <v>6</v>
      </c>
      <c r="H60" s="131">
        <v>7</v>
      </c>
      <c r="I60" s="131">
        <v>8</v>
      </c>
      <c r="J60" s="128">
        <v>9</v>
      </c>
      <c r="K60" s="128">
        <v>10</v>
      </c>
      <c r="L60" s="128">
        <v>11</v>
      </c>
      <c r="M60" s="128">
        <v>12</v>
      </c>
      <c r="N60" s="128">
        <v>13</v>
      </c>
      <c r="O60" s="128">
        <v>14</v>
      </c>
      <c r="P60" s="128">
        <v>15</v>
      </c>
      <c r="Q60" s="128">
        <v>16</v>
      </c>
      <c r="R60" s="128">
        <v>17</v>
      </c>
      <c r="S60" s="128">
        <v>18</v>
      </c>
      <c r="T60" s="128">
        <v>19</v>
      </c>
      <c r="U60" s="128">
        <v>20</v>
      </c>
      <c r="V60" s="128">
        <v>21</v>
      </c>
      <c r="W60" s="128">
        <v>22</v>
      </c>
      <c r="X60" s="128">
        <v>23</v>
      </c>
      <c r="Y60" s="128">
        <v>24</v>
      </c>
      <c r="Z60" s="128">
        <v>25</v>
      </c>
      <c r="AA60" s="10"/>
    </row>
    <row r="62" spans="1:48">
      <c r="A62" s="19" t="s">
        <v>83</v>
      </c>
    </row>
    <row r="63" spans="1:48">
      <c r="A63" s="54" t="s">
        <v>91</v>
      </c>
    </row>
    <row r="64" spans="1:48">
      <c r="A64" s="1" t="s">
        <v>85</v>
      </c>
      <c r="B64" s="111"/>
      <c r="C64" s="59"/>
      <c r="D64" s="59"/>
      <c r="E64" s="55"/>
      <c r="F64" s="55"/>
      <c r="G64" s="55"/>
      <c r="H64" s="55"/>
      <c r="I64" s="55"/>
      <c r="J64" s="112"/>
      <c r="K64" s="111"/>
      <c r="L64" s="148"/>
      <c r="M64" s="49"/>
      <c r="N64" s="49"/>
      <c r="O64" s="49"/>
      <c r="P64" s="21"/>
      <c r="Q64" s="154"/>
      <c r="R64" s="49"/>
      <c r="S64" s="55"/>
      <c r="T64" s="55"/>
      <c r="U64" s="55"/>
      <c r="V64" s="55"/>
      <c r="W64" s="55"/>
      <c r="X64" s="55"/>
      <c r="Y64" s="55"/>
      <c r="Z64" s="64"/>
      <c r="AA64" s="64"/>
      <c r="AB64" s="64"/>
      <c r="AC64" s="156"/>
      <c r="AD64" s="111"/>
      <c r="AE64" s="59"/>
      <c r="AF64" s="59"/>
      <c r="AG64" s="59"/>
      <c r="AH64" s="59"/>
      <c r="AI64" s="55"/>
      <c r="AJ64" s="55"/>
      <c r="AK64" s="55"/>
      <c r="AL64" s="21"/>
      <c r="AM64" s="157"/>
      <c r="AN64" s="55"/>
      <c r="AO64" s="59"/>
      <c r="AP64" s="59"/>
      <c r="AQ64" s="55"/>
      <c r="AR64" s="55"/>
      <c r="AS64" s="55"/>
      <c r="AT64" s="55"/>
      <c r="AU64" s="55"/>
      <c r="AV64" s="55"/>
    </row>
    <row r="65" spans="1:49">
      <c r="A65" s="1" t="s">
        <v>87</v>
      </c>
      <c r="B65" s="112"/>
      <c r="C65" s="48"/>
      <c r="D65" s="55"/>
      <c r="E65" s="64"/>
      <c r="F65" s="64"/>
      <c r="G65" s="115"/>
      <c r="H65" s="115"/>
      <c r="I65" s="115"/>
      <c r="J65" s="149"/>
      <c r="K65" s="48"/>
      <c r="L65" s="55"/>
      <c r="M65" s="55"/>
      <c r="N65" s="55"/>
      <c r="O65" s="55"/>
      <c r="P65" s="115"/>
      <c r="Q65" s="115"/>
      <c r="R65" s="115"/>
      <c r="S65" s="3"/>
      <c r="T65" s="52"/>
      <c r="U65" s="55"/>
      <c r="V65" s="55"/>
      <c r="W65" s="3"/>
      <c r="X65" s="115"/>
      <c r="Y65" s="115"/>
      <c r="Z65" s="5"/>
      <c r="AA65" s="52"/>
      <c r="AB65" s="3"/>
      <c r="AC65" s="64"/>
      <c r="AD65" s="64"/>
      <c r="AE65" s="155"/>
      <c r="AF65" s="64"/>
      <c r="AG65" s="64"/>
      <c r="AH65" s="64"/>
      <c r="AI65" s="115"/>
      <c r="AJ65" s="115"/>
      <c r="AK65" s="115"/>
      <c r="AM65" s="48"/>
      <c r="AN65" s="50"/>
      <c r="AO65" s="50"/>
      <c r="AP65" s="50"/>
      <c r="AQ65" s="50"/>
      <c r="AR65" s="55"/>
      <c r="AS65" s="115"/>
      <c r="AT65" s="115"/>
      <c r="AU65" s="115"/>
      <c r="AV65" s="115"/>
    </row>
    <row r="66" spans="1:49">
      <c r="A66" s="1" t="s">
        <v>89</v>
      </c>
      <c r="B66" s="2"/>
      <c r="C66" s="150"/>
      <c r="D66" s="48"/>
      <c r="E66" s="126"/>
      <c r="F66" s="126"/>
      <c r="G66" s="151"/>
      <c r="H66" s="151"/>
      <c r="I66" s="151"/>
      <c r="J66" s="152"/>
      <c r="K66" s="154"/>
      <c r="L66" s="49"/>
      <c r="M66" s="126"/>
      <c r="N66" s="126"/>
      <c r="O66" s="126"/>
      <c r="P66" s="49"/>
      <c r="R66" s="48"/>
      <c r="S66" s="49"/>
      <c r="T66" s="49"/>
      <c r="U66" s="126"/>
      <c r="V66" s="126"/>
      <c r="W66" s="49"/>
      <c r="Y66" s="48"/>
      <c r="Z66" s="126"/>
      <c r="AA66" s="151"/>
      <c r="AB66" s="151"/>
      <c r="AC66" s="151"/>
      <c r="AD66" s="151"/>
      <c r="AE66" s="5"/>
      <c r="AF66" s="53"/>
      <c r="AG66" s="65"/>
      <c r="AH66" s="65"/>
      <c r="AI66" s="56"/>
      <c r="AJ66" s="56"/>
      <c r="AL66" s="158"/>
      <c r="AM66" s="159"/>
      <c r="AN66" s="126"/>
      <c r="AO66" s="49"/>
      <c r="AP66" s="49"/>
      <c r="AQ66" s="126"/>
      <c r="AR66" s="126"/>
      <c r="AS66" s="49"/>
      <c r="AT66" s="49"/>
      <c r="AU66" s="49"/>
      <c r="AV66" s="49"/>
    </row>
    <row r="67" spans="1:49" s="4" customFormat="1">
      <c r="A67" s="10">
        <v>0</v>
      </c>
      <c r="B67" s="131">
        <v>1</v>
      </c>
      <c r="C67" s="131">
        <v>2</v>
      </c>
      <c r="D67" s="131">
        <v>3</v>
      </c>
      <c r="E67" s="131">
        <v>4</v>
      </c>
      <c r="F67" s="131">
        <v>5</v>
      </c>
      <c r="G67" s="131">
        <v>6</v>
      </c>
      <c r="H67" s="131">
        <v>7</v>
      </c>
      <c r="I67" s="131">
        <v>8</v>
      </c>
      <c r="J67" s="131">
        <v>9</v>
      </c>
      <c r="K67" s="131">
        <v>10</v>
      </c>
      <c r="L67" s="131">
        <v>11</v>
      </c>
      <c r="M67" s="131">
        <v>12</v>
      </c>
      <c r="N67" s="131">
        <v>13</v>
      </c>
      <c r="O67" s="131">
        <v>14</v>
      </c>
      <c r="P67" s="131">
        <v>15</v>
      </c>
      <c r="Q67" s="131">
        <v>16</v>
      </c>
      <c r="R67" s="131">
        <v>17</v>
      </c>
      <c r="S67" s="131">
        <v>18</v>
      </c>
      <c r="T67" s="131">
        <v>19</v>
      </c>
      <c r="U67" s="131">
        <v>20</v>
      </c>
      <c r="V67" s="131">
        <v>21</v>
      </c>
      <c r="W67" s="131">
        <v>22</v>
      </c>
      <c r="X67" s="131">
        <v>23</v>
      </c>
      <c r="Y67" s="131">
        <v>24</v>
      </c>
      <c r="Z67" s="131">
        <v>25</v>
      </c>
      <c r="AA67" s="131">
        <v>26</v>
      </c>
      <c r="AB67" s="131">
        <v>27</v>
      </c>
      <c r="AC67" s="131">
        <v>28</v>
      </c>
      <c r="AD67" s="131">
        <v>29</v>
      </c>
      <c r="AE67" s="131">
        <v>30</v>
      </c>
      <c r="AF67" s="131">
        <v>31</v>
      </c>
      <c r="AG67" s="131">
        <v>32</v>
      </c>
      <c r="AH67" s="131">
        <v>33</v>
      </c>
      <c r="AI67" s="131">
        <v>34</v>
      </c>
      <c r="AJ67" s="131">
        <v>35</v>
      </c>
      <c r="AK67" s="131">
        <v>36</v>
      </c>
      <c r="AL67" s="131">
        <v>37</v>
      </c>
      <c r="AM67" s="131">
        <v>38</v>
      </c>
      <c r="AN67" s="131">
        <v>39</v>
      </c>
      <c r="AO67" s="153">
        <v>40</v>
      </c>
      <c r="AP67" s="153">
        <v>41</v>
      </c>
      <c r="AQ67" s="153">
        <v>42</v>
      </c>
      <c r="AR67" s="153">
        <v>43</v>
      </c>
      <c r="AS67" s="153">
        <v>44</v>
      </c>
      <c r="AT67" s="153">
        <v>45</v>
      </c>
      <c r="AU67" s="153">
        <v>46</v>
      </c>
      <c r="AV67" s="153">
        <v>47</v>
      </c>
    </row>
    <row r="68" spans="1:49">
      <c r="A68" s="1" t="s">
        <v>90</v>
      </c>
    </row>
    <row r="69" spans="1:49" ht="17" thickBot="1"/>
    <row r="70" spans="1:49">
      <c r="A70" s="9" t="s">
        <v>67</v>
      </c>
      <c r="B70" s="66"/>
      <c r="C70" s="67" t="s">
        <v>93</v>
      </c>
      <c r="D70" s="80" t="s">
        <v>107</v>
      </c>
      <c r="E70" s="67" t="s">
        <v>95</v>
      </c>
      <c r="F70" s="80" t="s">
        <v>108</v>
      </c>
      <c r="G70" s="67" t="s">
        <v>97</v>
      </c>
      <c r="H70" s="80" t="s">
        <v>110</v>
      </c>
      <c r="I70" s="67" t="s">
        <v>99</v>
      </c>
      <c r="J70" s="84" t="s">
        <v>112</v>
      </c>
      <c r="K70" s="68" t="s">
        <v>101</v>
      </c>
      <c r="L70" s="84" t="s">
        <v>114</v>
      </c>
      <c r="M70" s="68" t="s">
        <v>103</v>
      </c>
      <c r="N70" s="84" t="s">
        <v>116</v>
      </c>
      <c r="O70" s="7"/>
      <c r="P70" s="7"/>
    </row>
    <row r="71" spans="1:49">
      <c r="A71" s="9"/>
      <c r="B71" s="69" t="s">
        <v>85</v>
      </c>
      <c r="C71" s="70" t="s">
        <v>105</v>
      </c>
      <c r="D71" s="81" t="s">
        <v>105</v>
      </c>
      <c r="E71" s="70">
        <v>3</v>
      </c>
      <c r="F71" s="81">
        <v>3</v>
      </c>
      <c r="G71" s="70">
        <v>2</v>
      </c>
      <c r="H71" s="81">
        <f xml:space="preserve"> 0.5 * G71 + 0.5 * F71</f>
        <v>2.5</v>
      </c>
      <c r="I71" s="70">
        <v>4</v>
      </c>
      <c r="J71" s="81">
        <f xml:space="preserve"> 0.5 * I71 + 0.5 * H71</f>
        <v>3.25</v>
      </c>
      <c r="K71" s="70">
        <v>2</v>
      </c>
      <c r="L71" s="81">
        <f xml:space="preserve"> 0.5 * K71 + 0.5 *J71</f>
        <v>2.625</v>
      </c>
      <c r="M71" s="70">
        <v>2</v>
      </c>
      <c r="N71" s="81">
        <f xml:space="preserve"> 0.5 * M71 + 0.5 * L71</f>
        <v>2.3125</v>
      </c>
      <c r="O71" s="7"/>
      <c r="P71" s="7"/>
    </row>
    <row r="72" spans="1:49">
      <c r="B72" s="69" t="s">
        <v>87</v>
      </c>
      <c r="C72" s="70" t="s">
        <v>105</v>
      </c>
      <c r="D72" s="82" t="s">
        <v>105</v>
      </c>
      <c r="E72" s="71">
        <v>4</v>
      </c>
      <c r="F72" s="82">
        <v>4</v>
      </c>
      <c r="G72" s="71">
        <v>5</v>
      </c>
      <c r="H72" s="82">
        <f xml:space="preserve"> 0.5 * G72 + 0.5 * F72</f>
        <v>4.5</v>
      </c>
      <c r="I72" s="70">
        <v>3</v>
      </c>
      <c r="J72" s="81">
        <f xml:space="preserve"> 0.5 * I72 + 0.5 * H72</f>
        <v>3.75</v>
      </c>
      <c r="K72" s="70">
        <v>2</v>
      </c>
      <c r="L72" s="81">
        <f xml:space="preserve"> 0.5 * K72 + 0.5 *J72</f>
        <v>2.875</v>
      </c>
      <c r="M72" s="70">
        <v>3</v>
      </c>
      <c r="N72" s="81">
        <f xml:space="preserve"> 0.5 * M72 + 0.5 * L72</f>
        <v>2.9375</v>
      </c>
      <c r="O72" s="7"/>
      <c r="P72" s="7"/>
    </row>
    <row r="73" spans="1:49" ht="17" thickBot="1">
      <c r="B73" s="72" t="s">
        <v>89</v>
      </c>
      <c r="C73" s="73" t="s">
        <v>105</v>
      </c>
      <c r="D73" s="83" t="s">
        <v>105</v>
      </c>
      <c r="E73" s="73">
        <v>2</v>
      </c>
      <c r="F73" s="83">
        <v>2</v>
      </c>
      <c r="G73" s="73">
        <v>3</v>
      </c>
      <c r="H73" s="83">
        <f xml:space="preserve"> 0.5 * G73 + 0.5 * F73</f>
        <v>2.5</v>
      </c>
      <c r="I73" s="73">
        <v>2</v>
      </c>
      <c r="J73" s="83">
        <f xml:space="preserve"> 0.5 * I73 + 0.5 * H73</f>
        <v>2.25</v>
      </c>
      <c r="K73" s="73">
        <v>1</v>
      </c>
      <c r="L73" s="83">
        <f xml:space="preserve"> 0.5 * K73 + 0.5 *J73</f>
        <v>1.625</v>
      </c>
      <c r="M73" s="73">
        <v>3</v>
      </c>
      <c r="N73" s="83">
        <f xml:space="preserve"> 0.5 * M73 + 0.5 * L73</f>
        <v>2.3125</v>
      </c>
      <c r="O73" s="7"/>
      <c r="P73" s="7"/>
    </row>
    <row r="75" spans="1:49">
      <c r="B75" s="61" t="s">
        <v>119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 t="s">
        <v>28</v>
      </c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14"/>
      <c r="AN75" s="14"/>
      <c r="AO75" s="14"/>
      <c r="AP75" s="14"/>
      <c r="AQ75" s="14"/>
      <c r="AR75" s="14"/>
      <c r="AS75" s="14"/>
      <c r="AT75" s="14"/>
      <c r="AU75" s="14"/>
      <c r="AV75" s="14"/>
    </row>
    <row r="76" spans="1:49">
      <c r="A76" s="9" t="s">
        <v>84</v>
      </c>
      <c r="B76" s="160"/>
      <c r="C76" s="58"/>
      <c r="D76" s="58"/>
      <c r="E76" s="118"/>
      <c r="F76" s="118"/>
      <c r="G76" s="118"/>
      <c r="H76" s="118"/>
      <c r="I76" s="118"/>
      <c r="J76" s="62"/>
      <c r="K76" s="161"/>
      <c r="L76" s="118"/>
      <c r="M76" s="118"/>
      <c r="N76" s="58"/>
      <c r="O76" s="58"/>
      <c r="P76" s="62"/>
      <c r="Q76" s="161"/>
      <c r="R76" s="118"/>
      <c r="S76" s="118"/>
      <c r="T76" s="118"/>
      <c r="U76" s="58"/>
      <c r="V76" s="58"/>
      <c r="W76" s="58"/>
      <c r="X76" s="58"/>
      <c r="Y76" s="118"/>
      <c r="Z76" s="118"/>
      <c r="AA76" s="118"/>
      <c r="AB76" s="118"/>
      <c r="AC76" s="62"/>
      <c r="AD76" s="161"/>
      <c r="AE76" s="58"/>
      <c r="AF76" s="58"/>
      <c r="AG76" s="118"/>
      <c r="AH76" s="118"/>
      <c r="AI76" s="118"/>
      <c r="AJ76" s="118"/>
      <c r="AK76" s="118"/>
      <c r="AL76" s="62"/>
      <c r="AM76" s="161"/>
      <c r="AN76" s="118"/>
      <c r="AO76" s="118"/>
      <c r="AP76" s="118"/>
      <c r="AQ76" s="58"/>
      <c r="AR76" s="58"/>
      <c r="AS76" s="118"/>
      <c r="AT76" s="118"/>
      <c r="AU76" s="118"/>
      <c r="AV76" s="118"/>
      <c r="AW76" s="5"/>
    </row>
    <row r="77" spans="1:49">
      <c r="A77" s="9" t="s">
        <v>86</v>
      </c>
      <c r="B77" s="140"/>
      <c r="C77" s="161"/>
      <c r="D77" s="118"/>
      <c r="E77" s="122"/>
      <c r="F77" s="122"/>
      <c r="G77" s="122"/>
      <c r="H77" s="122"/>
      <c r="I77" s="118"/>
      <c r="J77" s="62"/>
      <c r="K77" s="161"/>
      <c r="L77" s="118"/>
      <c r="M77" s="118"/>
      <c r="N77" s="118"/>
      <c r="O77" s="118"/>
      <c r="P77" s="122"/>
      <c r="Q77" s="122"/>
      <c r="R77" s="122"/>
      <c r="S77" s="162"/>
      <c r="T77" s="163"/>
      <c r="U77" s="118"/>
      <c r="V77" s="118"/>
      <c r="W77" s="118"/>
      <c r="X77" s="118"/>
      <c r="Y77" s="118"/>
      <c r="Z77" s="62"/>
      <c r="AA77" s="161"/>
      <c r="AB77" s="122"/>
      <c r="AC77" s="122"/>
      <c r="AD77" s="122"/>
      <c r="AE77" s="62"/>
      <c r="AF77" s="161"/>
      <c r="AG77" s="118"/>
      <c r="AH77" s="118"/>
      <c r="AI77" s="118"/>
      <c r="AJ77" s="122"/>
      <c r="AK77" s="122"/>
      <c r="AL77" s="162"/>
      <c r="AM77" s="163"/>
      <c r="AN77" s="122"/>
      <c r="AO77" s="118"/>
      <c r="AP77" s="118"/>
      <c r="AQ77" s="118"/>
      <c r="AR77" s="118"/>
      <c r="AS77" s="122"/>
      <c r="AT77" s="122"/>
      <c r="AU77" s="122"/>
      <c r="AV77" s="122"/>
      <c r="AW77" s="5"/>
    </row>
    <row r="78" spans="1:49">
      <c r="A78" s="9" t="s">
        <v>88</v>
      </c>
      <c r="B78" s="118"/>
      <c r="C78" s="62"/>
      <c r="D78" s="161"/>
      <c r="E78" s="118"/>
      <c r="F78" s="118"/>
      <c r="G78" s="118"/>
      <c r="H78" s="118"/>
      <c r="I78" s="123"/>
      <c r="J78" s="164"/>
      <c r="K78" s="165"/>
      <c r="L78" s="123"/>
      <c r="M78" s="123"/>
      <c r="N78" s="118"/>
      <c r="O78" s="118"/>
      <c r="P78" s="118"/>
      <c r="Q78" s="62"/>
      <c r="R78" s="161"/>
      <c r="S78" s="118"/>
      <c r="T78" s="118"/>
      <c r="U78" s="138"/>
      <c r="V78" s="138"/>
      <c r="W78" s="138"/>
      <c r="X78" s="62"/>
      <c r="Y78" s="165"/>
      <c r="Z78" s="123"/>
      <c r="AA78" s="166"/>
      <c r="AB78" s="118"/>
      <c r="AC78" s="118"/>
      <c r="AD78" s="118"/>
      <c r="AE78" s="62"/>
      <c r="AF78" s="161"/>
      <c r="AG78" s="123"/>
      <c r="AH78" s="123"/>
      <c r="AI78" s="123"/>
      <c r="AJ78" s="118"/>
      <c r="AK78" s="118"/>
      <c r="AL78" s="62"/>
      <c r="AM78" s="161"/>
      <c r="AN78" s="118"/>
      <c r="AO78" s="123"/>
      <c r="AP78" s="123"/>
      <c r="AQ78" s="118"/>
      <c r="AR78" s="118"/>
      <c r="AS78" s="118"/>
      <c r="AT78" s="118"/>
      <c r="AU78" s="118"/>
      <c r="AV78" s="118"/>
      <c r="AW78" s="5"/>
    </row>
    <row r="79" spans="1:49">
      <c r="A79" s="10">
        <v>0</v>
      </c>
      <c r="B79" s="10">
        <v>1</v>
      </c>
      <c r="C79" s="10">
        <v>2</v>
      </c>
      <c r="D79" s="10">
        <v>3</v>
      </c>
      <c r="E79" s="10">
        <v>4</v>
      </c>
      <c r="F79" s="10">
        <v>5</v>
      </c>
      <c r="G79" s="10">
        <v>6</v>
      </c>
      <c r="H79" s="10">
        <v>7</v>
      </c>
      <c r="I79" s="10">
        <v>8</v>
      </c>
      <c r="J79" s="10">
        <v>9</v>
      </c>
      <c r="K79" s="10">
        <v>10</v>
      </c>
      <c r="L79" s="10">
        <v>11</v>
      </c>
      <c r="M79" s="10">
        <v>12</v>
      </c>
      <c r="N79" s="10">
        <v>13</v>
      </c>
      <c r="O79" s="10">
        <v>14</v>
      </c>
      <c r="P79" s="10">
        <v>15</v>
      </c>
      <c r="Q79" s="10">
        <v>16</v>
      </c>
      <c r="R79" s="10">
        <v>17</v>
      </c>
      <c r="S79" s="10">
        <v>18</v>
      </c>
      <c r="T79" s="10">
        <v>19</v>
      </c>
      <c r="U79" s="10">
        <v>20</v>
      </c>
      <c r="V79" s="10">
        <v>21</v>
      </c>
      <c r="W79" s="10">
        <v>22</v>
      </c>
      <c r="X79" s="10">
        <v>23</v>
      </c>
      <c r="Y79" s="10">
        <v>24</v>
      </c>
      <c r="Z79" s="10">
        <v>25</v>
      </c>
      <c r="AA79" s="10">
        <v>26</v>
      </c>
      <c r="AB79" s="10">
        <v>27</v>
      </c>
      <c r="AC79" s="10">
        <v>28</v>
      </c>
      <c r="AD79" s="10">
        <v>29</v>
      </c>
      <c r="AE79" s="10">
        <v>30</v>
      </c>
      <c r="AF79" s="10">
        <v>31</v>
      </c>
      <c r="AG79" s="10">
        <v>32</v>
      </c>
      <c r="AH79" s="10">
        <v>33</v>
      </c>
      <c r="AI79" s="10">
        <v>34</v>
      </c>
      <c r="AJ79" s="10">
        <v>35</v>
      </c>
      <c r="AK79" s="10">
        <v>36</v>
      </c>
      <c r="AL79" s="10">
        <v>37</v>
      </c>
      <c r="AM79" s="10">
        <v>38</v>
      </c>
      <c r="AN79" s="10">
        <v>39</v>
      </c>
      <c r="AO79" s="10">
        <v>40</v>
      </c>
      <c r="AP79" s="10">
        <v>41</v>
      </c>
      <c r="AQ79" s="10">
        <v>42</v>
      </c>
      <c r="AR79" s="10">
        <v>43</v>
      </c>
      <c r="AS79" s="10">
        <v>44</v>
      </c>
      <c r="AT79" s="10">
        <v>45</v>
      </c>
      <c r="AU79" s="10">
        <v>46</v>
      </c>
      <c r="AV79" s="10">
        <v>47</v>
      </c>
    </row>
    <row r="80" spans="1:49">
      <c r="A80" s="18" t="s">
        <v>120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2" spans="1:28">
      <c r="A82" s="1" t="s">
        <v>71</v>
      </c>
      <c r="B82" s="1" t="s">
        <v>125</v>
      </c>
    </row>
    <row r="84" spans="1:28">
      <c r="B84" s="74"/>
      <c r="C84" s="67">
        <v>1</v>
      </c>
      <c r="D84" s="67">
        <v>2</v>
      </c>
      <c r="E84" s="67">
        <v>3</v>
      </c>
      <c r="F84" s="67">
        <v>4</v>
      </c>
      <c r="G84" s="67">
        <v>5</v>
      </c>
      <c r="H84" s="79">
        <v>6</v>
      </c>
      <c r="I84" s="71"/>
      <c r="J84" s="71"/>
      <c r="K84" s="71"/>
      <c r="L84" s="71"/>
      <c r="M84" s="45"/>
      <c r="N84" s="45"/>
      <c r="AB84" s="5"/>
    </row>
    <row r="85" spans="1:28">
      <c r="B85" s="75" t="s">
        <v>84</v>
      </c>
      <c r="C85" s="76">
        <v>3</v>
      </c>
      <c r="D85" s="76">
        <v>2</v>
      </c>
      <c r="E85" s="76">
        <v>16</v>
      </c>
      <c r="F85" s="76">
        <v>5</v>
      </c>
      <c r="G85" s="76">
        <v>4</v>
      </c>
      <c r="H85" s="76" t="s">
        <v>118</v>
      </c>
      <c r="I85" s="85"/>
      <c r="J85" s="71"/>
      <c r="K85" s="71"/>
      <c r="L85" s="71"/>
      <c r="M85" s="45"/>
      <c r="N85" s="45"/>
    </row>
    <row r="86" spans="1:28">
      <c r="B86" s="75" t="s">
        <v>86</v>
      </c>
      <c r="C86" s="76">
        <v>8</v>
      </c>
      <c r="D86" s="76">
        <v>10</v>
      </c>
      <c r="E86" s="76">
        <v>6</v>
      </c>
      <c r="F86" s="76">
        <v>2</v>
      </c>
      <c r="G86" s="76">
        <v>6</v>
      </c>
      <c r="H86" s="76">
        <v>10</v>
      </c>
      <c r="I86" s="85"/>
      <c r="J86" s="71"/>
      <c r="K86" s="71"/>
      <c r="L86" s="71"/>
      <c r="M86" s="45"/>
      <c r="N86" s="45"/>
    </row>
    <row r="87" spans="1:28">
      <c r="B87" s="77" t="s">
        <v>88</v>
      </c>
      <c r="C87" s="78">
        <v>3</v>
      </c>
      <c r="D87" s="78">
        <v>5</v>
      </c>
      <c r="E87" s="78">
        <v>5</v>
      </c>
      <c r="F87" s="78">
        <v>2</v>
      </c>
      <c r="G87" s="78">
        <v>9</v>
      </c>
      <c r="H87" s="78">
        <v>6</v>
      </c>
      <c r="I87" s="85"/>
      <c r="J87" s="71"/>
      <c r="K87" s="71"/>
      <c r="L87" s="71"/>
      <c r="M87" s="45"/>
      <c r="N87" s="45"/>
    </row>
    <row r="88" spans="1:28">
      <c r="B88" s="45" t="s">
        <v>122</v>
      </c>
      <c r="C88" s="45"/>
      <c r="D88" s="45"/>
      <c r="E88" s="45"/>
      <c r="F88" s="45">
        <f xml:space="preserve"> (SUM(C85:G85) + SUM(C86:H86) + SUM(C87:H87)) / 17</f>
        <v>6</v>
      </c>
      <c r="G88" s="45"/>
      <c r="H88" s="45"/>
      <c r="I88" s="45"/>
      <c r="J88" s="45"/>
      <c r="K88" s="45"/>
      <c r="L88" s="45"/>
      <c r="M88" s="45"/>
      <c r="N88" s="45"/>
    </row>
    <row r="90" spans="1:28">
      <c r="B90" s="92"/>
      <c r="C90" s="91">
        <v>1</v>
      </c>
      <c r="D90" s="87">
        <v>2</v>
      </c>
      <c r="E90" s="87">
        <v>3</v>
      </c>
      <c r="F90" s="87">
        <v>4</v>
      </c>
      <c r="G90" s="87">
        <v>5</v>
      </c>
      <c r="H90" s="86">
        <v>6</v>
      </c>
      <c r="I90" s="90"/>
      <c r="J90" s="90"/>
      <c r="K90" s="90"/>
      <c r="L90" s="90"/>
    </row>
    <row r="91" spans="1:28">
      <c r="B91" s="94" t="s">
        <v>84</v>
      </c>
      <c r="C91" s="51">
        <v>3</v>
      </c>
      <c r="D91" s="51">
        <v>5</v>
      </c>
      <c r="E91" s="51">
        <v>8</v>
      </c>
      <c r="F91" s="51">
        <v>3</v>
      </c>
      <c r="G91" s="51">
        <v>6</v>
      </c>
      <c r="H91" s="51" t="s">
        <v>117</v>
      </c>
      <c r="I91" s="93"/>
      <c r="J91" s="90"/>
      <c r="K91" s="90"/>
      <c r="L91" s="90"/>
    </row>
    <row r="92" spans="1:28">
      <c r="B92" s="95" t="s">
        <v>86</v>
      </c>
      <c r="C92" s="51">
        <v>6</v>
      </c>
      <c r="D92" s="51">
        <v>10</v>
      </c>
      <c r="E92" s="51">
        <v>11</v>
      </c>
      <c r="F92" s="51">
        <v>11</v>
      </c>
      <c r="G92" s="51">
        <v>9</v>
      </c>
      <c r="H92" s="51">
        <v>10</v>
      </c>
      <c r="I92" s="93"/>
      <c r="J92" s="90"/>
      <c r="K92" s="90"/>
      <c r="L92" s="90"/>
    </row>
    <row r="93" spans="1:28">
      <c r="B93" s="88" t="s">
        <v>88</v>
      </c>
      <c r="C93" s="89">
        <v>7</v>
      </c>
      <c r="D93" s="89">
        <v>3</v>
      </c>
      <c r="E93" s="89">
        <v>9</v>
      </c>
      <c r="F93" s="89">
        <v>3</v>
      </c>
      <c r="G93" s="89">
        <v>4</v>
      </c>
      <c r="H93" s="89">
        <v>4</v>
      </c>
      <c r="I93" s="93"/>
      <c r="J93" s="90"/>
      <c r="K93" s="90"/>
      <c r="L93" s="90"/>
    </row>
    <row r="94" spans="1:28">
      <c r="B94" s="9" t="s">
        <v>121</v>
      </c>
      <c r="F94" s="37">
        <f xml:space="preserve"> (SUM(C91:G91) + SUM(C92:H92)  + SUM(C93:H93)) / 17</f>
        <v>6.5882352941176467</v>
      </c>
      <c r="G94" s="37"/>
    </row>
    <row r="96" spans="1:28">
      <c r="B96" s="1" t="s">
        <v>123</v>
      </c>
    </row>
    <row r="97" spans="1:18">
      <c r="B97" s="1" t="s">
        <v>124</v>
      </c>
    </row>
    <row r="99" spans="1:18">
      <c r="A99" s="1" t="s">
        <v>78</v>
      </c>
      <c r="B99" s="1" t="s">
        <v>126</v>
      </c>
      <c r="G99" s="1">
        <f>(E71+G71+I71+K71+M71) / 5</f>
        <v>2.6</v>
      </c>
    </row>
    <row r="100" spans="1:18">
      <c r="A100" s="54"/>
      <c r="B100" s="54" t="s">
        <v>127</v>
      </c>
      <c r="C100" s="54"/>
      <c r="D100" s="54"/>
      <c r="E100" s="54"/>
      <c r="F100" s="54"/>
      <c r="G100" s="54">
        <f xml:space="preserve"> (E72+G72+I72+K72+M72+4)/6</f>
        <v>3.5</v>
      </c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</row>
    <row r="101" spans="1:18">
      <c r="A101" s="54"/>
      <c r="B101" s="54" t="s">
        <v>128</v>
      </c>
      <c r="C101" s="54"/>
      <c r="D101" s="54"/>
      <c r="E101" s="54"/>
      <c r="F101" s="54"/>
      <c r="G101" s="54">
        <f xml:space="preserve"> (E73+G73+I73+K73+M73+2) / 6</f>
        <v>2.1666666666666665</v>
      </c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</row>
    <row r="102" spans="1:18">
      <c r="A102" s="54"/>
      <c r="B102" s="9" t="s">
        <v>129</v>
      </c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</row>
    <row r="103" spans="1:18">
      <c r="A103" s="54"/>
      <c r="B103" s="9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</row>
    <row r="104" spans="1:18">
      <c r="A104" s="54"/>
      <c r="B104" s="9" t="s">
        <v>130</v>
      </c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</row>
    <row r="105" spans="1:18" ht="17" thickBot="1">
      <c r="A105" s="54"/>
      <c r="B105" s="103"/>
      <c r="C105" s="96">
        <v>1</v>
      </c>
      <c r="D105" s="104">
        <v>2</v>
      </c>
      <c r="E105" s="96">
        <v>3</v>
      </c>
      <c r="F105" s="96">
        <v>4</v>
      </c>
      <c r="G105" s="104">
        <v>5</v>
      </c>
      <c r="H105" s="105">
        <v>6</v>
      </c>
      <c r="I105" s="54"/>
      <c r="J105" s="54"/>
      <c r="K105" s="54"/>
      <c r="L105" s="54"/>
      <c r="M105" s="54"/>
      <c r="N105" s="54"/>
      <c r="O105" s="54"/>
      <c r="P105" s="54"/>
      <c r="Q105" s="54"/>
      <c r="R105" s="54"/>
    </row>
    <row r="106" spans="1:18">
      <c r="A106" s="54"/>
      <c r="B106" s="97" t="s">
        <v>131</v>
      </c>
      <c r="C106" s="106">
        <f xml:space="preserve"> C87/2</f>
        <v>1.5</v>
      </c>
      <c r="D106" s="98">
        <f xml:space="preserve"> D87/3</f>
        <v>1.6666666666666667</v>
      </c>
      <c r="E106" s="106">
        <f>E87/2</f>
        <v>2.5</v>
      </c>
      <c r="F106" s="106">
        <f>F87/1</f>
        <v>2</v>
      </c>
      <c r="G106" s="98">
        <f>G87/3</f>
        <v>3</v>
      </c>
      <c r="H106" s="99">
        <f>H87/2</f>
        <v>3</v>
      </c>
      <c r="I106" s="54"/>
      <c r="J106" s="54"/>
      <c r="K106" s="54"/>
      <c r="L106" s="54"/>
      <c r="M106" s="54"/>
      <c r="N106" s="54"/>
      <c r="O106" s="54"/>
      <c r="P106" s="54"/>
      <c r="Q106" s="54"/>
      <c r="R106" s="54"/>
    </row>
    <row r="107" spans="1:18" ht="17" thickBot="1">
      <c r="A107" s="54"/>
      <c r="B107" s="100" t="s">
        <v>132</v>
      </c>
      <c r="C107" s="107">
        <f>C93/2</f>
        <v>3.5</v>
      </c>
      <c r="D107" s="101">
        <f>D93/3</f>
        <v>1</v>
      </c>
      <c r="E107" s="107">
        <f>E93/2</f>
        <v>4.5</v>
      </c>
      <c r="F107" s="107">
        <f>F93/1</f>
        <v>3</v>
      </c>
      <c r="G107" s="101">
        <f>G93/3</f>
        <v>1.3333333333333333</v>
      </c>
      <c r="H107" s="102">
        <f>H93/2</f>
        <v>2</v>
      </c>
      <c r="I107" s="54"/>
      <c r="J107" s="54"/>
      <c r="K107" s="54"/>
      <c r="L107" s="54"/>
      <c r="M107" s="54"/>
      <c r="N107" s="54"/>
      <c r="O107" s="54"/>
      <c r="P107" s="54"/>
      <c r="Q107" s="54"/>
      <c r="R107" s="54"/>
    </row>
    <row r="108" spans="1:18">
      <c r="A108" s="54"/>
      <c r="B108" s="54" t="s">
        <v>133</v>
      </c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</row>
    <row r="109" spans="1:18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</row>
    <row r="110" spans="1:18" ht="17" thickBot="1">
      <c r="A110" s="9" t="s">
        <v>59</v>
      </c>
      <c r="B110" s="54" t="s">
        <v>139</v>
      </c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</row>
    <row r="111" spans="1:18">
      <c r="A111" s="54"/>
      <c r="B111" s="74"/>
      <c r="C111" s="87" t="s">
        <v>92</v>
      </c>
      <c r="D111" s="108" t="s">
        <v>106</v>
      </c>
      <c r="E111" s="87" t="s">
        <v>94</v>
      </c>
      <c r="F111" s="108" t="s">
        <v>108</v>
      </c>
      <c r="G111" s="87" t="s">
        <v>96</v>
      </c>
      <c r="H111" s="108" t="s">
        <v>109</v>
      </c>
      <c r="I111" s="87" t="s">
        <v>98</v>
      </c>
      <c r="J111" s="108" t="s">
        <v>111</v>
      </c>
      <c r="K111" s="87" t="s">
        <v>100</v>
      </c>
      <c r="L111" s="108" t="s">
        <v>113</v>
      </c>
      <c r="M111" s="87" t="s">
        <v>102</v>
      </c>
      <c r="N111" s="108" t="s">
        <v>115</v>
      </c>
      <c r="O111" s="54"/>
      <c r="P111" s="54"/>
      <c r="Q111" s="54"/>
      <c r="R111" s="54"/>
    </row>
    <row r="112" spans="1:18">
      <c r="A112" s="54"/>
      <c r="B112" s="95" t="s">
        <v>84</v>
      </c>
      <c r="C112" s="51" t="s">
        <v>104</v>
      </c>
      <c r="D112" s="109" t="s">
        <v>104</v>
      </c>
      <c r="E112" s="51">
        <v>3</v>
      </c>
      <c r="F112" s="109">
        <v>3</v>
      </c>
      <c r="G112" s="51">
        <v>2</v>
      </c>
      <c r="H112" s="109">
        <f xml:space="preserve"> 0.3 * G112 + 0.7 * F112</f>
        <v>2.6999999999999997</v>
      </c>
      <c r="I112" s="51">
        <v>4</v>
      </c>
      <c r="J112" s="109">
        <f xml:space="preserve"> 0.3 * I112 + 0.7 * H112</f>
        <v>3.09</v>
      </c>
      <c r="K112" s="51">
        <v>2</v>
      </c>
      <c r="L112" s="109">
        <f xml:space="preserve"> 0.3 * K112 + 0.7 * J112</f>
        <v>2.7629999999999999</v>
      </c>
      <c r="M112" s="51">
        <v>2</v>
      </c>
      <c r="N112" s="109">
        <f xml:space="preserve"> 0.3 * M112 + 0.7 * L112</f>
        <v>2.5340999999999996</v>
      </c>
      <c r="O112" s="54"/>
      <c r="P112" s="54"/>
      <c r="Q112" s="54"/>
      <c r="R112" s="54"/>
    </row>
    <row r="113" spans="1:25">
      <c r="A113" s="54"/>
      <c r="B113" s="95" t="s">
        <v>86</v>
      </c>
      <c r="C113" s="51" t="s">
        <v>104</v>
      </c>
      <c r="D113" s="109" t="s">
        <v>104</v>
      </c>
      <c r="E113" s="51">
        <v>4</v>
      </c>
      <c r="F113" s="109">
        <v>4</v>
      </c>
      <c r="G113" s="51">
        <v>5</v>
      </c>
      <c r="H113" s="109">
        <f xml:space="preserve"> 0.3 * G113 + 0.7 * F113</f>
        <v>4.3</v>
      </c>
      <c r="I113" s="51">
        <v>3</v>
      </c>
      <c r="J113" s="109">
        <f xml:space="preserve"> 0.3 * I113 + 0.7 * H113</f>
        <v>3.9099999999999997</v>
      </c>
      <c r="K113" s="51">
        <v>2</v>
      </c>
      <c r="L113" s="109">
        <f xml:space="preserve"> 0.3 * K113 + 0.7 * J113</f>
        <v>3.3369999999999997</v>
      </c>
      <c r="M113" s="51">
        <v>3</v>
      </c>
      <c r="N113" s="109">
        <f xml:space="preserve"> 0.3 * M113 + 0.7 * L113</f>
        <v>3.2358999999999996</v>
      </c>
      <c r="O113" s="54"/>
      <c r="P113" s="54"/>
      <c r="Q113" s="54"/>
      <c r="R113" s="54"/>
    </row>
    <row r="114" spans="1:25" ht="17" thickBot="1">
      <c r="A114" s="54"/>
      <c r="B114" s="88" t="s">
        <v>88</v>
      </c>
      <c r="C114" s="89" t="s">
        <v>104</v>
      </c>
      <c r="D114" s="110" t="s">
        <v>104</v>
      </c>
      <c r="E114" s="89">
        <v>2</v>
      </c>
      <c r="F114" s="110">
        <v>2</v>
      </c>
      <c r="G114" s="89">
        <v>3</v>
      </c>
      <c r="H114" s="110">
        <f xml:space="preserve"> 0.3 * G114 + 0.7 *F114</f>
        <v>2.2999999999999998</v>
      </c>
      <c r="I114" s="89">
        <v>2</v>
      </c>
      <c r="J114" s="110">
        <f xml:space="preserve"> 0.3 * I114 + 0.7 * H114</f>
        <v>2.21</v>
      </c>
      <c r="K114" s="89">
        <v>1</v>
      </c>
      <c r="L114" s="110">
        <v>1.63</v>
      </c>
      <c r="M114" s="89">
        <v>3</v>
      </c>
      <c r="N114" s="110">
        <f xml:space="preserve"> 0.3 * M114 + 0.7 * L114</f>
        <v>2.0409999999999995</v>
      </c>
      <c r="O114" s="54"/>
      <c r="P114" s="54"/>
      <c r="Q114" s="54"/>
      <c r="R114" s="54"/>
    </row>
    <row r="115" spans="1:25">
      <c r="A115" s="54"/>
      <c r="B115" s="60" t="s">
        <v>134</v>
      </c>
      <c r="C115" s="90"/>
      <c r="D115" s="90"/>
      <c r="E115" s="90"/>
      <c r="F115" s="90">
        <f xml:space="preserve"> ABS(F112-G112)+ABS(F113-G113)+ABS(F114-G114)+ABS(H112-I112)+ABS(H113-I113)+ABS(H114-I114)+ABS(J112-K112)+ABS(J113-K113)+ABS(J114-K114)+ABS(L112-M112)+ABS(L113-M113)+ABS(L114-M114)+ABS(N113-4)+ABS(N114-2)</f>
        <v>13.385099999999998</v>
      </c>
      <c r="G115" s="90"/>
      <c r="H115" s="90"/>
      <c r="I115" s="90"/>
      <c r="J115" s="90"/>
      <c r="K115" s="90"/>
      <c r="L115" s="90"/>
      <c r="M115" s="90"/>
      <c r="N115" s="90"/>
      <c r="O115" s="54"/>
      <c r="P115" s="54"/>
      <c r="Q115" s="54"/>
      <c r="R115" s="54"/>
    </row>
    <row r="116" spans="1:25">
      <c r="A116" s="54"/>
      <c r="B116" s="6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54"/>
      <c r="P116" s="54"/>
      <c r="Q116" s="54"/>
      <c r="R116" s="54"/>
    </row>
    <row r="117" spans="1:25" ht="17" thickBot="1">
      <c r="A117" s="54"/>
      <c r="B117" s="60" t="s">
        <v>138</v>
      </c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54"/>
      <c r="P117" s="54"/>
      <c r="Q117" s="54"/>
      <c r="R117" s="54"/>
    </row>
    <row r="118" spans="1:25">
      <c r="A118" s="54"/>
      <c r="B118" s="74"/>
      <c r="C118" s="87" t="s">
        <v>92</v>
      </c>
      <c r="D118" s="108" t="s">
        <v>106</v>
      </c>
      <c r="E118" s="87" t="s">
        <v>94</v>
      </c>
      <c r="F118" s="108" t="s">
        <v>108</v>
      </c>
      <c r="G118" s="87" t="s">
        <v>96</v>
      </c>
      <c r="H118" s="108" t="s">
        <v>109</v>
      </c>
      <c r="I118" s="87" t="s">
        <v>98</v>
      </c>
      <c r="J118" s="108" t="s">
        <v>111</v>
      </c>
      <c r="K118" s="87" t="s">
        <v>100</v>
      </c>
      <c r="L118" s="108" t="s">
        <v>113</v>
      </c>
      <c r="M118" s="87" t="s">
        <v>102</v>
      </c>
      <c r="N118" s="108" t="s">
        <v>115</v>
      </c>
      <c r="O118" s="54"/>
      <c r="P118" s="54"/>
      <c r="Q118" s="54"/>
      <c r="R118" s="54"/>
    </row>
    <row r="119" spans="1:25">
      <c r="A119" s="54"/>
      <c r="B119" s="95" t="s">
        <v>84</v>
      </c>
      <c r="C119" s="51" t="s">
        <v>104</v>
      </c>
      <c r="D119" s="109" t="s">
        <v>104</v>
      </c>
      <c r="E119" s="51">
        <v>3</v>
      </c>
      <c r="F119" s="109">
        <v>3</v>
      </c>
      <c r="G119" s="51">
        <v>2</v>
      </c>
      <c r="H119" s="109">
        <v>2.5</v>
      </c>
      <c r="I119" s="51">
        <v>4</v>
      </c>
      <c r="J119" s="109">
        <v>3.25</v>
      </c>
      <c r="K119" s="51">
        <v>2</v>
      </c>
      <c r="L119" s="109">
        <v>2.63</v>
      </c>
      <c r="M119" s="51">
        <v>2</v>
      </c>
      <c r="N119" s="109">
        <v>2.31</v>
      </c>
      <c r="O119" s="54"/>
      <c r="P119" s="54"/>
      <c r="Q119" s="54"/>
      <c r="R119" s="54"/>
    </row>
    <row r="120" spans="1:25">
      <c r="A120" s="54"/>
      <c r="B120" s="95" t="s">
        <v>86</v>
      </c>
      <c r="C120" s="51" t="s">
        <v>104</v>
      </c>
      <c r="D120" s="109" t="s">
        <v>104</v>
      </c>
      <c r="E120" s="51">
        <v>4</v>
      </c>
      <c r="F120" s="109">
        <v>4</v>
      </c>
      <c r="G120" s="51">
        <v>5</v>
      </c>
      <c r="H120" s="109">
        <v>4.5</v>
      </c>
      <c r="I120" s="51">
        <v>3</v>
      </c>
      <c r="J120" s="109">
        <v>3.75</v>
      </c>
      <c r="K120" s="51">
        <v>2</v>
      </c>
      <c r="L120" s="109">
        <v>2.88</v>
      </c>
      <c r="M120" s="51">
        <v>3</v>
      </c>
      <c r="N120" s="109">
        <v>2.94</v>
      </c>
      <c r="O120" s="54"/>
      <c r="P120" s="54"/>
      <c r="Q120" s="54"/>
      <c r="R120" s="54"/>
    </row>
    <row r="121" spans="1:25" ht="17" thickBot="1">
      <c r="A121" s="54"/>
      <c r="B121" s="88" t="s">
        <v>88</v>
      </c>
      <c r="C121" s="89" t="s">
        <v>104</v>
      </c>
      <c r="D121" s="110" t="s">
        <v>104</v>
      </c>
      <c r="E121" s="89">
        <v>2</v>
      </c>
      <c r="F121" s="110">
        <v>2</v>
      </c>
      <c r="G121" s="89">
        <v>3</v>
      </c>
      <c r="H121" s="110">
        <v>2.5</v>
      </c>
      <c r="I121" s="89">
        <v>2</v>
      </c>
      <c r="J121" s="110">
        <v>2.25</v>
      </c>
      <c r="K121" s="89">
        <v>1</v>
      </c>
      <c r="L121" s="110">
        <v>1.63</v>
      </c>
      <c r="M121" s="89">
        <v>3</v>
      </c>
      <c r="N121" s="110">
        <v>2.31</v>
      </c>
      <c r="O121" s="54"/>
      <c r="P121" s="54"/>
      <c r="Q121" s="54"/>
      <c r="R121" s="54"/>
    </row>
    <row r="122" spans="1:25">
      <c r="A122" s="54"/>
      <c r="B122" s="60" t="s">
        <v>134</v>
      </c>
      <c r="C122" s="90"/>
      <c r="D122" s="90"/>
      <c r="E122" s="90"/>
      <c r="F122" s="90">
        <f xml:space="preserve"> ABS(G119-F119) +ABS(I119-H119) +ABS(K119-J119) + ABS(M119-L119) + ABS(G120-F120) + ABS(I120-H120) +ABS(K120-J120) + ABS(M120-L120)+ABS(4-N120) + ABS(G121-F121) +ABS(I121-H121) + ABS(K121-J121) +ABS(M121-L121) +ABS(2-N121)</f>
        <v>14.24</v>
      </c>
      <c r="G122" s="90"/>
      <c r="H122" s="90"/>
      <c r="I122" s="90"/>
      <c r="J122" s="90"/>
      <c r="K122" s="90"/>
      <c r="L122" s="90"/>
      <c r="M122" s="90"/>
      <c r="N122" s="90"/>
      <c r="O122" s="54"/>
      <c r="P122" s="54"/>
      <c r="Q122" s="54"/>
      <c r="R122" s="54"/>
    </row>
    <row r="123" spans="1:25">
      <c r="A123" s="54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54"/>
      <c r="P123" s="54"/>
      <c r="Q123" s="54"/>
      <c r="R123" s="54"/>
    </row>
    <row r="124" spans="1:25" ht="17" thickBot="1">
      <c r="B124" s="1" t="s">
        <v>137</v>
      </c>
    </row>
    <row r="125" spans="1:25">
      <c r="B125" s="74"/>
      <c r="C125" s="87" t="s">
        <v>92</v>
      </c>
      <c r="D125" s="108" t="s">
        <v>106</v>
      </c>
      <c r="E125" s="87" t="s">
        <v>94</v>
      </c>
      <c r="F125" s="108" t="s">
        <v>108</v>
      </c>
      <c r="G125" s="87" t="s">
        <v>96</v>
      </c>
      <c r="H125" s="108" t="s">
        <v>109</v>
      </c>
      <c r="I125" s="87" t="s">
        <v>98</v>
      </c>
      <c r="J125" s="108" t="s">
        <v>111</v>
      </c>
      <c r="K125" s="87" t="s">
        <v>100</v>
      </c>
      <c r="L125" s="108" t="s">
        <v>113</v>
      </c>
      <c r="M125" s="87" t="s">
        <v>102</v>
      </c>
      <c r="N125" s="108" t="s">
        <v>115</v>
      </c>
    </row>
    <row r="126" spans="1:25">
      <c r="B126" s="95" t="s">
        <v>84</v>
      </c>
      <c r="C126" s="51" t="s">
        <v>104</v>
      </c>
      <c r="D126" s="109" t="s">
        <v>104</v>
      </c>
      <c r="E126" s="51">
        <v>3</v>
      </c>
      <c r="F126" s="109">
        <v>3</v>
      </c>
      <c r="G126" s="51">
        <v>2</v>
      </c>
      <c r="H126" s="109">
        <f xml:space="preserve"> 0.8 * G126 + 0.2 * F126</f>
        <v>2.2000000000000002</v>
      </c>
      <c r="I126" s="51">
        <v>4</v>
      </c>
      <c r="J126" s="109">
        <f xml:space="preserve"> 0.8 * I126 + 0.2 * H126</f>
        <v>3.64</v>
      </c>
      <c r="K126" s="51">
        <v>2</v>
      </c>
      <c r="L126" s="109">
        <f xml:space="preserve"> 0.8 * K126 + 0.2 * J126</f>
        <v>2.3280000000000003</v>
      </c>
      <c r="M126" s="51">
        <v>2</v>
      </c>
      <c r="N126" s="109">
        <f xml:space="preserve"> 0.8 * M126 + 0.2 * L126</f>
        <v>2.0656000000000003</v>
      </c>
      <c r="P126" s="1" t="s">
        <v>136</v>
      </c>
    </row>
    <row r="127" spans="1:25">
      <c r="B127" s="95" t="s">
        <v>86</v>
      </c>
      <c r="C127" s="51" t="s">
        <v>104</v>
      </c>
      <c r="D127" s="109" t="s">
        <v>104</v>
      </c>
      <c r="E127" s="51">
        <v>4</v>
      </c>
      <c r="F127" s="109">
        <v>4</v>
      </c>
      <c r="G127" s="51">
        <v>5</v>
      </c>
      <c r="H127" s="109">
        <f xml:space="preserve"> 0.8 * G127 + 0.2 * F127</f>
        <v>4.8</v>
      </c>
      <c r="I127" s="51">
        <v>3</v>
      </c>
      <c r="J127" s="109">
        <f xml:space="preserve"> 0.8 * I127 + 0.2 * H127</f>
        <v>3.3600000000000003</v>
      </c>
      <c r="K127" s="51">
        <v>2</v>
      </c>
      <c r="L127" s="109">
        <f xml:space="preserve"> 0.8 * K127 + 0.2 * J127</f>
        <v>2.2720000000000002</v>
      </c>
      <c r="M127" s="51">
        <v>3</v>
      </c>
      <c r="N127" s="109">
        <f xml:space="preserve"> 0.8 * M127 + 0.2 * L127</f>
        <v>2.8544000000000005</v>
      </c>
      <c r="P127" s="60" t="s">
        <v>135</v>
      </c>
      <c r="Q127" s="60"/>
      <c r="R127" s="60"/>
      <c r="S127" s="60"/>
      <c r="T127" s="60"/>
      <c r="U127" s="60"/>
      <c r="V127" s="60"/>
      <c r="W127" s="60"/>
      <c r="X127" s="60"/>
      <c r="Y127" s="60"/>
    </row>
    <row r="128" spans="1:25" ht="17" thickBot="1">
      <c r="B128" s="88" t="s">
        <v>88</v>
      </c>
      <c r="C128" s="89" t="s">
        <v>104</v>
      </c>
      <c r="D128" s="110" t="s">
        <v>104</v>
      </c>
      <c r="E128" s="89">
        <v>2</v>
      </c>
      <c r="F128" s="110">
        <v>2</v>
      </c>
      <c r="G128" s="89">
        <v>3</v>
      </c>
      <c r="H128" s="110">
        <f>0.8*G128+0.2*F128</f>
        <v>2.8000000000000003</v>
      </c>
      <c r="I128" s="89">
        <v>2</v>
      </c>
      <c r="J128" s="110">
        <f xml:space="preserve"> 0.8 * I128 + 0.2 * H128</f>
        <v>2.16</v>
      </c>
      <c r="K128" s="89">
        <v>1</v>
      </c>
      <c r="L128" s="110">
        <f xml:space="preserve"> 0.8 * K128 + 0.2 * J128</f>
        <v>1.2320000000000002</v>
      </c>
      <c r="M128" s="89">
        <v>3</v>
      </c>
      <c r="N128" s="110">
        <f xml:space="preserve"> 0.8 * M128 + 0.2 * L128</f>
        <v>2.6464000000000003</v>
      </c>
      <c r="P128" s="60" t="s">
        <v>140</v>
      </c>
      <c r="Q128" s="90"/>
      <c r="R128" s="90"/>
      <c r="S128" s="90"/>
      <c r="T128" s="90"/>
      <c r="U128" s="90"/>
      <c r="V128" s="90"/>
      <c r="W128" s="90"/>
      <c r="X128" s="90"/>
      <c r="Y128" s="90"/>
    </row>
    <row r="129" spans="1:15">
      <c r="B129" s="1" t="s">
        <v>134</v>
      </c>
      <c r="F129" s="1">
        <f>ABS(G126-F126) + ABS(I126-H126) +ABS(K126-J126) + ABS(M126-L126) + ABS(G127-F127) + ABS(I127-H127) +ABS(K127-J127) + ABS(M127-L127) + ABS(4-N127) +ABS(G128-F128) + ABS(I128-H128) +ABS(K128-J128) +ABS(M128-L128) + ABS(2-N128)</f>
        <v>16.176000000000002</v>
      </c>
    </row>
    <row r="132" spans="1:15">
      <c r="A132" s="6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"/>
    </row>
    <row r="133" spans="1:15">
      <c r="A133" s="6"/>
      <c r="B133" s="6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6"/>
    </row>
    <row r="134" spans="1:15">
      <c r="A134" s="6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6"/>
    </row>
    <row r="135" spans="1:15">
      <c r="A135" s="6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6"/>
    </row>
  </sheetData>
  <mergeCells count="38">
    <mergeCell ref="F94:G94"/>
    <mergeCell ref="B75:M75"/>
    <mergeCell ref="N75:AL75"/>
    <mergeCell ref="A80:Z80"/>
    <mergeCell ref="AC33:AI33"/>
    <mergeCell ref="L40:AA40"/>
    <mergeCell ref="L41:AA41"/>
    <mergeCell ref="L42:AA42"/>
    <mergeCell ref="L43:AA43"/>
    <mergeCell ref="L44:AA44"/>
    <mergeCell ref="L38:X38"/>
    <mergeCell ref="L36:X36"/>
    <mergeCell ref="L37:X37"/>
    <mergeCell ref="L45:AA45"/>
    <mergeCell ref="G41:I41"/>
    <mergeCell ref="G42:I42"/>
    <mergeCell ref="G43:I43"/>
    <mergeCell ref="B36:C36"/>
    <mergeCell ref="D36:F36"/>
    <mergeCell ref="G36:I36"/>
    <mergeCell ref="B42:C42"/>
    <mergeCell ref="B43:C43"/>
    <mergeCell ref="D37:F37"/>
    <mergeCell ref="D38:F38"/>
    <mergeCell ref="D39:F39"/>
    <mergeCell ref="D40:F40"/>
    <mergeCell ref="D41:F41"/>
    <mergeCell ref="D42:F42"/>
    <mergeCell ref="D43:F43"/>
    <mergeCell ref="B37:C37"/>
    <mergeCell ref="B38:C38"/>
    <mergeCell ref="B39:C39"/>
    <mergeCell ref="B40:C40"/>
    <mergeCell ref="B41:C41"/>
    <mergeCell ref="G37:I37"/>
    <mergeCell ref="G38:I38"/>
    <mergeCell ref="G39:I39"/>
    <mergeCell ref="G40:I40"/>
  </mergeCells>
  <phoneticPr fontId="1" type="noConversion"/>
  <pageMargins left="0.7" right="0.7" top="0.75" bottom="0.75" header="0.3" footer="0.3"/>
  <pageSetup scale="48" fitToHeight="0" orientation="landscape" horizontalDpi="0" verticalDpi="0"/>
  <rowBreaks count="2" manualBreakCount="2">
    <brk id="34" max="16383" man="1"/>
    <brk id="61" max="16383" man="1"/>
  </rowBreaks>
  <ignoredErrors>
    <ignoredError sqref="D10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Zhiqi</dc:creator>
  <cp:lastModifiedBy>Chen, Zhiqi</cp:lastModifiedBy>
  <cp:lastPrinted>2022-10-28T03:24:06Z</cp:lastPrinted>
  <dcterms:created xsi:type="dcterms:W3CDTF">2022-10-26T20:44:45Z</dcterms:created>
  <dcterms:modified xsi:type="dcterms:W3CDTF">2022-10-28T03:26:17Z</dcterms:modified>
</cp:coreProperties>
</file>