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ff\"/>
    </mc:Choice>
  </mc:AlternateContent>
  <bookViews>
    <workbookView xWindow="0" yWindow="0" windowWidth="20490" windowHeight="7860" firstSheet="2" activeTab="6"/>
  </bookViews>
  <sheets>
    <sheet name="101房" sheetId="8" r:id="rId1"/>
    <sheet name="102房" sheetId="9" r:id="rId2"/>
    <sheet name="103房" sheetId="10" r:id="rId3"/>
    <sheet name="201房" sheetId="11" r:id="rId4"/>
    <sheet name="202房" sheetId="13" r:id="rId5"/>
    <sheet name="203房" sheetId="6" r:id="rId6"/>
    <sheet name="205房" sheetId="2" r:id="rId7"/>
    <sheet name="301房" sheetId="3" r:id="rId8"/>
    <sheet name="302房" sheetId="4" r:id="rId9"/>
    <sheet name="303房" sheetId="5" r:id="rId10"/>
    <sheet name="305房" sheetId="14" r:id="rId11"/>
  </sheets>
  <definedNames>
    <definedName name="_xlnm.Print_Area" localSheetId="0">'101房'!$B$1:$L$8</definedName>
    <definedName name="_xlnm.Print_Area" localSheetId="1">'102房'!$B$1:$L$8</definedName>
    <definedName name="_xlnm.Print_Area" localSheetId="2">'103房'!$B$1:$N$15</definedName>
    <definedName name="_xlnm.Print_Area" localSheetId="3">'201房'!$B$1:$N$15</definedName>
    <definedName name="_xlnm.Print_Area" localSheetId="4">'202房'!$B$1:$N$15</definedName>
    <definedName name="_xlnm.Print_Area" localSheetId="5">'203房'!$B$1:$L$7</definedName>
    <definedName name="_xlnm.Print_Area" localSheetId="6">'205房'!$B$1:$L$7</definedName>
    <definedName name="_xlnm.Print_Area" localSheetId="7">'301房'!$B$1:$N$15</definedName>
    <definedName name="_xlnm.Print_Area" localSheetId="8">'302房'!$B$1:$N$14</definedName>
    <definedName name="_xlnm.Print_Area" localSheetId="9">'303房'!$B$1:$N$15</definedName>
    <definedName name="_xlnm.Print_Area" localSheetId="10">'305房'!$B$1:$N$14</definedName>
  </definedNames>
  <calcPr calcId="152511"/>
</workbook>
</file>

<file path=xl/calcChain.xml><?xml version="1.0" encoding="utf-8"?>
<calcChain xmlns="http://schemas.openxmlformats.org/spreadsheetml/2006/main">
  <c r="H4" i="5" l="1"/>
  <c r="J4" i="5" s="1"/>
  <c r="D4" i="5"/>
  <c r="C4" i="5"/>
  <c r="G4" i="5" s="1"/>
  <c r="I4" i="5" s="1"/>
  <c r="H3" i="5"/>
  <c r="J3" i="5" s="1"/>
  <c r="D3" i="5"/>
  <c r="C3" i="5"/>
  <c r="G3" i="5" s="1"/>
  <c r="I3" i="5" s="1"/>
  <c r="N3" i="5" s="1"/>
  <c r="H2" i="5"/>
  <c r="J2" i="5" s="1"/>
  <c r="D2" i="5"/>
  <c r="C2" i="5"/>
  <c r="G2" i="5" s="1"/>
  <c r="I2" i="5" s="1"/>
  <c r="N2" i="5" s="1"/>
  <c r="H4" i="3"/>
  <c r="J4" i="3" s="1"/>
  <c r="D4" i="3"/>
  <c r="C4" i="3"/>
  <c r="G4" i="3" s="1"/>
  <c r="I4" i="3" s="1"/>
  <c r="H3" i="3"/>
  <c r="J3" i="3" s="1"/>
  <c r="G3" i="3"/>
  <c r="I3" i="3" s="1"/>
  <c r="N3" i="3" s="1"/>
  <c r="D3" i="3"/>
  <c r="C3" i="3"/>
  <c r="J2" i="3"/>
  <c r="H2" i="3"/>
  <c r="G2" i="3"/>
  <c r="I2" i="3" s="1"/>
  <c r="N2" i="3" s="1"/>
  <c r="D2" i="3"/>
  <c r="C2" i="3"/>
  <c r="J3" i="6"/>
  <c r="H3" i="6"/>
  <c r="D3" i="6"/>
  <c r="C3" i="6"/>
  <c r="G3" i="6" s="1"/>
  <c r="I3" i="6" s="1"/>
  <c r="N3" i="6" s="1"/>
  <c r="I2" i="6"/>
  <c r="N2" i="6" s="1"/>
  <c r="H2" i="6"/>
  <c r="J2" i="6" s="1"/>
  <c r="G2" i="6"/>
  <c r="J4" i="13"/>
  <c r="H4" i="13"/>
  <c r="D4" i="13"/>
  <c r="C4" i="13"/>
  <c r="G4" i="13" s="1"/>
  <c r="I4" i="13" s="1"/>
  <c r="N4" i="13" s="1"/>
  <c r="H3" i="13"/>
  <c r="J3" i="13" s="1"/>
  <c r="D3" i="13"/>
  <c r="C3" i="13"/>
  <c r="G3" i="13" s="1"/>
  <c r="I3" i="13" s="1"/>
  <c r="H2" i="13"/>
  <c r="J2" i="13" s="1"/>
  <c r="G2" i="13"/>
  <c r="I2" i="13" s="1"/>
  <c r="N2" i="13" s="1"/>
  <c r="D2" i="13"/>
  <c r="C2" i="13"/>
  <c r="J4" i="11"/>
  <c r="H4" i="11"/>
  <c r="G4" i="11"/>
  <c r="I4" i="11" s="1"/>
  <c r="N4" i="11" s="1"/>
  <c r="D4" i="11"/>
  <c r="C4" i="11"/>
  <c r="J3" i="11"/>
  <c r="H3" i="11"/>
  <c r="D3" i="11"/>
  <c r="C3" i="11"/>
  <c r="G3" i="11" s="1"/>
  <c r="I3" i="11" s="1"/>
  <c r="N3" i="11" s="1"/>
  <c r="H2" i="11"/>
  <c r="J2" i="11" s="1"/>
  <c r="D2" i="11"/>
  <c r="C2" i="11"/>
  <c r="G2" i="11" s="1"/>
  <c r="I2" i="11" s="1"/>
  <c r="H4" i="10"/>
  <c r="J4" i="10" s="1"/>
  <c r="G4" i="10"/>
  <c r="I4" i="10" s="1"/>
  <c r="N4" i="10" s="1"/>
  <c r="D4" i="10"/>
  <c r="C4" i="10"/>
  <c r="J3" i="10"/>
  <c r="H3" i="10"/>
  <c r="G3" i="10"/>
  <c r="I3" i="10" s="1"/>
  <c r="N3" i="10" s="1"/>
  <c r="D3" i="10"/>
  <c r="C3" i="10"/>
  <c r="J2" i="10"/>
  <c r="H2" i="10"/>
  <c r="D2" i="10"/>
  <c r="C2" i="10"/>
  <c r="G2" i="10" s="1"/>
  <c r="I2" i="10" s="1"/>
  <c r="N2" i="10" s="1"/>
  <c r="H4" i="9"/>
  <c r="J4" i="9" s="1"/>
  <c r="D4" i="9"/>
  <c r="C4" i="9"/>
  <c r="G4" i="9" s="1"/>
  <c r="I4" i="9" s="1"/>
  <c r="H3" i="9"/>
  <c r="J3" i="9" s="1"/>
  <c r="G3" i="9"/>
  <c r="I3" i="9" s="1"/>
  <c r="N3" i="9" s="1"/>
  <c r="D3" i="9"/>
  <c r="C3" i="9"/>
  <c r="J2" i="9"/>
  <c r="H2" i="9"/>
  <c r="G2" i="9"/>
  <c r="I2" i="9" s="1"/>
  <c r="N2" i="9" s="1"/>
  <c r="D2" i="9"/>
  <c r="C2" i="9"/>
  <c r="J4" i="8"/>
  <c r="H4" i="8"/>
  <c r="D4" i="8"/>
  <c r="C4" i="8"/>
  <c r="G4" i="8" s="1"/>
  <c r="I4" i="8" s="1"/>
  <c r="N4" i="8" s="1"/>
  <c r="H3" i="8"/>
  <c r="J3" i="8" s="1"/>
  <c r="D3" i="8"/>
  <c r="C3" i="8"/>
  <c r="G3" i="8" s="1"/>
  <c r="I3" i="8" s="1"/>
  <c r="H2" i="8"/>
  <c r="J2" i="8" s="1"/>
  <c r="G2" i="8"/>
  <c r="I2" i="8" s="1"/>
  <c r="N2" i="8" s="1"/>
  <c r="D2" i="8"/>
  <c r="C2" i="8"/>
  <c r="N4" i="3" l="1"/>
  <c r="N3" i="8"/>
  <c r="N4" i="9"/>
  <c r="N2" i="11"/>
  <c r="N3" i="13"/>
  <c r="N4" i="5"/>
</calcChain>
</file>

<file path=xl/sharedStrings.xml><?xml version="1.0" encoding="utf-8"?>
<sst xmlns="http://schemas.openxmlformats.org/spreadsheetml/2006/main" count="469" uniqueCount="84">
  <si>
    <t>年份</t>
  </si>
  <si>
    <t>月份</t>
  </si>
  <si>
    <t>上月电</t>
  </si>
  <si>
    <t>上月水</t>
  </si>
  <si>
    <t>电表</t>
  </si>
  <si>
    <t>水表</t>
  </si>
  <si>
    <t>用电量</t>
  </si>
  <si>
    <t>用水量</t>
  </si>
  <si>
    <t>电费</t>
  </si>
  <si>
    <t>水费</t>
  </si>
  <si>
    <t>房租</t>
  </si>
  <si>
    <t>垃圾费</t>
  </si>
  <si>
    <t>其他</t>
  </si>
  <si>
    <t>合计</t>
  </si>
  <si>
    <t>租户</t>
  </si>
  <si>
    <t>2020</t>
  </si>
  <si>
    <t>6月</t>
  </si>
  <si>
    <t>258</t>
  </si>
  <si>
    <t>63</t>
  </si>
  <si>
    <t>450</t>
  </si>
  <si>
    <t>10</t>
  </si>
  <si>
    <t>15</t>
  </si>
  <si>
    <t>陈伟</t>
  </si>
  <si>
    <t>7月</t>
  </si>
  <si>
    <t>334</t>
  </si>
  <si>
    <t>66</t>
  </si>
  <si>
    <t>8月</t>
  </si>
  <si>
    <t>132</t>
  </si>
  <si>
    <t>250</t>
  </si>
  <si>
    <t>480</t>
  </si>
  <si>
    <t>0</t>
  </si>
  <si>
    <t>何善召</t>
  </si>
  <si>
    <t>224</t>
  </si>
  <si>
    <t>253</t>
  </si>
  <si>
    <t>44</t>
  </si>
  <si>
    <t>600</t>
  </si>
  <si>
    <t>王智华</t>
  </si>
  <si>
    <t>295</t>
  </si>
  <si>
    <t>45</t>
  </si>
  <si>
    <t>228</t>
  </si>
  <si>
    <t>7</t>
  </si>
  <si>
    <t>580</t>
  </si>
  <si>
    <t>王兵雷</t>
  </si>
  <si>
    <t>426</t>
  </si>
  <si>
    <t>9</t>
  </si>
  <si>
    <t>247</t>
  </si>
  <si>
    <t>11</t>
  </si>
  <si>
    <t>李生</t>
  </si>
  <si>
    <t>367</t>
  </si>
  <si>
    <t>706</t>
  </si>
  <si>
    <t>20</t>
  </si>
  <si>
    <t>730</t>
  </si>
  <si>
    <t>424</t>
  </si>
  <si>
    <t>5月</t>
  </si>
  <si>
    <t>2</t>
  </si>
  <si>
    <t>163</t>
  </si>
  <si>
    <t>6</t>
  </si>
  <si>
    <t>杨松</t>
  </si>
  <si>
    <t>268</t>
  </si>
  <si>
    <t>400</t>
  </si>
  <si>
    <t>14</t>
  </si>
  <si>
    <t>227</t>
  </si>
  <si>
    <t>董晓茹</t>
  </si>
  <si>
    <t>331</t>
  </si>
  <si>
    <t>120</t>
  </si>
  <si>
    <t>8</t>
  </si>
  <si>
    <t>283</t>
  </si>
  <si>
    <t>570</t>
  </si>
  <si>
    <t>全胜</t>
  </si>
  <si>
    <t>21</t>
  </si>
  <si>
    <t>713</t>
  </si>
  <si>
    <t>28</t>
  </si>
  <si>
    <t>190</t>
  </si>
  <si>
    <t>13</t>
  </si>
  <si>
    <t>邱</t>
  </si>
  <si>
    <t>16</t>
  </si>
  <si>
    <t>104</t>
  </si>
  <si>
    <t>3</t>
  </si>
  <si>
    <t>417</t>
  </si>
  <si>
    <t>4</t>
  </si>
  <si>
    <t>郭文章</t>
  </si>
  <si>
    <t>1019</t>
  </si>
  <si>
    <t>5</t>
  </si>
  <si>
    <t>1533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</si>
</sst>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17</v>
      </c>
      <c r="F2" s="3" t="s">
        <v>18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19</v>
      </c>
      <c r="L2" s="3" t="s">
        <v>20</v>
      </c>
      <c r="M2" s="3" t="s">
        <v>21</v>
      </c>
      <c r="N2" s="4" t="e">
        <f>I2+J2+K2+L2+M2</f>
        <v>#REF!</v>
      </c>
      <c r="O2" s="4" t="s">
        <v>22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258</v>
      </c>
      <c r="D3" s="4" t="str">
        <f t="shared" ref="D3" si="1">F2</f>
        <v>63</v>
      </c>
      <c r="E3" s="3" t="s">
        <v>24</v>
      </c>
      <c r="F3" s="3" t="s">
        <v>25</v>
      </c>
      <c r="G3" s="4">
        <f>E3-C3</f>
        <v>76</v>
      </c>
      <c r="H3" s="4">
        <f>F3-F2</f>
        <v>3</v>
      </c>
      <c r="I3" s="4">
        <f>G3</f>
        <v>76</v>
      </c>
      <c r="J3" s="4">
        <f>H3*4.5</f>
        <v>13.5</v>
      </c>
      <c r="K3" s="3" t="s">
        <v>19</v>
      </c>
      <c r="L3" s="3" t="s">
        <v>20</v>
      </c>
      <c r="M3" s="3" t="s">
        <v>21</v>
      </c>
      <c r="N3" s="4">
        <f>I3+J3+K3+L3+M3</f>
        <v>564.5</v>
      </c>
      <c r="O3" s="4" t="s">
        <v>22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334</v>
      </c>
      <c r="D4" s="4" t="str">
        <f t="shared" ref="D4" si="3">F3</f>
        <v>66</v>
      </c>
      <c r="E4" s="3" t="s">
        <v>17</v>
      </c>
      <c r="F4" s="3" t="s">
        <v>18</v>
      </c>
      <c r="G4" s="4">
        <f>E4-C4</f>
        <v>-76</v>
      </c>
      <c r="H4" s="4">
        <f>F4-F3</f>
        <v>-3</v>
      </c>
      <c r="I4" s="4">
        <f>G4</f>
        <v>-76</v>
      </c>
      <c r="J4" s="4">
        <f>H4*4.5</f>
        <v>-13.5</v>
      </c>
      <c r="K4" s="3" t="s">
        <v>19</v>
      </c>
      <c r="L4" s="3" t="s">
        <v>20</v>
      </c>
      <c r="M4" s="3" t="s">
        <v>21</v>
      </c>
      <c r="N4" s="4">
        <f>I4+J4+K4+L4+M4</f>
        <v>385.5</v>
      </c>
      <c r="O4" s="4" t="s">
        <v>22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S6" sqref="S6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72</v>
      </c>
      <c r="F2" s="3" t="s">
        <v>73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51</v>
      </c>
      <c r="L2" s="3" t="s">
        <v>21</v>
      </c>
      <c r="M2" s="3" t="s">
        <v>30</v>
      </c>
      <c r="N2" s="4" t="e">
        <f>I2+J2+K2+L2+M2</f>
        <v>#REF!</v>
      </c>
      <c r="O2" s="4" t="s">
        <v>74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190</v>
      </c>
      <c r="D3" s="4" t="str">
        <f t="shared" ref="D3" si="1">F2</f>
        <v>13</v>
      </c>
      <c r="E3" s="3" t="s">
        <v>17</v>
      </c>
      <c r="F3" s="3" t="s">
        <v>75</v>
      </c>
      <c r="G3" s="4">
        <f>E3-C3</f>
        <v>68</v>
      </c>
      <c r="H3" s="4">
        <f>F3-F2</f>
        <v>3</v>
      </c>
      <c r="I3" s="4">
        <f>G3</f>
        <v>68</v>
      </c>
      <c r="J3" s="4">
        <f>H3*4.5</f>
        <v>13.5</v>
      </c>
      <c r="K3" s="3" t="s">
        <v>51</v>
      </c>
      <c r="L3" s="3" t="s">
        <v>21</v>
      </c>
      <c r="M3" s="3" t="s">
        <v>30</v>
      </c>
      <c r="N3" s="4">
        <f>I3+J3+K3+L3+M3</f>
        <v>826.5</v>
      </c>
      <c r="O3" s="4" t="s">
        <v>74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258</v>
      </c>
      <c r="D4" s="4" t="str">
        <f t="shared" ref="D4" si="3">F3</f>
        <v>16</v>
      </c>
      <c r="E4" s="3" t="s">
        <v>72</v>
      </c>
      <c r="F4" s="3" t="s">
        <v>73</v>
      </c>
      <c r="G4" s="4">
        <f>E4-C4</f>
        <v>-68</v>
      </c>
      <c r="H4" s="4">
        <f>F4-F3</f>
        <v>-3</v>
      </c>
      <c r="I4" s="4">
        <f>G4</f>
        <v>-68</v>
      </c>
      <c r="J4" s="4">
        <f>H4*4.5</f>
        <v>-13.5</v>
      </c>
      <c r="K4" s="3" t="s">
        <v>51</v>
      </c>
      <c r="L4" s="3" t="s">
        <v>21</v>
      </c>
      <c r="M4" s="3" t="s">
        <v>30</v>
      </c>
      <c r="N4" s="4">
        <f>I4+J4+K4+L4+M4</f>
        <v>663.5</v>
      </c>
      <c r="O4" s="4" t="s">
        <v>74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2" sqref="A2:O6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53</v>
      </c>
      <c r="C2" s="4" t="s">
        <v>76</v>
      </c>
      <c r="D2" s="4" t="s">
        <v>77</v>
      </c>
      <c r="E2" s="3" t="s">
        <v>78</v>
      </c>
      <c r="F2" s="3" t="s">
        <v>79</v>
      </c>
      <c r="G2" s="4">
        <v>313</v>
      </c>
      <c r="H2" s="4">
        <v>1</v>
      </c>
      <c r="I2" s="4">
        <v>313</v>
      </c>
      <c r="J2" s="4">
        <v>4.5</v>
      </c>
      <c r="K2" s="3" t="s">
        <v>41</v>
      </c>
      <c r="L2" s="3" t="s">
        <v>21</v>
      </c>
      <c r="M2" s="3" t="s">
        <v>30</v>
      </c>
      <c r="N2" s="4">
        <v>912.5</v>
      </c>
      <c r="O2" s="4" t="s">
        <v>80</v>
      </c>
    </row>
    <row r="3" spans="1:15" ht="35.1" customHeight="1" x14ac:dyDescent="0.15">
      <c r="A3" s="3" t="s">
        <v>15</v>
      </c>
      <c r="B3" s="3" t="s">
        <v>16</v>
      </c>
      <c r="C3" s="4" t="s">
        <v>78</v>
      </c>
      <c r="D3" s="4" t="s">
        <v>79</v>
      </c>
      <c r="E3" s="3" t="s">
        <v>81</v>
      </c>
      <c r="F3" s="3" t="s">
        <v>82</v>
      </c>
      <c r="G3" s="4">
        <v>602</v>
      </c>
      <c r="H3" s="4">
        <v>1</v>
      </c>
      <c r="I3" s="4">
        <v>602</v>
      </c>
      <c r="J3" s="4">
        <v>4.5</v>
      </c>
      <c r="K3" s="3" t="s">
        <v>41</v>
      </c>
      <c r="L3" s="3" t="s">
        <v>21</v>
      </c>
      <c r="M3" s="3" t="s">
        <v>30</v>
      </c>
      <c r="N3" s="4">
        <v>1201.5</v>
      </c>
      <c r="O3" s="4" t="s">
        <v>80</v>
      </c>
    </row>
    <row r="4" spans="1:15" ht="35.1" customHeight="1" x14ac:dyDescent="0.15">
      <c r="A4" s="3" t="s">
        <v>15</v>
      </c>
      <c r="B4" s="3" t="s">
        <v>23</v>
      </c>
      <c r="C4" s="4" t="s">
        <v>81</v>
      </c>
      <c r="D4" s="4" t="s">
        <v>82</v>
      </c>
      <c r="E4" s="3" t="s">
        <v>83</v>
      </c>
      <c r="F4" s="3" t="s">
        <v>82</v>
      </c>
      <c r="G4" s="4">
        <v>514</v>
      </c>
      <c r="H4" s="4">
        <v>0</v>
      </c>
      <c r="I4" s="4">
        <v>514</v>
      </c>
      <c r="J4" s="4">
        <v>0</v>
      </c>
      <c r="K4" s="3" t="s">
        <v>41</v>
      </c>
      <c r="L4" s="3" t="s">
        <v>21</v>
      </c>
      <c r="M4" s="3" t="s">
        <v>30</v>
      </c>
      <c r="N4" s="4">
        <v>1109</v>
      </c>
      <c r="O4" s="4" t="s">
        <v>80</v>
      </c>
    </row>
    <row r="5" spans="1:15" ht="35.1" customHeight="1" x14ac:dyDescent="0.15">
      <c r="A5" s="3" t="s">
        <v>15</v>
      </c>
      <c r="B5" s="3" t="s">
        <v>26</v>
      </c>
      <c r="C5" s="4" t="s">
        <v>83</v>
      </c>
      <c r="D5" s="4" t="s">
        <v>82</v>
      </c>
      <c r="E5" s="3" t="s">
        <v>81</v>
      </c>
      <c r="F5" s="3" t="s">
        <v>82</v>
      </c>
      <c r="G5" s="4">
        <v>-514</v>
      </c>
      <c r="H5" s="4">
        <v>0</v>
      </c>
      <c r="I5" s="4">
        <v>-514</v>
      </c>
      <c r="J5" s="4">
        <v>0</v>
      </c>
      <c r="K5" s="3" t="s">
        <v>41</v>
      </c>
      <c r="L5" s="3" t="s">
        <v>21</v>
      </c>
      <c r="M5" s="3" t="s">
        <v>30</v>
      </c>
      <c r="N5" s="4">
        <v>81</v>
      </c>
      <c r="O5" s="4" t="s">
        <v>80</v>
      </c>
    </row>
    <row r="6" spans="1:15" ht="35.1" customHeight="1" x14ac:dyDescent="0.15">
      <c r="A6" s="3"/>
      <c r="B6" s="3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4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17.25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6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27</v>
      </c>
      <c r="F2" s="3" t="s">
        <v>28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29</v>
      </c>
      <c r="L2" s="3" t="s">
        <v>21</v>
      </c>
      <c r="M2" s="3" t="s">
        <v>30</v>
      </c>
      <c r="N2" s="4" t="e">
        <f>I2+J2+K2+L2+M2</f>
        <v>#REF!</v>
      </c>
      <c r="O2" s="4" t="s">
        <v>31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132</v>
      </c>
      <c r="D3" s="4" t="str">
        <f t="shared" ref="D3" si="1">F2</f>
        <v>250</v>
      </c>
      <c r="E3" s="3" t="s">
        <v>32</v>
      </c>
      <c r="F3" s="3" t="s">
        <v>33</v>
      </c>
      <c r="G3" s="4">
        <f>E3-C3</f>
        <v>92</v>
      </c>
      <c r="H3" s="4">
        <f>F3-F2</f>
        <v>3</v>
      </c>
      <c r="I3" s="4">
        <f>G3</f>
        <v>92</v>
      </c>
      <c r="J3" s="4">
        <f>H3*4.5</f>
        <v>13.5</v>
      </c>
      <c r="K3" s="3" t="s">
        <v>29</v>
      </c>
      <c r="L3" s="3" t="s">
        <v>21</v>
      </c>
      <c r="M3" s="3" t="s">
        <v>20</v>
      </c>
      <c r="N3" s="4">
        <f>I3+J3+K3+L3+M3</f>
        <v>610.5</v>
      </c>
      <c r="O3" s="4" t="s">
        <v>31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224</v>
      </c>
      <c r="D4" s="4" t="str">
        <f t="shared" ref="D4" si="3">F3</f>
        <v>253</v>
      </c>
      <c r="E4" s="3" t="s">
        <v>27</v>
      </c>
      <c r="F4" s="3" t="s">
        <v>28</v>
      </c>
      <c r="G4" s="4">
        <f>E4-C4</f>
        <v>-92</v>
      </c>
      <c r="H4" s="4">
        <f>F4-F3</f>
        <v>-3</v>
      </c>
      <c r="I4" s="4">
        <f>G4</f>
        <v>-92</v>
      </c>
      <c r="J4" s="4">
        <f>H4*4.5</f>
        <v>-13.5</v>
      </c>
      <c r="K4" s="3" t="s">
        <v>29</v>
      </c>
      <c r="L4" s="3" t="s">
        <v>21</v>
      </c>
      <c r="M4" s="3" t="s">
        <v>30</v>
      </c>
      <c r="N4" s="4">
        <f>I4+J4+K4+L4+M4</f>
        <v>389.5</v>
      </c>
      <c r="O4" s="4" t="s">
        <v>31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28</v>
      </c>
      <c r="F2" s="3" t="s">
        <v>34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35</v>
      </c>
      <c r="L2" s="3" t="s">
        <v>21</v>
      </c>
      <c r="M2" s="3" t="s">
        <v>30</v>
      </c>
      <c r="N2" s="4" t="e">
        <f>I2+J2+K2+L2+M2</f>
        <v>#REF!</v>
      </c>
      <c r="O2" s="4" t="s">
        <v>36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250</v>
      </c>
      <c r="D3" s="4" t="str">
        <f t="shared" ref="D3" si="1">F2</f>
        <v>44</v>
      </c>
      <c r="E3" s="3" t="s">
        <v>37</v>
      </c>
      <c r="F3" s="3" t="s">
        <v>38</v>
      </c>
      <c r="G3" s="4">
        <f>E3-C3</f>
        <v>45</v>
      </c>
      <c r="H3" s="4">
        <f>F3-F2</f>
        <v>1</v>
      </c>
      <c r="I3" s="4">
        <f>G3</f>
        <v>45</v>
      </c>
      <c r="J3" s="4">
        <f>H3*4.5</f>
        <v>4.5</v>
      </c>
      <c r="K3" s="3" t="s">
        <v>35</v>
      </c>
      <c r="L3" s="3" t="s">
        <v>21</v>
      </c>
      <c r="M3" s="3" t="s">
        <v>30</v>
      </c>
      <c r="N3" s="4">
        <f>I3+J3+K3+L3+M3</f>
        <v>664.5</v>
      </c>
      <c r="O3" s="4" t="s">
        <v>36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295</v>
      </c>
      <c r="D4" s="4" t="str">
        <f t="shared" ref="D4" si="3">F3</f>
        <v>45</v>
      </c>
      <c r="E4" s="3" t="s">
        <v>28</v>
      </c>
      <c r="F4" s="3" t="s">
        <v>34</v>
      </c>
      <c r="G4" s="4">
        <f>E4-C4</f>
        <v>-45</v>
      </c>
      <c r="H4" s="4">
        <f>F4-F3</f>
        <v>-1</v>
      </c>
      <c r="I4" s="4">
        <f>G4</f>
        <v>-45</v>
      </c>
      <c r="J4" s="4">
        <f>H4*4.5</f>
        <v>-4.5</v>
      </c>
      <c r="K4" s="3" t="s">
        <v>35</v>
      </c>
      <c r="L4" s="3" t="s">
        <v>21</v>
      </c>
      <c r="M4" s="3" t="s">
        <v>30</v>
      </c>
      <c r="N4" s="4">
        <f>I4+J4+K4+L4+M4</f>
        <v>565.5</v>
      </c>
      <c r="O4" s="4" t="s">
        <v>36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39</v>
      </c>
      <c r="F2" s="3" t="s">
        <v>40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41</v>
      </c>
      <c r="L2" s="3" t="s">
        <v>21</v>
      </c>
      <c r="M2" s="3" t="s">
        <v>30</v>
      </c>
      <c r="N2" s="4" t="e">
        <f>I2+J2+K2+L2+M2</f>
        <v>#REF!</v>
      </c>
      <c r="O2" s="4" t="s">
        <v>42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228</v>
      </c>
      <c r="D3" s="4" t="str">
        <f t="shared" ref="D3" si="1">F2</f>
        <v>7</v>
      </c>
      <c r="E3" s="3" t="s">
        <v>43</v>
      </c>
      <c r="F3" s="3" t="s">
        <v>44</v>
      </c>
      <c r="G3" s="4">
        <f>E3-C3</f>
        <v>198</v>
      </c>
      <c r="H3" s="4">
        <f>F3-F2</f>
        <v>2</v>
      </c>
      <c r="I3" s="4">
        <f>G3</f>
        <v>198</v>
      </c>
      <c r="J3" s="4">
        <f>H3*4.5</f>
        <v>9</v>
      </c>
      <c r="K3" s="3" t="s">
        <v>41</v>
      </c>
      <c r="L3" s="3" t="s">
        <v>21</v>
      </c>
      <c r="M3" s="3" t="s">
        <v>30</v>
      </c>
      <c r="N3" s="4">
        <f>I3+J3+K3+L3+M3</f>
        <v>802</v>
      </c>
      <c r="O3" s="4" t="s">
        <v>42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426</v>
      </c>
      <c r="D4" s="4" t="str">
        <f t="shared" ref="D4" si="3">F3</f>
        <v>9</v>
      </c>
      <c r="E4" s="3" t="s">
        <v>39</v>
      </c>
      <c r="F4" s="3" t="s">
        <v>40</v>
      </c>
      <c r="G4" s="4">
        <f>E4-C4</f>
        <v>-198</v>
      </c>
      <c r="H4" s="4">
        <f>F4-F3</f>
        <v>-2</v>
      </c>
      <c r="I4" s="4">
        <f>G4</f>
        <v>-198</v>
      </c>
      <c r="J4" s="4">
        <f>H4*4.5</f>
        <v>-9</v>
      </c>
      <c r="K4" s="3" t="s">
        <v>41</v>
      </c>
      <c r="L4" s="3" t="s">
        <v>21</v>
      </c>
      <c r="M4" s="3" t="s">
        <v>30</v>
      </c>
      <c r="N4" s="4">
        <f>I4+J4+K4+L4+M4</f>
        <v>388</v>
      </c>
      <c r="O4" s="4" t="s">
        <v>42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45</v>
      </c>
      <c r="F2" s="3" t="s">
        <v>46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41</v>
      </c>
      <c r="L2" s="3" t="s">
        <v>21</v>
      </c>
      <c r="M2" s="3" t="s">
        <v>30</v>
      </c>
      <c r="N2" s="4" t="e">
        <f>I2+J2+K2+L2+M2</f>
        <v>#REF!</v>
      </c>
      <c r="O2" s="4" t="s">
        <v>47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247</v>
      </c>
      <c r="D3" s="4" t="str">
        <f t="shared" ref="D3" si="1">F2</f>
        <v>11</v>
      </c>
      <c r="E3" s="3" t="s">
        <v>48</v>
      </c>
      <c r="F3" s="3" t="s">
        <v>21</v>
      </c>
      <c r="G3" s="4">
        <f>E3-C3</f>
        <v>120</v>
      </c>
      <c r="H3" s="4">
        <f>F3-F2</f>
        <v>4</v>
      </c>
      <c r="I3" s="4">
        <f>G3</f>
        <v>120</v>
      </c>
      <c r="J3" s="4">
        <f>H3*4.5</f>
        <v>18</v>
      </c>
      <c r="K3" s="3" t="s">
        <v>41</v>
      </c>
      <c r="L3" s="3" t="s">
        <v>21</v>
      </c>
      <c r="M3" s="3" t="s">
        <v>30</v>
      </c>
      <c r="N3" s="4">
        <f>I3+J3+K3+L3+M3</f>
        <v>733</v>
      </c>
      <c r="O3" s="4" t="s">
        <v>47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367</v>
      </c>
      <c r="D4" s="4" t="str">
        <f t="shared" ref="D4" si="3">F3</f>
        <v>15</v>
      </c>
      <c r="E4" s="3" t="s">
        <v>45</v>
      </c>
      <c r="F4" s="3" t="s">
        <v>46</v>
      </c>
      <c r="G4" s="4">
        <f>E4-C4</f>
        <v>-120</v>
      </c>
      <c r="H4" s="4">
        <f>F4-F3</f>
        <v>-4</v>
      </c>
      <c r="I4" s="4">
        <f>G4</f>
        <v>-120</v>
      </c>
      <c r="J4" s="4">
        <f>H4*4.5</f>
        <v>-18</v>
      </c>
      <c r="K4" s="3" t="s">
        <v>41</v>
      </c>
      <c r="L4" s="3" t="s">
        <v>21</v>
      </c>
      <c r="M4" s="3" t="s">
        <v>30</v>
      </c>
      <c r="N4" s="4">
        <f>I4+J4+K4+L4+M4</f>
        <v>457</v>
      </c>
      <c r="O4" s="4" t="s">
        <v>47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3" sqref="G3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23</v>
      </c>
      <c r="C2" s="4">
        <v>500</v>
      </c>
      <c r="D2" s="4">
        <v>15</v>
      </c>
      <c r="E2" s="3" t="s">
        <v>49</v>
      </c>
      <c r="F2" s="3" t="s">
        <v>50</v>
      </c>
      <c r="G2" s="4">
        <f>E2-C2</f>
        <v>206</v>
      </c>
      <c r="H2" s="4">
        <f>F2-D2</f>
        <v>5</v>
      </c>
      <c r="I2" s="4">
        <f>G2</f>
        <v>206</v>
      </c>
      <c r="J2" s="4">
        <f>H2*4.5</f>
        <v>22.5</v>
      </c>
      <c r="K2" s="3" t="s">
        <v>51</v>
      </c>
      <c r="L2" s="3" t="s">
        <v>21</v>
      </c>
      <c r="M2" s="3" t="s">
        <v>30</v>
      </c>
      <c r="N2" s="4">
        <f>I2+J2+K2+L2+M2</f>
        <v>973.5</v>
      </c>
      <c r="O2" s="4" t="s">
        <v>47</v>
      </c>
    </row>
    <row r="3" spans="1:15" ht="35.1" customHeight="1" x14ac:dyDescent="0.15">
      <c r="A3" s="3" t="s">
        <v>15</v>
      </c>
      <c r="B3" s="3" t="s">
        <v>26</v>
      </c>
      <c r="C3" s="4" t="str">
        <f t="shared" ref="C3" si="0">E2</f>
        <v>706</v>
      </c>
      <c r="D3" s="4" t="str">
        <f t="shared" ref="D3" si="1">F2</f>
        <v>20</v>
      </c>
      <c r="E3" s="3" t="s">
        <v>52</v>
      </c>
      <c r="F3" s="3" t="s">
        <v>21</v>
      </c>
      <c r="G3" s="4">
        <f>E3-C3</f>
        <v>-282</v>
      </c>
      <c r="H3" s="4">
        <f>F3-F2</f>
        <v>-5</v>
      </c>
      <c r="I3" s="4">
        <f>G3</f>
        <v>-282</v>
      </c>
      <c r="J3" s="4">
        <f>H3*4.5</f>
        <v>-22.5</v>
      </c>
      <c r="K3" s="3" t="s">
        <v>51</v>
      </c>
      <c r="L3" s="3" t="s">
        <v>21</v>
      </c>
      <c r="M3" s="3" t="s">
        <v>30</v>
      </c>
      <c r="N3" s="4">
        <f>I3+J3+K3+L3+M3</f>
        <v>440.5</v>
      </c>
      <c r="O3" s="4" t="s">
        <v>47</v>
      </c>
    </row>
    <row r="4" spans="1:15" ht="35.1" customHeight="1" x14ac:dyDescent="0.15">
      <c r="A4" s="3"/>
      <c r="B4" s="3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4"/>
      <c r="O4" s="4"/>
    </row>
    <row r="5" spans="1:15" ht="35.1" customHeight="1" x14ac:dyDescent="0.15">
      <c r="A5" s="3"/>
      <c r="B5" s="3"/>
      <c r="C5" s="4"/>
      <c r="D5" s="4"/>
      <c r="E5" s="3"/>
      <c r="F5" s="3"/>
      <c r="G5" s="4"/>
      <c r="H5" s="3"/>
      <c r="I5" s="4"/>
      <c r="J5" s="3"/>
      <c r="K5" s="3"/>
      <c r="L5" s="3"/>
      <c r="M5" s="3"/>
      <c r="N5" s="3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4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17.25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6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P5" sqref="P5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53</v>
      </c>
      <c r="C2" s="4" t="s">
        <v>25</v>
      </c>
      <c r="D2" s="4" t="s">
        <v>54</v>
      </c>
      <c r="E2" s="3" t="s">
        <v>55</v>
      </c>
      <c r="F2" s="3" t="s">
        <v>56</v>
      </c>
      <c r="G2" s="4">
        <v>97</v>
      </c>
      <c r="H2" s="4">
        <v>4</v>
      </c>
      <c r="I2" s="4">
        <v>97</v>
      </c>
      <c r="J2" s="4">
        <v>18</v>
      </c>
      <c r="K2" s="3" t="s">
        <v>41</v>
      </c>
      <c r="L2" s="3" t="s">
        <v>21</v>
      </c>
      <c r="M2" s="3" t="s">
        <v>30</v>
      </c>
      <c r="N2" s="4">
        <v>710</v>
      </c>
      <c r="O2" s="4" t="s">
        <v>57</v>
      </c>
    </row>
    <row r="3" spans="1:15" ht="35.1" customHeight="1" x14ac:dyDescent="0.15">
      <c r="A3" s="3" t="s">
        <v>15</v>
      </c>
      <c r="B3" s="3" t="s">
        <v>16</v>
      </c>
      <c r="C3" s="4" t="s">
        <v>55</v>
      </c>
      <c r="D3" s="4" t="s">
        <v>56</v>
      </c>
      <c r="E3" s="3" t="s">
        <v>58</v>
      </c>
      <c r="F3" s="3" t="s">
        <v>20</v>
      </c>
      <c r="G3" s="4">
        <v>105</v>
      </c>
      <c r="H3" s="4">
        <v>4</v>
      </c>
      <c r="I3" s="4">
        <v>105</v>
      </c>
      <c r="J3" s="4">
        <v>18</v>
      </c>
      <c r="K3" s="3" t="s">
        <v>41</v>
      </c>
      <c r="L3" s="3" t="s">
        <v>21</v>
      </c>
      <c r="M3" s="3" t="s">
        <v>30</v>
      </c>
      <c r="N3" s="4">
        <v>718</v>
      </c>
      <c r="O3" s="4" t="s">
        <v>57</v>
      </c>
    </row>
    <row r="4" spans="1:15" ht="35.1" customHeight="1" x14ac:dyDescent="0.15">
      <c r="A4" s="3" t="s">
        <v>15</v>
      </c>
      <c r="B4" s="3" t="s">
        <v>23</v>
      </c>
      <c r="C4" s="4" t="s">
        <v>58</v>
      </c>
      <c r="D4" s="4" t="s">
        <v>20</v>
      </c>
      <c r="E4" s="3" t="s">
        <v>59</v>
      </c>
      <c r="F4" s="3" t="s">
        <v>60</v>
      </c>
      <c r="G4" s="4">
        <v>132</v>
      </c>
      <c r="H4" s="4">
        <v>4</v>
      </c>
      <c r="I4" s="4">
        <v>132</v>
      </c>
      <c r="J4" s="4">
        <v>18</v>
      </c>
      <c r="K4" s="3" t="s">
        <v>41</v>
      </c>
      <c r="L4" s="3" t="s">
        <v>21</v>
      </c>
      <c r="M4" s="3" t="s">
        <v>30</v>
      </c>
      <c r="N4" s="4">
        <v>745</v>
      </c>
      <c r="O4" s="4" t="s">
        <v>57</v>
      </c>
    </row>
    <row r="5" spans="1:15" ht="35.1" customHeight="1" x14ac:dyDescent="0.15">
      <c r="A5" s="3" t="s">
        <v>15</v>
      </c>
      <c r="B5" s="3" t="s">
        <v>26</v>
      </c>
      <c r="C5" s="4" t="s">
        <v>59</v>
      </c>
      <c r="D5" s="4" t="s">
        <v>60</v>
      </c>
      <c r="E5" s="3" t="s">
        <v>58</v>
      </c>
      <c r="F5" s="3" t="s">
        <v>20</v>
      </c>
      <c r="G5" s="4">
        <v>-132</v>
      </c>
      <c r="H5" s="4">
        <v>-4</v>
      </c>
      <c r="I5" s="4">
        <v>-132</v>
      </c>
      <c r="J5" s="4">
        <v>-18</v>
      </c>
      <c r="K5" s="3" t="s">
        <v>41</v>
      </c>
      <c r="L5" s="3" t="s">
        <v>21</v>
      </c>
      <c r="M5" s="3" t="s">
        <v>30</v>
      </c>
      <c r="N5" s="4">
        <v>445</v>
      </c>
      <c r="O5" s="4" t="s">
        <v>57</v>
      </c>
    </row>
    <row r="6" spans="1:15" ht="35.1" customHeight="1" x14ac:dyDescent="0.15">
      <c r="A6" s="3"/>
      <c r="B6" s="3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4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17.25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6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4" sqref="A2:XFD4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16</v>
      </c>
      <c r="C2" s="4" t="e">
        <f>#REF!</f>
        <v>#REF!</v>
      </c>
      <c r="D2" s="4" t="e">
        <f>#REF!</f>
        <v>#REF!</v>
      </c>
      <c r="E2" s="3" t="s">
        <v>61</v>
      </c>
      <c r="F2" s="3" t="s">
        <v>44</v>
      </c>
      <c r="G2" s="4" t="e">
        <f>E2-C2</f>
        <v>#REF!</v>
      </c>
      <c r="H2" s="4" t="e">
        <f>F2-#REF!</f>
        <v>#REF!</v>
      </c>
      <c r="I2" s="4" t="e">
        <f>G2</f>
        <v>#REF!</v>
      </c>
      <c r="J2" s="4" t="e">
        <f>H2*4.5</f>
        <v>#REF!</v>
      </c>
      <c r="K2" s="3" t="s">
        <v>41</v>
      </c>
      <c r="L2" s="3" t="s">
        <v>21</v>
      </c>
      <c r="M2" s="3" t="s">
        <v>30</v>
      </c>
      <c r="N2" s="4" t="e">
        <f>I2+J2+K2+L2+M2</f>
        <v>#REF!</v>
      </c>
      <c r="O2" s="4" t="s">
        <v>62</v>
      </c>
    </row>
    <row r="3" spans="1:15" ht="35.1" customHeight="1" x14ac:dyDescent="0.15">
      <c r="A3" s="3" t="s">
        <v>15</v>
      </c>
      <c r="B3" s="3" t="s">
        <v>23</v>
      </c>
      <c r="C3" s="4" t="str">
        <f t="shared" ref="C3" si="0">E2</f>
        <v>227</v>
      </c>
      <c r="D3" s="4" t="str">
        <f t="shared" ref="D3" si="1">F2</f>
        <v>9</v>
      </c>
      <c r="E3" s="3" t="s">
        <v>63</v>
      </c>
      <c r="F3" s="3" t="s">
        <v>46</v>
      </c>
      <c r="G3" s="4">
        <f>E3-C3</f>
        <v>104</v>
      </c>
      <c r="H3" s="4">
        <f>F3-F2</f>
        <v>2</v>
      </c>
      <c r="I3" s="4">
        <f>G3</f>
        <v>104</v>
      </c>
      <c r="J3" s="4">
        <f>H3*4.5</f>
        <v>9</v>
      </c>
      <c r="K3" s="3" t="s">
        <v>41</v>
      </c>
      <c r="L3" s="3" t="s">
        <v>21</v>
      </c>
      <c r="M3" s="3" t="s">
        <v>30</v>
      </c>
      <c r="N3" s="4">
        <f>I3+J3+K3+L3+M3</f>
        <v>708</v>
      </c>
      <c r="O3" s="4" t="s">
        <v>62</v>
      </c>
    </row>
    <row r="4" spans="1:15" ht="35.1" customHeight="1" x14ac:dyDescent="0.15">
      <c r="A4" s="3" t="s">
        <v>15</v>
      </c>
      <c r="B4" s="3" t="s">
        <v>26</v>
      </c>
      <c r="C4" s="4" t="str">
        <f t="shared" ref="C4" si="2">E3</f>
        <v>331</v>
      </c>
      <c r="D4" s="4" t="str">
        <f t="shared" ref="D4" si="3">F3</f>
        <v>11</v>
      </c>
      <c r="E4" s="3" t="s">
        <v>61</v>
      </c>
      <c r="F4" s="3" t="s">
        <v>44</v>
      </c>
      <c r="G4" s="4">
        <f>E4-C4</f>
        <v>-104</v>
      </c>
      <c r="H4" s="4">
        <f>F4-F3</f>
        <v>-2</v>
      </c>
      <c r="I4" s="4">
        <f>G4</f>
        <v>-104</v>
      </c>
      <c r="J4" s="4">
        <f>H4*4.5</f>
        <v>-9</v>
      </c>
      <c r="K4" s="3" t="s">
        <v>41</v>
      </c>
      <c r="L4" s="3" t="s">
        <v>21</v>
      </c>
      <c r="M4" s="3" t="s">
        <v>30</v>
      </c>
      <c r="N4" s="4">
        <f>I4+J4+K4+L4+M4</f>
        <v>482</v>
      </c>
      <c r="O4" s="4" t="s">
        <v>62</v>
      </c>
    </row>
    <row r="5" spans="1:15" ht="35.1" customHeight="1" x14ac:dyDescent="0.15">
      <c r="A5" s="3"/>
      <c r="B5" s="3"/>
      <c r="C5" s="4"/>
      <c r="D5" s="4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3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4"/>
      <c r="D9" s="4"/>
      <c r="E9" s="3"/>
      <c r="F9" s="3"/>
      <c r="G9" s="4"/>
      <c r="H9" s="3"/>
      <c r="I9" s="4"/>
      <c r="J9" s="4"/>
      <c r="K9" s="3"/>
      <c r="L9" s="3"/>
      <c r="M9" s="3"/>
      <c r="N9" s="3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35.1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4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  <row r="24" spans="2:15" ht="17.25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2" sqref="A2:O5"/>
    </sheetView>
  </sheetViews>
  <sheetFormatPr defaultColWidth="9" defaultRowHeight="14.25" x14ac:dyDescent="0.15"/>
  <cols>
    <col min="1" max="1" width="9" style="1"/>
    <col min="2" max="2" width="4.75" style="1" customWidth="1"/>
    <col min="3" max="4" width="7.375" style="1" customWidth="1"/>
    <col min="5" max="5" width="9.75" style="1" customWidth="1"/>
    <col min="6" max="6" width="8.875" style="1" customWidth="1"/>
    <col min="7" max="7" width="8.375" style="1" customWidth="1"/>
    <col min="8" max="8" width="8.5" style="1" customWidth="1"/>
    <col min="9" max="9" width="8.25" style="1" customWidth="1"/>
    <col min="10" max="10" width="8" style="1" customWidth="1"/>
    <col min="11" max="11" width="9.125" style="1" customWidth="1"/>
    <col min="12" max="12" width="6" style="1" customWidth="1"/>
    <col min="13" max="13" width="6.125" style="1" customWidth="1"/>
    <col min="14" max="15" width="8.75" style="2" customWidth="1"/>
    <col min="16" max="16384" width="9" style="2"/>
  </cols>
  <sheetData>
    <row r="1" spans="1:15" ht="24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</row>
    <row r="2" spans="1:15" ht="35.1" customHeight="1" x14ac:dyDescent="0.15">
      <c r="A2" s="3" t="s">
        <v>15</v>
      </c>
      <c r="B2" s="3" t="s">
        <v>53</v>
      </c>
      <c r="C2" s="4" t="s">
        <v>64</v>
      </c>
      <c r="D2" s="4" t="s">
        <v>65</v>
      </c>
      <c r="E2" s="3" t="s">
        <v>66</v>
      </c>
      <c r="F2" s="3" t="s">
        <v>60</v>
      </c>
      <c r="G2" s="4">
        <v>163</v>
      </c>
      <c r="H2" s="4">
        <v>6</v>
      </c>
      <c r="I2" s="4">
        <v>163</v>
      </c>
      <c r="J2" s="4">
        <v>27</v>
      </c>
      <c r="K2" s="3" t="s">
        <v>67</v>
      </c>
      <c r="L2" s="3" t="s">
        <v>21</v>
      </c>
      <c r="M2" s="3" t="s">
        <v>30</v>
      </c>
      <c r="N2" s="4">
        <v>775</v>
      </c>
      <c r="O2" s="4" t="s">
        <v>68</v>
      </c>
    </row>
    <row r="3" spans="1:15" ht="35.1" customHeight="1" x14ac:dyDescent="0.15">
      <c r="A3" s="3" t="s">
        <v>15</v>
      </c>
      <c r="B3" s="3" t="s">
        <v>16</v>
      </c>
      <c r="C3" s="4" t="s">
        <v>66</v>
      </c>
      <c r="D3" s="4" t="s">
        <v>60</v>
      </c>
      <c r="E3" s="3" t="s">
        <v>29</v>
      </c>
      <c r="F3" s="3" t="s">
        <v>69</v>
      </c>
      <c r="G3" s="4">
        <v>197</v>
      </c>
      <c r="H3" s="4">
        <v>7</v>
      </c>
      <c r="I3" s="4">
        <v>197</v>
      </c>
      <c r="J3" s="4">
        <v>31.5</v>
      </c>
      <c r="K3" s="3" t="s">
        <v>67</v>
      </c>
      <c r="L3" s="3" t="s">
        <v>21</v>
      </c>
      <c r="M3" s="3" t="s">
        <v>30</v>
      </c>
      <c r="N3" s="4">
        <v>813.5</v>
      </c>
      <c r="O3" s="4" t="s">
        <v>68</v>
      </c>
    </row>
    <row r="4" spans="1:15" ht="35.1" customHeight="1" x14ac:dyDescent="0.15">
      <c r="A4" s="3" t="s">
        <v>15</v>
      </c>
      <c r="B4" s="3" t="s">
        <v>23</v>
      </c>
      <c r="C4" s="4" t="s">
        <v>29</v>
      </c>
      <c r="D4" s="4" t="s">
        <v>69</v>
      </c>
      <c r="E4" s="3" t="s">
        <v>70</v>
      </c>
      <c r="F4" s="3" t="s">
        <v>71</v>
      </c>
      <c r="G4" s="4">
        <v>233</v>
      </c>
      <c r="H4" s="4">
        <v>7</v>
      </c>
      <c r="I4" s="4">
        <v>233</v>
      </c>
      <c r="J4" s="4">
        <v>31.5</v>
      </c>
      <c r="K4" s="3" t="s">
        <v>67</v>
      </c>
      <c r="L4" s="3" t="s">
        <v>21</v>
      </c>
      <c r="M4" s="3" t="s">
        <v>30</v>
      </c>
      <c r="N4" s="4">
        <v>849.5</v>
      </c>
      <c r="O4" s="4" t="s">
        <v>68</v>
      </c>
    </row>
    <row r="5" spans="1:15" ht="35.1" customHeight="1" x14ac:dyDescent="0.15">
      <c r="A5" s="3" t="s">
        <v>15</v>
      </c>
      <c r="B5" s="3" t="s">
        <v>26</v>
      </c>
      <c r="C5" s="4" t="s">
        <v>70</v>
      </c>
      <c r="D5" s="4" t="s">
        <v>71</v>
      </c>
      <c r="E5" s="3" t="s">
        <v>29</v>
      </c>
      <c r="F5" s="3" t="s">
        <v>69</v>
      </c>
      <c r="G5" s="4">
        <v>-233</v>
      </c>
      <c r="H5" s="4">
        <v>-7</v>
      </c>
      <c r="I5" s="4">
        <v>-233</v>
      </c>
      <c r="J5" s="4">
        <v>-31.5</v>
      </c>
      <c r="K5" s="3" t="s">
        <v>67</v>
      </c>
      <c r="L5" s="3" t="s">
        <v>21</v>
      </c>
      <c r="M5" s="3" t="s">
        <v>30</v>
      </c>
      <c r="N5" s="4">
        <v>320.5</v>
      </c>
      <c r="O5" s="4" t="s">
        <v>68</v>
      </c>
    </row>
    <row r="6" spans="1:15" ht="35.1" customHeight="1" x14ac:dyDescent="0.15">
      <c r="A6" s="3"/>
      <c r="B6" s="3"/>
      <c r="C6" s="4"/>
      <c r="D6" s="4"/>
      <c r="E6" s="3"/>
      <c r="F6" s="3"/>
      <c r="G6" s="4"/>
      <c r="H6" s="3"/>
      <c r="I6" s="4"/>
      <c r="J6" s="4"/>
      <c r="K6" s="3"/>
      <c r="L6" s="3"/>
      <c r="M6" s="3"/>
      <c r="N6" s="3"/>
      <c r="O6" s="4"/>
    </row>
    <row r="7" spans="1:15" ht="35.1" customHeight="1" x14ac:dyDescent="0.15">
      <c r="A7" s="3"/>
      <c r="B7" s="3"/>
      <c r="C7" s="4"/>
      <c r="D7" s="4"/>
      <c r="E7" s="3"/>
      <c r="F7" s="3"/>
      <c r="G7" s="4"/>
      <c r="H7" s="3"/>
      <c r="I7" s="4"/>
      <c r="J7" s="4"/>
      <c r="K7" s="3"/>
      <c r="L7" s="3"/>
      <c r="M7" s="3"/>
      <c r="N7" s="3"/>
      <c r="O7" s="4"/>
    </row>
    <row r="8" spans="1:15" ht="35.1" customHeight="1" x14ac:dyDescent="0.15">
      <c r="A8" s="3"/>
      <c r="B8" s="3"/>
      <c r="C8" s="4"/>
      <c r="D8" s="4"/>
      <c r="E8" s="3"/>
      <c r="F8" s="3"/>
      <c r="G8" s="4"/>
      <c r="H8" s="3"/>
      <c r="I8" s="4"/>
      <c r="J8" s="4"/>
      <c r="K8" s="3"/>
      <c r="L8" s="3"/>
      <c r="M8" s="3"/>
      <c r="N8" s="3"/>
      <c r="O8" s="4"/>
    </row>
    <row r="9" spans="1:15" ht="35.1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ht="35.1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</row>
    <row r="11" spans="1:15" ht="35.1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</row>
    <row r="12" spans="1:15" ht="35.1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4"/>
    </row>
    <row r="13" spans="1:15" ht="35.1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</row>
    <row r="14" spans="1:15" ht="35.1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</row>
    <row r="15" spans="1:15" ht="17.25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6"/>
    </row>
    <row r="16" spans="1:15" ht="17.25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</row>
    <row r="17" spans="2:15" ht="17.25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</row>
    <row r="18" spans="2:15" ht="17.25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</row>
    <row r="19" spans="2:15" ht="17.25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</row>
    <row r="20" spans="2:15" ht="17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</row>
    <row r="21" spans="2:15" ht="17.25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</row>
    <row r="22" spans="2:15" ht="17.25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</row>
    <row r="23" spans="2:15" ht="17.25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</row>
  </sheetData>
  <phoneticPr fontId="3" type="noConversion"/>
  <printOptions horizontalCentered="1" verticalCentered="1"/>
  <pageMargins left="0" right="0.39" top="0.24" bottom="0.24" header="0.08" footer="0.08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101房</vt:lpstr>
      <vt:lpstr>102房</vt:lpstr>
      <vt:lpstr>103房</vt:lpstr>
      <vt:lpstr>201房</vt:lpstr>
      <vt:lpstr>202房</vt:lpstr>
      <vt:lpstr>203房</vt:lpstr>
      <vt:lpstr>205房</vt:lpstr>
      <vt:lpstr>301房</vt:lpstr>
      <vt:lpstr>302房</vt:lpstr>
      <vt:lpstr>303房</vt:lpstr>
      <vt:lpstr>305房</vt:lpstr>
      <vt:lpstr>'101房'!Print_Area</vt:lpstr>
      <vt:lpstr>'102房'!Print_Area</vt:lpstr>
      <vt:lpstr>'103房'!Print_Area</vt:lpstr>
      <vt:lpstr>'201房'!Print_Area</vt:lpstr>
      <vt:lpstr>'202房'!Print_Area</vt:lpstr>
      <vt:lpstr>'203房'!Print_Area</vt:lpstr>
      <vt:lpstr>'205房'!Print_Area</vt:lpstr>
      <vt:lpstr>'301房'!Print_Area</vt:lpstr>
      <vt:lpstr>'302房'!Print_Area</vt:lpstr>
      <vt:lpstr>'303房'!Print_Area</vt:lpstr>
      <vt:lpstr>'305房'!Print_Area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2019-04-23T03:37:00Z</dcterms:created>
  <dcterms:modified xsi:type="dcterms:W3CDTF">2020-07-08T15:30:02Z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