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ov.ev/PycharmProjects/Dashboard/atlas/"/>
    </mc:Choice>
  </mc:AlternateContent>
  <xr:revisionPtr revIDLastSave="0" documentId="13_ncr:1_{F4795130-A7D6-5C45-A8A5-B0ED4EFC1D69}" xr6:coauthVersionLast="47" xr6:coauthVersionMax="47" xr10:uidLastSave="{00000000-0000-0000-0000-000000000000}"/>
  <bookViews>
    <workbookView xWindow="-20" yWindow="500" windowWidth="28800" windowHeight="15860" firstSheet="3" activeTab="13" xr2:uid="{A813E25F-9E6C-4540-90E0-228B62E2F4D7}"/>
  </bookViews>
  <sheets>
    <sheet name="ФЭМ" sheetId="31" r:id="rId1"/>
    <sheet name="свод" sheetId="40" r:id="rId2"/>
    <sheet name="result" sheetId="39" r:id="rId3"/>
    <sheet name="info" sheetId="7" r:id="rId4"/>
    <sheet name="Функционал" sheetId="1" r:id="rId5"/>
    <sheet name="Процессы" sheetId="4" r:id="rId6"/>
    <sheet name="Операции" sheetId="10" r:id="rId7"/>
    <sheet name="Эффект" sheetId="12" r:id="rId8"/>
    <sheet name="Роли" sheetId="6" r:id="rId9"/>
    <sheet name="Люди" sheetId="29" r:id="rId10"/>
    <sheet name="ДО" sheetId="3" r:id="rId11"/>
    <sheet name="Затраты" sheetId="30" r:id="rId12"/>
    <sheet name="Факт" sheetId="32" r:id="rId13"/>
    <sheet name="Sheet4" sheetId="41" r:id="rId14"/>
  </sheets>
  <definedNames>
    <definedName name="ExternalData_1" localSheetId="2" hidden="1">'result'!$A$1:$R$10</definedName>
  </definedNames>
  <calcPr calcId="191029"/>
  <pivotCaches>
    <pivotCache cacheId="20" r:id="rId15"/>
    <pivotCache cacheId="2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/>
  <c r="A6" i="12"/>
  <c r="A2" i="12"/>
  <c r="E1" i="30"/>
  <c r="F1" i="30" s="1"/>
  <c r="G1" i="30" s="1"/>
  <c r="H1" i="30" s="1"/>
  <c r="I1" i="30" s="1"/>
  <c r="J1" i="30" s="1"/>
  <c r="K1" i="30" s="1"/>
  <c r="L1" i="30" s="1"/>
  <c r="M1" i="30" s="1"/>
  <c r="N1" i="30" s="1"/>
  <c r="O1" i="30" s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2CD26-69F0-3940-9578-0E2AFD607CFF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<sst xmlns="http://schemas.openxmlformats.org/spreadsheetml/2006/main" count="269" uniqueCount="90">
  <si>
    <t>Раздел</t>
  </si>
  <si>
    <t>Итераций в год</t>
  </si>
  <si>
    <t>Дата выхода в прод</t>
  </si>
  <si>
    <t>Роль</t>
  </si>
  <si>
    <t>Мой крутой функционал 1</t>
  </si>
  <si>
    <t>Мой крутой функционал 2</t>
  </si>
  <si>
    <t>ИБРД</t>
  </si>
  <si>
    <t>Консолидация CAPEX</t>
  </si>
  <si>
    <t>Формирование отчета</t>
  </si>
  <si>
    <t>ДО</t>
  </si>
  <si>
    <t>Фамилия И.О.</t>
  </si>
  <si>
    <t>Мой крутой функционал 3</t>
  </si>
  <si>
    <t>Название функционала</t>
  </si>
  <si>
    <t>Раб. часов в дне</t>
  </si>
  <si>
    <t>ННГ</t>
  </si>
  <si>
    <t>Консолидатор</t>
  </si>
  <si>
    <t>Иванов Е.В.</t>
  </si>
  <si>
    <t>Загружающий</t>
  </si>
  <si>
    <t>Соц. взносы</t>
  </si>
  <si>
    <t>Раб. дней в год</t>
  </si>
  <si>
    <t>Месяцев в году</t>
  </si>
  <si>
    <t>Показатель</t>
  </si>
  <si>
    <t>Значение</t>
  </si>
  <si>
    <t>pr1</t>
  </si>
  <si>
    <t>pr2</t>
  </si>
  <si>
    <t>r1</t>
  </si>
  <si>
    <t>r2</t>
  </si>
  <si>
    <t>f1</t>
  </si>
  <si>
    <t>f2</t>
  </si>
  <si>
    <t>f3</t>
  </si>
  <si>
    <t>do1</t>
  </si>
  <si>
    <t>id do</t>
  </si>
  <si>
    <t>op1</t>
  </si>
  <si>
    <t>Название операции</t>
  </si>
  <si>
    <t>Название процесса</t>
  </si>
  <si>
    <t>Стоимость разработки, тыс. руб.</t>
  </si>
  <si>
    <t>op2</t>
  </si>
  <si>
    <t>op3</t>
  </si>
  <si>
    <t>op4</t>
  </si>
  <si>
    <t>Операция 1</t>
  </si>
  <si>
    <t>Операция 2</t>
  </si>
  <si>
    <t>Операция 3</t>
  </si>
  <si>
    <t>Операция 4</t>
  </si>
  <si>
    <t>Номер в каталоге</t>
  </si>
  <si>
    <t>AS IS, часов</t>
  </si>
  <si>
    <t>Эффект</t>
  </si>
  <si>
    <t>%id func</t>
  </si>
  <si>
    <t>%id process</t>
  </si>
  <si>
    <t>%id oper</t>
  </si>
  <si>
    <t>%id role</t>
  </si>
  <si>
    <t>%id do</t>
  </si>
  <si>
    <t>пусто</t>
  </si>
  <si>
    <t>Кол-во человек</t>
  </si>
  <si>
    <t>Статья</t>
  </si>
  <si>
    <t>capex</t>
  </si>
  <si>
    <t>opex</t>
  </si>
  <si>
    <t>Детализация</t>
  </si>
  <si>
    <t>Этап</t>
  </si>
  <si>
    <t>Версия</t>
  </si>
  <si>
    <t>12+0 2022</t>
  </si>
  <si>
    <t>Дата</t>
  </si>
  <si>
    <t>Программа</t>
  </si>
  <si>
    <t>Цифровая экономика</t>
  </si>
  <si>
    <t>Код проекта</t>
  </si>
  <si>
    <t>U000000000</t>
  </si>
  <si>
    <t>do2</t>
  </si>
  <si>
    <t>ЦР</t>
  </si>
  <si>
    <t>Ср. ставка, тыс. руб. в час</t>
  </si>
  <si>
    <t>Ср. ставка, тыс. руб. в мес.</t>
  </si>
  <si>
    <t>%key</t>
  </si>
  <si>
    <t>f1|op1</t>
  </si>
  <si>
    <t>f2|op2</t>
  </si>
  <si>
    <t>f3|op3</t>
  </si>
  <si>
    <t>f3|op4</t>
  </si>
  <si>
    <t>f1|op3</t>
  </si>
  <si>
    <t>Row Labels</t>
  </si>
  <si>
    <t>Grand Total</t>
  </si>
  <si>
    <t>(blank)</t>
  </si>
  <si>
    <t>TO BE, часов</t>
  </si>
  <si>
    <t>Эффект, часов</t>
  </si>
  <si>
    <t>Эффект, тыс. руб. в год</t>
  </si>
  <si>
    <t>Average of AS IS, часов</t>
  </si>
  <si>
    <t>Average of TO BE, часов</t>
  </si>
  <si>
    <t>Average of Эффект, часов</t>
  </si>
  <si>
    <t>Sum of Эффект, тыс. руб. в год</t>
  </si>
  <si>
    <t>Способ подтверждения</t>
  </si>
  <si>
    <t>Комментарий</t>
  </si>
  <si>
    <t>Анкетирование</t>
  </si>
  <si>
    <t>bla</t>
  </si>
  <si>
    <t>Sum of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</si>
</sst>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3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2" applyFont="1" applyFill="1" applyAlignment="1">
      <alignment horizontal="center"/>
    </xf>
    <xf numFmtId="164" fontId="0" fillId="2" borderId="0" xfId="1" applyNumberFormat="1" applyFont="1" applyFill="1" applyAlignment="1">
      <alignment horizontal="center" vertical="center"/>
    </xf>
    <xf numFmtId="9" fontId="0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2" applyNumberFormat="1" applyFont="1" applyFill="1" applyAlignment="1">
      <alignment horizontal="center"/>
    </xf>
    <xf numFmtId="17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3" formatCode="0.0"/>
    </dxf>
    <dxf>
      <numFmt numFmtId="173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[atlas.xlsx]Sheet4!PivotTable3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ln w="12700"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7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CD-6D43-848D-76B2F62A1557}"/>
              </c:ext>
            </c:extLst>
          </c:dPt>
          <c:dPt>
            <c:idx val="1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FCD-6D43-848D-76B2F62A15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 w="12700"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do1</c:v>
                </c:pt>
                <c:pt idx="1">
                  <c:v>do2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CD-6D43-848D-76B2F62A1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33"/>
        <c:axId val="1324647104"/>
        <c:axId val="767120047"/>
      </c:barChart>
      <c:catAx>
        <c:axId val="13246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67120047"/>
        <c:crosses val="autoZero"/>
        <c:auto val="1"/>
        <c:lblAlgn val="ctr"/>
        <c:lblOffset val="100"/>
        <c:noMultiLvlLbl val="0"/>
      </c:catAx>
      <c:valAx>
        <c:axId val="7671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46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solidFill>
        <a:schemeClr val="tx1">
          <a:lumMod val="15000"/>
          <a:lumOff val="85000"/>
        </a:schemeClr>
      </a:solidFill>
      <a:bevel/>
      <a:extLst>
        <a:ext uri="{C807C97D-BFC1-408E-A445-0C87EB9F89A2}">
          <ask:lineSketchStyleProps xmlns:ask="http://schemas.microsoft.com/office/drawing/2018/sketchyshapes">
            <ask:type>
              <ask:lineSketchScribble/>
            </ask:type>
          </ask:lineSketchStyleProps>
        </a:ext>
      </a:extLst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367017</xdr:colOff>
      <xdr:row>1</xdr:row>
      <xdr:rowOff>146563</xdr:rowOff>
    </xdr:from>
    <xdr:to>
      <xdr:col>14</xdr:col>
      <xdr:colOff>417817</xdr:colOff>
      <xdr:row>17</xdr:row>
      <xdr:rowOff>128283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14323-52CF-20BD-D7EE-5D51ED2B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0.084608217592" createdVersion="8" refreshedVersion="8" minRefreshableVersion="3" recordCount="9" xr:uid="{C4D86031-A720-0C47-A4DD-69878592F9AF}">
  <cacheSource type="worksheet">
    <worksheetSource name="result"/>
  </cacheSource>
  <cacheFields count="18">
    <cacheField name="%id oper" numFmtId="0">
      <sharedItems containsBlank="1" count="5">
        <s v="op1"/>
        <s v="op3"/>
        <s v="op2"/>
        <s v="op4"/>
        <m/>
      </sharedItems>
    </cacheField>
    <cacheField name="%id process" numFmtId="0">
      <sharedItems count="2">
        <s v="pr1"/>
        <s v="pr2"/>
      </sharedItems>
    </cacheField>
    <cacheField name="%id role" numFmtId="0">
      <sharedItems containsBlank="1"/>
    </cacheField>
    <cacheField name="Название операции" numFmtId="0">
      <sharedItems containsBlank="1"/>
    </cacheField>
    <cacheField name="AS IS, часов" numFmtId="0">
      <sharedItems containsString="0" containsBlank="1" containsNumber="1" containsInteger="1" minValue="10" maxValue="10" count="2">
        <n v="10"/>
        <m/>
      </sharedItems>
    </cacheField>
    <cacheField name="Название процесса" numFmtId="0">
      <sharedItems/>
    </cacheField>
    <cacheField name="Номер в каталоге" numFmtId="0">
      <sharedItems/>
    </cacheField>
    <cacheField name="Итераций в год" numFmtId="0">
      <sharedItems containsSemiMixedTypes="0" containsString="0" containsNumber="1" containsInteger="1" minValue="6" maxValue="12"/>
    </cacheField>
    <cacheField name="Эффект" numFmtId="0">
      <sharedItems containsString="0" containsBlank="1" containsNumber="1" minValue="0.08" maxValue="0.2"/>
    </cacheField>
    <cacheField name="Роль" numFmtId="0">
      <sharedItems containsBlank="1"/>
    </cacheField>
    <cacheField name="%id do" numFmtId="0">
      <sharedItems containsBlank="1"/>
    </cacheField>
    <cacheField name="Кол-во человек" numFmtId="0">
      <sharedItems containsString="0" containsBlank="1" containsNumber="1" containsInteger="1" minValue="1" maxValue="2"/>
    </cacheField>
    <cacheField name="ДО" numFmtId="0">
      <sharedItems containsBlank="1"/>
    </cacheField>
    <cacheField name="Ср. ставка, тыс. руб. в мес." numFmtId="0">
      <sharedItems containsString="0" containsBlank="1" containsNumber="1" minValue="310.92" maxValue="325.24370637953729"/>
    </cacheField>
    <cacheField name="Ср. ставка, тыс. руб. в час" numFmtId="0">
      <sharedItems containsString="0" containsBlank="1" containsNumber="1" minValue="2.4546315789473692" maxValue="2.5677134714174001"/>
    </cacheField>
    <cacheField name="TO BE, часов" numFmtId="0">
      <sharedItems containsString="0" containsBlank="1" containsNumber="1" minValue="8" maxValue="9.2000000000000011" count="5">
        <n v="9.2000000000000011"/>
        <n v="8.1999999999999993"/>
        <n v="9"/>
        <n v="8"/>
        <m/>
      </sharedItems>
    </cacheField>
    <cacheField name="Эффект, часов" numFmtId="0">
      <sharedItems containsString="0" containsBlank="1" containsNumber="1" minValue="0.8" maxValue="2" count="5">
        <n v="0.8"/>
        <n v="1.8"/>
        <n v="1"/>
        <n v="2"/>
        <m/>
      </sharedItems>
    </cacheField>
    <cacheField name="Эффект, тыс. руб. в год" numFmtId="0">
      <sharedItems containsString="0" containsBlank="1" containsNumber="1" minValue="1.9637052631578951" maxValue="10.270853885669601" count="9">
        <n v="1.9637052631578951"/>
        <n v="4.4183368421052647"/>
        <n v="2.4546315789473692"/>
        <n v="4.9092631578947374"/>
        <n v="4.1083415542678408"/>
        <n v="9.243768497102641"/>
        <n v="5.1354269428348003"/>
        <n v="10.2708538856696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0.099871759259" createdVersion="8" refreshedVersion="8" minRefreshableVersion="3" recordCount="9" xr:uid="{5E1C68E5-CE4B-5E43-9312-2F60C39F6F8F}">
  <cacheSource type="worksheet">
    <worksheetSource ref="A1:G10" sheet="Факт"/>
  </cacheSource>
  <cacheFields count="7">
    <cacheField name="Фамилия И.О." numFmtId="0">
      <sharedItems count="1">
        <s v="Иванов Е.В."/>
      </sharedItems>
    </cacheField>
    <cacheField name="Дата" numFmtId="14">
      <sharedItems containsSemiMixedTypes="0" containsNonDate="0" containsDate="1" containsString="0" minDate="2023-02-02T00:00:00" maxDate="2023-02-03T00:00:00"/>
    </cacheField>
    <cacheField name="id do" numFmtId="0">
      <sharedItems count="2">
        <s v="do1"/>
        <s v="do2"/>
      </sharedItems>
    </cacheField>
    <cacheField name="Показатель" numFmtId="0">
      <sharedItems containsBlank="1" count="8">
        <s v="pr1"/>
        <s v="pr2"/>
        <s v="f1|op1"/>
        <s v="f2|op2"/>
        <s v="f3|op3"/>
        <s v="f3|op4"/>
        <s v="f1|op3"/>
        <m/>
      </sharedItems>
    </cacheField>
    <cacheField name="Значение" numFmtId="0">
      <sharedItems containsString="0" containsBlank="1" containsNumber="1" minValue="0.04" maxValue="12" count="9">
        <n v="4"/>
        <n v="12"/>
        <n v="8"/>
        <n v="0.08"/>
        <n v="0.1"/>
        <n v="0.14000000000000001"/>
        <n v="0.2"/>
        <n v="0.04"/>
        <m/>
      </sharedItems>
    </cacheField>
    <cacheField name="Способ подтверждения" numFmtId="0">
      <sharedItems/>
    </cacheField>
    <cacheField name="Комментарий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s v="r1"/>
    <s v="Операция 1"/>
    <x v="0"/>
    <s v="Консолидация CAPEX"/>
    <s v="пусто"/>
    <n v="6"/>
    <n v="0.08"/>
    <s v="Консолидатор"/>
    <s v="do1"/>
    <n v="1"/>
    <s v="ННГ"/>
    <n v="310.92"/>
    <n v="2.4546315789473692"/>
    <x v="0"/>
    <x v="0"/>
    <x v="0"/>
  </r>
  <r>
    <x v="1"/>
    <x v="0"/>
    <s v="r1"/>
    <s v="Операция 3"/>
    <x v="0"/>
    <s v="Консолидация CAPEX"/>
    <s v="пусто"/>
    <n v="6"/>
    <n v="0.18"/>
    <s v="Консолидатор"/>
    <s v="do1"/>
    <n v="1"/>
    <s v="ННГ"/>
    <n v="310.92"/>
    <n v="2.4546315789473692"/>
    <x v="1"/>
    <x v="1"/>
    <x v="1"/>
  </r>
  <r>
    <x v="2"/>
    <x v="0"/>
    <s v="r2"/>
    <s v="Операция 2"/>
    <x v="0"/>
    <s v="Консолидация CAPEX"/>
    <s v="пусто"/>
    <n v="6"/>
    <n v="0.1"/>
    <s v="Загружающий"/>
    <s v="do1"/>
    <n v="1"/>
    <s v="ННГ"/>
    <n v="310.92"/>
    <n v="2.4546315789473692"/>
    <x v="2"/>
    <x v="2"/>
    <x v="2"/>
  </r>
  <r>
    <x v="3"/>
    <x v="0"/>
    <s v="r2"/>
    <s v="Операция 4"/>
    <x v="0"/>
    <s v="Консолидация CAPEX"/>
    <s v="пусто"/>
    <n v="6"/>
    <n v="0.2"/>
    <s v="Загружающий"/>
    <s v="do1"/>
    <n v="1"/>
    <s v="ННГ"/>
    <n v="310.92"/>
    <n v="2.4546315789473692"/>
    <x v="3"/>
    <x v="3"/>
    <x v="3"/>
  </r>
  <r>
    <x v="0"/>
    <x v="0"/>
    <s v="r1"/>
    <s v="Операция 1"/>
    <x v="0"/>
    <s v="Консолидация CAPEX"/>
    <s v="пусто"/>
    <n v="6"/>
    <n v="0.08"/>
    <s v="Консолидатор"/>
    <s v="do2"/>
    <n v="2"/>
    <s v="ЦР"/>
    <n v="325.24370637953729"/>
    <n v="2.5677134714174001"/>
    <x v="0"/>
    <x v="0"/>
    <x v="4"/>
  </r>
  <r>
    <x v="1"/>
    <x v="0"/>
    <s v="r1"/>
    <s v="Операция 3"/>
    <x v="0"/>
    <s v="Консолидация CAPEX"/>
    <s v="пусто"/>
    <n v="6"/>
    <n v="0.18"/>
    <s v="Консолидатор"/>
    <s v="do2"/>
    <n v="2"/>
    <s v="ЦР"/>
    <n v="325.24370637953729"/>
    <n v="2.5677134714174001"/>
    <x v="1"/>
    <x v="1"/>
    <x v="5"/>
  </r>
  <r>
    <x v="2"/>
    <x v="0"/>
    <s v="r2"/>
    <s v="Операция 2"/>
    <x v="0"/>
    <s v="Консолидация CAPEX"/>
    <s v="пусто"/>
    <n v="6"/>
    <n v="0.1"/>
    <s v="Загружающий"/>
    <s v="do2"/>
    <n v="2"/>
    <s v="ЦР"/>
    <n v="325.24370637953729"/>
    <n v="2.5677134714174001"/>
    <x v="2"/>
    <x v="2"/>
    <x v="6"/>
  </r>
  <r>
    <x v="3"/>
    <x v="0"/>
    <s v="r2"/>
    <s v="Операция 4"/>
    <x v="0"/>
    <s v="Консолидация CAPEX"/>
    <s v="пусто"/>
    <n v="6"/>
    <n v="0.2"/>
    <s v="Загружающий"/>
    <s v="do2"/>
    <n v="2"/>
    <s v="ЦР"/>
    <n v="325.24370637953729"/>
    <n v="2.5677134714174001"/>
    <x v="3"/>
    <x v="3"/>
    <x v="7"/>
  </r>
  <r>
    <x v="4"/>
    <x v="1"/>
    <m/>
    <m/>
    <x v="1"/>
    <s v="Формирование отчета"/>
    <s v="пусто"/>
    <n v="12"/>
    <m/>
    <m/>
    <m/>
    <m/>
    <m/>
    <m/>
    <m/>
    <x v="4"/>
    <x v="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d v="2023-02-02T00:00:00"/>
    <x v="0"/>
    <x v="0"/>
    <x v="0"/>
    <s v="Анкетирование"/>
    <s v="bla"/>
  </r>
  <r>
    <x v="0"/>
    <d v="2023-02-02T00:00:00"/>
    <x v="0"/>
    <x v="1"/>
    <x v="1"/>
    <s v="Анкетирование"/>
    <s v="bla"/>
  </r>
  <r>
    <x v="0"/>
    <d v="2023-02-02T00:00:00"/>
    <x v="1"/>
    <x v="0"/>
    <x v="2"/>
    <s v="Анкетирование"/>
    <s v="bla"/>
  </r>
  <r>
    <x v="0"/>
    <d v="2023-02-02T00:00:00"/>
    <x v="0"/>
    <x v="2"/>
    <x v="3"/>
    <s v="Анкетирование"/>
    <s v="bla"/>
  </r>
  <r>
    <x v="0"/>
    <d v="2023-02-02T00:00:00"/>
    <x v="0"/>
    <x v="3"/>
    <x v="4"/>
    <s v="Анкетирование"/>
    <s v="bla"/>
  </r>
  <r>
    <x v="0"/>
    <d v="2023-02-02T00:00:00"/>
    <x v="0"/>
    <x v="4"/>
    <x v="5"/>
    <s v="Анкетирование"/>
    <s v="bla"/>
  </r>
  <r>
    <x v="0"/>
    <d v="2023-02-02T00:00:00"/>
    <x v="0"/>
    <x v="5"/>
    <x v="6"/>
    <s v="Анкетирование"/>
    <s v="bla"/>
  </r>
  <r>
    <x v="0"/>
    <d v="2023-02-02T00:00:00"/>
    <x v="0"/>
    <x v="6"/>
    <x v="7"/>
    <s v="Анкетирование"/>
    <s v="bla"/>
  </r>
  <r>
    <x v="0"/>
    <d v="2023-02-02T00:00:00"/>
    <x v="0"/>
    <x v="7"/>
    <x v="8"/>
    <s v="Анкетирование"/>
    <s v="b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758B5-B193-084C-B039-67F2062002E0}" name="PivotTable2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10" firstHeaderRow="0" firstDataRow="1" firstDataCol="1"/>
  <pivotFields count="18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3"/>
        <item x="1"/>
        <item x="2"/>
        <item x="0"/>
        <item x="4"/>
        <item t="default"/>
      </items>
    </pivotField>
    <pivotField dataField="1" showAll="0">
      <items count="6">
        <item x="0"/>
        <item x="2"/>
        <item x="1"/>
        <item x="3"/>
        <item x="4"/>
        <item t="default"/>
      </items>
    </pivotField>
    <pivotField dataField="1" showAll="0">
      <items count="10">
        <item x="0"/>
        <item x="2"/>
        <item x="4"/>
        <item x="1"/>
        <item x="3"/>
        <item x="6"/>
        <item x="5"/>
        <item x="7"/>
        <item x="8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 r="1">
      <x v="2"/>
    </i>
    <i r="1">
      <x v="3"/>
    </i>
    <i>
      <x v="1"/>
    </i>
    <i r="1"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S IS, часов" fld="4" subtotal="average" baseField="0" baseItem="0"/>
    <dataField name="Average of TO BE, часов" fld="15" subtotal="average" baseField="0" baseItem="0"/>
    <dataField name="Average of Эффект, часов" fld="16" subtotal="average" baseField="0" baseItem="0"/>
    <dataField name="Sum of Эффект, тыс. руб. в год" fld="17" baseField="0" baseItem="0"/>
  </dataFields>
  <formats count="2">
    <format dxfId="10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3"/>
          </reference>
          <reference field="0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14F18-ECAD-E54D-90B8-AE35123973A6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7" firstHeaderRow="1" firstDataRow="1" firstDataCol="1" rowPageCount="1" colPageCount="1"/>
  <pivotFields count="7">
    <pivotField showAll="0">
      <items count="2">
        <item x="0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9">
        <item h="1" x="2"/>
        <item h="1" x="6"/>
        <item h="1" x="3"/>
        <item h="1" x="4"/>
        <item h="1" x="5"/>
        <item x="0"/>
        <item h="1" x="1"/>
        <item h="1" x="7"/>
        <item t="default"/>
      </items>
    </pivotField>
    <pivotField dataField="1" showAll="0">
      <items count="10">
        <item x="7"/>
        <item x="3"/>
        <item x="4"/>
        <item x="5"/>
        <item x="6"/>
        <item x="0"/>
        <item x="2"/>
        <item x="1"/>
        <item x="8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Sum of Значение" fld="4" baseField="0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5F1086-2E0C-2640-8C7B-A113530BB901}" autoFormatId="16" applyNumberFormats="0" applyBorderFormats="0" applyFontFormats="0" applyPatternFormats="0" applyAlignmentFormats="0" applyWidthHeightFormats="0">
  <queryTableRefresh nextId="19">
    <queryTableFields count="18">
      <queryTableField id="1" name="%id oper" tableColumnId="1"/>
      <queryTableField id="2" name="%id process" tableColumnId="2"/>
      <queryTableField id="3" name="%id role" tableColumnId="3"/>
      <queryTableField id="4" name="Название операции" tableColumnId="4"/>
      <queryTableField id="5" name="AS IS, часов" tableColumnId="5"/>
      <queryTableField id="6" name="Название процесса" tableColumnId="6"/>
      <queryTableField id="7" name="Номер в каталоге" tableColumnId="7"/>
      <queryTableField id="8" name="Итераций в год" tableColumnId="8"/>
      <queryTableField id="9" name="Эффект" tableColumnId="9"/>
      <queryTableField id="10" name="Роль" tableColumnId="10"/>
      <queryTableField id="11" name="%id do" tableColumnId="11"/>
      <queryTableField id="12" name="Кол-во человек" tableColumnId="12"/>
      <queryTableField id="13" name="ДО" tableColumnId="13"/>
      <queryTableField id="14" name="Ср. ставка, тыс. руб. в мес." tableColumnId="14"/>
      <queryTableField id="15" name="Ср. ставка, тыс. руб. в час" tableColumnId="15"/>
      <queryTableField id="16" name="TO BE, часов" tableColumnId="16"/>
      <queryTableField id="17" name="Эффект, часов" tableColumnId="17"/>
      <queryTableField id="18" name="Эффект, тыс. руб. в год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DE1AE-A03E-CF4A-8F38-D4B786AAD481}" name="result" displayName="result" ref="A1:R10" tableType="queryTable" totalsRowShown="0">
  <autoFilter ref="A1:R10" xr:uid="{90FDE1AE-A03E-CF4A-8F38-D4B786AAD481}"/>
  <sortState xmlns:xlrd2="http://schemas.microsoft.com/office/spreadsheetml/2017/richdata2" ref="A2:R10">
    <sortCondition ref="D1:D10"/>
  </sortState>
  <tableColumns count="18">
    <tableColumn id="1" xr3:uid="{3F57CE6E-3B23-5343-AE5A-018137410635}" uniqueName="1" name="%id oper" queryTableFieldId="1" dataDxfId="8"/>
    <tableColumn id="2" xr3:uid="{90F10ED7-E2E2-1D4B-B19A-F102E02875B9}" uniqueName="2" name="%id process" queryTableFieldId="2" dataDxfId="7"/>
    <tableColumn id="3" xr3:uid="{CF2AA80B-201C-FD40-802F-BDA5E1A1528F}" uniqueName="3" name="%id role" queryTableFieldId="3" dataDxfId="6"/>
    <tableColumn id="4" xr3:uid="{38BCD570-71F6-6F47-99B5-B17850262719}" uniqueName="4" name="Название операции" queryTableFieldId="4" dataDxfId="5"/>
    <tableColumn id="5" xr3:uid="{59FD1762-DBB1-074D-BD40-072DB795B285}" uniqueName="5" name="AS IS, часов" queryTableFieldId="5"/>
    <tableColumn id="6" xr3:uid="{EF0D2275-88E7-BF46-AF66-3533F2024B76}" uniqueName="6" name="Название процесса" queryTableFieldId="6" dataDxfId="4"/>
    <tableColumn id="7" xr3:uid="{06708177-FCBC-C443-BDE6-BD93CFA97C43}" uniqueName="7" name="Номер в каталоге" queryTableFieldId="7" dataDxfId="3"/>
    <tableColumn id="8" xr3:uid="{AABFCB78-7DFB-824D-AF78-36A177594D20}" uniqueName="8" name="Итераций в год" queryTableFieldId="8"/>
    <tableColumn id="9" xr3:uid="{80C0B6E2-63DF-9C4B-B40F-33F9267C84A5}" uniqueName="9" name="Эффект" queryTableFieldId="9"/>
    <tableColumn id="10" xr3:uid="{AED7B96D-8608-C241-9E24-1073CB5CDA0C}" uniqueName="10" name="Роль" queryTableFieldId="10" dataDxfId="2"/>
    <tableColumn id="11" xr3:uid="{6C7E657F-F860-E345-87C2-9AE0B2DF1F61}" uniqueName="11" name="%id do" queryTableFieldId="11" dataDxfId="1"/>
    <tableColumn id="12" xr3:uid="{01A3E753-4AB5-8642-AA46-92E891D2BB48}" uniqueName="12" name="Кол-во человек" queryTableFieldId="12"/>
    <tableColumn id="13" xr3:uid="{49FF878F-AEEA-8E4C-AEC3-77AB8C692AC4}" uniqueName="13" name="ДО" queryTableFieldId="13" dataDxfId="0"/>
    <tableColumn id="14" xr3:uid="{F42BC5E9-330E-E44A-A2B9-F2CD0E6B632A}" uniqueName="14" name="Ср. ставка, тыс. руб. в мес." queryTableFieldId="14"/>
    <tableColumn id="15" xr3:uid="{F624010E-C6DE-AB49-A3A0-A719B23E868F}" uniqueName="15" name="Ср. ставка, тыс. руб. в час" queryTableFieldId="15"/>
    <tableColumn id="16" xr3:uid="{CCEDDAE5-9D36-1C49-AB2E-5CAA958783B2}" uniqueName="16" name="TO BE, часов" queryTableFieldId="16"/>
    <tableColumn id="17" xr3:uid="{1F538A81-1E32-784A-977E-537C4CFB4424}" uniqueName="17" name="Эффект, часов" queryTableFieldId="17"/>
    <tableColumn id="18" xr3:uid="{98A68C6C-4399-4046-8EDC-1109AB20A45C}" uniqueName="18" name="Эффект, тыс. руб. в год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8A6B-5E72-054B-9477-89653B9F36A6}">
  <dimension ref="A1"/>
  <sheetViews>
    <sheetView workbookViewId="0">
      <selection activeCell="G18" sqref="G18"/>
    </sheetView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687-0C0D-7F4B-A666-6C976BB64076}">
  <dimension ref="A1:C9"/>
  <sheetViews>
    <sheetView workbookViewId="0">
      <selection activeCell="E6" sqref="E6"/>
    </sheetView>
  </sheetViews>
  <sheetFormatPr baseColWidth="10" defaultRowHeight="16" x14ac:dyDescent="0.2"/>
  <sheetData>
    <row r="1" spans="1:3" x14ac:dyDescent="0.2">
      <c r="A1" t="s">
        <v>48</v>
      </c>
      <c r="B1" t="s">
        <v>50</v>
      </c>
      <c r="C1" t="s">
        <v>52</v>
      </c>
    </row>
    <row r="2" spans="1:3" x14ac:dyDescent="0.2">
      <c r="A2" t="s">
        <v>32</v>
      </c>
      <c r="B2" t="s">
        <v>30</v>
      </c>
      <c r="C2" s="15">
        <v>1</v>
      </c>
    </row>
    <row r="3" spans="1:3" x14ac:dyDescent="0.2">
      <c r="A3" t="s">
        <v>32</v>
      </c>
      <c r="B3" t="s">
        <v>65</v>
      </c>
      <c r="C3" s="15">
        <v>2</v>
      </c>
    </row>
    <row r="4" spans="1:3" x14ac:dyDescent="0.2">
      <c r="A4" t="s">
        <v>36</v>
      </c>
      <c r="B4" t="s">
        <v>30</v>
      </c>
      <c r="C4" s="15">
        <v>1</v>
      </c>
    </row>
    <row r="5" spans="1:3" x14ac:dyDescent="0.2">
      <c r="A5" t="s">
        <v>36</v>
      </c>
      <c r="B5" t="s">
        <v>65</v>
      </c>
      <c r="C5" s="15">
        <v>2</v>
      </c>
    </row>
    <row r="6" spans="1:3" x14ac:dyDescent="0.2">
      <c r="A6" t="s">
        <v>37</v>
      </c>
      <c r="B6" t="s">
        <v>30</v>
      </c>
      <c r="C6" s="15">
        <v>1</v>
      </c>
    </row>
    <row r="7" spans="1:3" x14ac:dyDescent="0.2">
      <c r="A7" t="s">
        <v>37</v>
      </c>
      <c r="B7" t="s">
        <v>65</v>
      </c>
      <c r="C7" s="15">
        <v>2</v>
      </c>
    </row>
    <row r="8" spans="1:3" x14ac:dyDescent="0.2">
      <c r="A8" t="s">
        <v>38</v>
      </c>
      <c r="B8" t="s">
        <v>30</v>
      </c>
      <c r="C8" s="15">
        <v>1</v>
      </c>
    </row>
    <row r="9" spans="1:3" x14ac:dyDescent="0.2">
      <c r="A9" t="s">
        <v>38</v>
      </c>
      <c r="B9" t="s">
        <v>65</v>
      </c>
      <c r="C9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5F69-0C55-7947-8E24-AFFD59ECCB11}">
  <dimension ref="A1:D3"/>
  <sheetViews>
    <sheetView workbookViewId="0">
      <selection activeCell="D16" sqref="D16"/>
    </sheetView>
  </sheetViews>
  <sheetFormatPr baseColWidth="10" defaultRowHeight="16" x14ac:dyDescent="0.2"/>
  <cols>
    <col min="3" max="3" width="22.5" bestFit="1" customWidth="1"/>
  </cols>
  <sheetData>
    <row r="1" spans="1:4" x14ac:dyDescent="0.2">
      <c r="A1" s="3" t="s">
        <v>50</v>
      </c>
      <c r="B1" s="3" t="s">
        <v>9</v>
      </c>
      <c r="C1" s="4" t="s">
        <v>68</v>
      </c>
      <c r="D1" s="4"/>
    </row>
    <row r="2" spans="1:4" x14ac:dyDescent="0.2">
      <c r="A2" t="s">
        <v>30</v>
      </c>
      <c r="B2" s="5" t="s">
        <v>14</v>
      </c>
      <c r="C2" s="10">
        <v>310.92</v>
      </c>
      <c r="D2" s="5"/>
    </row>
    <row r="3" spans="1:4" x14ac:dyDescent="0.2">
      <c r="A3" t="s">
        <v>65</v>
      </c>
      <c r="B3" t="s">
        <v>66</v>
      </c>
      <c r="C3" s="10">
        <v>325.24370637953734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8A20-ED56-D342-B444-E78CDB4ACACD}">
  <dimension ref="A1:O3"/>
  <sheetViews>
    <sheetView workbookViewId="0">
      <selection activeCell="N27" sqref="N27"/>
    </sheetView>
  </sheetViews>
  <sheetFormatPr baseColWidth="10" defaultRowHeight="16" x14ac:dyDescent="0.2"/>
  <cols>
    <col min="2" max="2" width="12.1640625" bestFit="1" customWidth="1"/>
    <col min="3" max="3" width="12.1640625" customWidth="1"/>
  </cols>
  <sheetData>
    <row r="1" spans="1:15" x14ac:dyDescent="0.2">
      <c r="A1" t="s">
        <v>53</v>
      </c>
      <c r="B1" t="s">
        <v>56</v>
      </c>
      <c r="C1" t="s">
        <v>57</v>
      </c>
      <c r="D1">
        <v>2020</v>
      </c>
      <c r="E1">
        <f>D1+1</f>
        <v>2021</v>
      </c>
      <c r="F1">
        <f t="shared" ref="F1:O1" si="0">E1+1</f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</row>
    <row r="2" spans="1:15" x14ac:dyDescent="0.2">
      <c r="A2" t="s">
        <v>54</v>
      </c>
    </row>
    <row r="3" spans="1:15" x14ac:dyDescent="0.2">
      <c r="A3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68D-4038-7A47-AC67-A26A456C04EC}">
  <dimension ref="A1:G10"/>
  <sheetViews>
    <sheetView workbookViewId="0">
      <selection activeCell="H20" sqref="H20"/>
    </sheetView>
  </sheetViews>
  <sheetFormatPr baseColWidth="10" defaultRowHeight="16" x14ac:dyDescent="0.2"/>
  <cols>
    <col min="1" max="1" width="36.5" customWidth="1"/>
    <col min="4" max="4" width="16.33203125" customWidth="1"/>
    <col min="6" max="6" width="21.6640625" bestFit="1" customWidth="1"/>
    <col min="7" max="7" width="13" bestFit="1" customWidth="1"/>
  </cols>
  <sheetData>
    <row r="1" spans="1:7" x14ac:dyDescent="0.2">
      <c r="A1" t="s">
        <v>10</v>
      </c>
      <c r="B1" t="s">
        <v>60</v>
      </c>
      <c r="C1" t="s">
        <v>31</v>
      </c>
      <c r="D1" t="s">
        <v>21</v>
      </c>
      <c r="E1" t="s">
        <v>22</v>
      </c>
      <c r="F1" t="s">
        <v>85</v>
      </c>
      <c r="G1" t="s">
        <v>86</v>
      </c>
    </row>
    <row r="2" spans="1:7" x14ac:dyDescent="0.2">
      <c r="A2" t="s">
        <v>16</v>
      </c>
      <c r="B2" s="1">
        <v>44959</v>
      </c>
      <c r="C2" t="s">
        <v>30</v>
      </c>
      <c r="D2" t="s">
        <v>23</v>
      </c>
      <c r="E2">
        <v>4</v>
      </c>
      <c r="F2" t="s">
        <v>87</v>
      </c>
      <c r="G2" t="s">
        <v>88</v>
      </c>
    </row>
    <row r="3" spans="1:7" x14ac:dyDescent="0.2">
      <c r="A3" t="s">
        <v>16</v>
      </c>
      <c r="B3" s="1">
        <v>44959</v>
      </c>
      <c r="C3" t="s">
        <v>30</v>
      </c>
      <c r="D3" t="s">
        <v>24</v>
      </c>
      <c r="E3">
        <v>12</v>
      </c>
      <c r="F3" t="s">
        <v>87</v>
      </c>
      <c r="G3" t="s">
        <v>88</v>
      </c>
    </row>
    <row r="4" spans="1:7" x14ac:dyDescent="0.2">
      <c r="A4" t="s">
        <v>16</v>
      </c>
      <c r="B4" s="1">
        <v>44959</v>
      </c>
      <c r="C4" t="s">
        <v>65</v>
      </c>
      <c r="D4" t="s">
        <v>23</v>
      </c>
      <c r="E4">
        <v>8</v>
      </c>
      <c r="F4" t="s">
        <v>87</v>
      </c>
      <c r="G4" t="s">
        <v>88</v>
      </c>
    </row>
    <row r="5" spans="1:7" x14ac:dyDescent="0.2">
      <c r="A5" t="s">
        <v>16</v>
      </c>
      <c r="B5" s="1">
        <v>44959</v>
      </c>
      <c r="C5" t="s">
        <v>30</v>
      </c>
      <c r="D5" t="s">
        <v>70</v>
      </c>
      <c r="E5" s="11">
        <v>0.08</v>
      </c>
      <c r="F5" t="s">
        <v>87</v>
      </c>
      <c r="G5" t="s">
        <v>88</v>
      </c>
    </row>
    <row r="6" spans="1:7" x14ac:dyDescent="0.2">
      <c r="A6" t="s">
        <v>16</v>
      </c>
      <c r="B6" s="1">
        <v>44959</v>
      </c>
      <c r="C6" t="s">
        <v>30</v>
      </c>
      <c r="D6" t="s">
        <v>71</v>
      </c>
      <c r="E6" s="11">
        <v>0.1</v>
      </c>
      <c r="F6" t="s">
        <v>87</v>
      </c>
      <c r="G6" t="s">
        <v>88</v>
      </c>
    </row>
    <row r="7" spans="1:7" x14ac:dyDescent="0.2">
      <c r="A7" t="s">
        <v>16</v>
      </c>
      <c r="B7" s="1">
        <v>44959</v>
      </c>
      <c r="C7" t="s">
        <v>30</v>
      </c>
      <c r="D7" t="s">
        <v>72</v>
      </c>
      <c r="E7" s="11">
        <v>0.14000000000000001</v>
      </c>
      <c r="F7" t="s">
        <v>87</v>
      </c>
      <c r="G7" t="s">
        <v>88</v>
      </c>
    </row>
    <row r="8" spans="1:7" x14ac:dyDescent="0.2">
      <c r="A8" t="s">
        <v>16</v>
      </c>
      <c r="B8" s="1">
        <v>44959</v>
      </c>
      <c r="C8" t="s">
        <v>30</v>
      </c>
      <c r="D8" t="s">
        <v>73</v>
      </c>
      <c r="E8" s="11">
        <v>0.2</v>
      </c>
      <c r="F8" t="s">
        <v>87</v>
      </c>
      <c r="G8" t="s">
        <v>88</v>
      </c>
    </row>
    <row r="9" spans="1:7" x14ac:dyDescent="0.2">
      <c r="A9" t="s">
        <v>16</v>
      </c>
      <c r="B9" s="1">
        <v>44959</v>
      </c>
      <c r="C9" t="s">
        <v>30</v>
      </c>
      <c r="D9" t="s">
        <v>74</v>
      </c>
      <c r="E9" s="11">
        <v>0.04</v>
      </c>
      <c r="F9" t="s">
        <v>87</v>
      </c>
      <c r="G9" t="s">
        <v>88</v>
      </c>
    </row>
    <row r="10" spans="1:7" x14ac:dyDescent="0.2">
      <c r="A10" t="s">
        <v>16</v>
      </c>
      <c r="B10" s="1">
        <v>44959</v>
      </c>
      <c r="C10" t="s">
        <v>30</v>
      </c>
      <c r="F10" t="s">
        <v>87</v>
      </c>
      <c r="G10" t="s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96CD-61D7-4742-BEB4-FBB36B009E83}">
  <dimension ref="A2:B7"/>
  <sheetViews>
    <sheetView showGridLines="0" tabSelected="1" zoomScale="99" workbookViewId="0">
      <selection activeCell="Q26" sqref="Q26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4.1640625" bestFit="1" customWidth="1"/>
    <col min="4" max="4" width="10.83203125" bestFit="1" customWidth="1"/>
    <col min="5" max="6" width="6.83203125" bestFit="1" customWidth="1"/>
    <col min="7" max="8" width="3.83203125" bestFit="1" customWidth="1"/>
    <col min="9" max="9" width="7" bestFit="1" customWidth="1"/>
  </cols>
  <sheetData>
    <row r="2" spans="1:2" x14ac:dyDescent="0.2">
      <c r="A2" s="13" t="s">
        <v>21</v>
      </c>
      <c r="B2" t="s">
        <v>23</v>
      </c>
    </row>
    <row r="4" spans="1:2" x14ac:dyDescent="0.2">
      <c r="A4" s="13" t="s">
        <v>75</v>
      </c>
      <c r="B4" t="s">
        <v>89</v>
      </c>
    </row>
    <row r="5" spans="1:2" x14ac:dyDescent="0.2">
      <c r="A5" s="5" t="s">
        <v>30</v>
      </c>
      <c r="B5" s="12">
        <v>4</v>
      </c>
    </row>
    <row r="6" spans="1:2" x14ac:dyDescent="0.2">
      <c r="A6" s="5" t="s">
        <v>65</v>
      </c>
      <c r="B6" s="12">
        <v>8</v>
      </c>
    </row>
    <row r="7" spans="1:2" x14ac:dyDescent="0.2">
      <c r="A7" s="5" t="s">
        <v>76</v>
      </c>
      <c r="B7" s="12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BAAA-CC38-0345-9890-5FC36702E340}">
  <dimension ref="A3:F13"/>
  <sheetViews>
    <sheetView workbookViewId="0">
      <selection activeCell="B21" sqref="B21"/>
    </sheetView>
  </sheetViews>
  <sheetFormatPr baseColWidth="10" defaultRowHeight="16" x14ac:dyDescent="0.2"/>
  <cols>
    <col min="1" max="1" width="13" bestFit="1" customWidth="1"/>
    <col min="2" max="2" width="20.6640625" bestFit="1" customWidth="1"/>
    <col min="3" max="3" width="21.6640625" bestFit="1" customWidth="1"/>
    <col min="4" max="4" width="23.33203125" bestFit="1" customWidth="1"/>
    <col min="5" max="5" width="28" bestFit="1" customWidth="1"/>
    <col min="6" max="6" width="20.6640625" bestFit="1" customWidth="1"/>
    <col min="7" max="7" width="18.33203125" bestFit="1" customWidth="1"/>
    <col min="8" max="8" width="20.6640625" bestFit="1" customWidth="1"/>
    <col min="9" max="9" width="18.33203125" bestFit="1" customWidth="1"/>
    <col min="10" max="10" width="20.6640625" bestFit="1" customWidth="1"/>
    <col min="11" max="11" width="18.33203125" bestFit="1" customWidth="1"/>
  </cols>
  <sheetData>
    <row r="3" spans="1:6" x14ac:dyDescent="0.2">
      <c r="A3" s="13" t="s">
        <v>75</v>
      </c>
      <c r="B3" t="s">
        <v>81</v>
      </c>
      <c r="C3" t="s">
        <v>82</v>
      </c>
      <c r="D3" t="s">
        <v>83</v>
      </c>
      <c r="E3" t="s">
        <v>84</v>
      </c>
    </row>
    <row r="4" spans="1:6" x14ac:dyDescent="0.2">
      <c r="A4" s="5" t="s">
        <v>23</v>
      </c>
      <c r="B4" s="12">
        <v>10</v>
      </c>
      <c r="C4" s="12">
        <v>8.6000000000000014</v>
      </c>
      <c r="D4" s="12">
        <v>1.4</v>
      </c>
      <c r="E4" s="16">
        <v>42.504327721980147</v>
      </c>
    </row>
    <row r="5" spans="1:6" x14ac:dyDescent="0.2">
      <c r="A5" s="14" t="s">
        <v>32</v>
      </c>
      <c r="B5" s="12">
        <v>10</v>
      </c>
      <c r="C5" s="12">
        <v>9.2000000000000011</v>
      </c>
      <c r="D5" s="12">
        <v>0.8</v>
      </c>
      <c r="E5" s="16">
        <v>6.0720468174257363</v>
      </c>
    </row>
    <row r="6" spans="1:6" x14ac:dyDescent="0.2">
      <c r="A6" s="14" t="s">
        <v>36</v>
      </c>
      <c r="B6" s="12">
        <v>10</v>
      </c>
      <c r="C6" s="12">
        <v>9</v>
      </c>
      <c r="D6" s="12">
        <v>1</v>
      </c>
      <c r="E6" s="16">
        <v>7.5900585217821694</v>
      </c>
    </row>
    <row r="7" spans="1:6" x14ac:dyDescent="0.2">
      <c r="A7" s="14" t="s">
        <v>37</v>
      </c>
      <c r="B7" s="12">
        <v>10</v>
      </c>
      <c r="C7" s="12">
        <v>8.1999999999999993</v>
      </c>
      <c r="D7" s="12">
        <v>1.8</v>
      </c>
      <c r="E7" s="16">
        <v>13.662105339207905</v>
      </c>
    </row>
    <row r="8" spans="1:6" x14ac:dyDescent="0.2">
      <c r="A8" s="14" t="s">
        <v>38</v>
      </c>
      <c r="B8" s="12">
        <v>10</v>
      </c>
      <c r="C8" s="12">
        <v>8</v>
      </c>
      <c r="D8" s="12">
        <v>2</v>
      </c>
      <c r="E8" s="16">
        <v>15.180117043564337</v>
      </c>
    </row>
    <row r="9" spans="1:6" x14ac:dyDescent="0.2">
      <c r="A9" s="5" t="s">
        <v>24</v>
      </c>
      <c r="B9" s="12"/>
      <c r="C9" s="12"/>
      <c r="D9" s="12"/>
      <c r="E9" s="12"/>
    </row>
    <row r="10" spans="1:6" x14ac:dyDescent="0.2">
      <c r="A10" s="14" t="s">
        <v>77</v>
      </c>
      <c r="B10" s="12"/>
      <c r="C10" s="12"/>
      <c r="D10" s="12"/>
      <c r="E10" s="12"/>
    </row>
    <row r="13" spans="1:6" x14ac:dyDescent="0.2">
      <c r="F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D4E9-FA3A-C444-AC05-10A8907CD165}">
  <dimension ref="A1:R10"/>
  <sheetViews>
    <sheetView topLeftCell="E1" workbookViewId="0">
      <selection activeCell="R1" sqref="R1"/>
    </sheetView>
  </sheetViews>
  <sheetFormatPr baseColWidth="10" defaultRowHeight="16" x14ac:dyDescent="0.2"/>
  <cols>
    <col min="2" max="2" width="13.33203125" bestFit="1" customWidth="1"/>
    <col min="3" max="3" width="10.33203125" bestFit="1" customWidth="1"/>
    <col min="4" max="4" width="21.1640625" bestFit="1" customWidth="1"/>
    <col min="5" max="5" width="13.6640625" bestFit="1" customWidth="1"/>
    <col min="6" max="6" width="20.6640625" bestFit="1" customWidth="1"/>
    <col min="7" max="7" width="19.1640625" bestFit="1" customWidth="1"/>
    <col min="8" max="8" width="17" customWidth="1"/>
    <col min="9" max="9" width="10.1640625" bestFit="1" customWidth="1"/>
    <col min="10" max="10" width="13.33203125" bestFit="1" customWidth="1"/>
    <col min="11" max="11" width="9.1640625" bestFit="1" customWidth="1"/>
    <col min="12" max="12" width="17.1640625" bestFit="1" customWidth="1"/>
    <col min="13" max="13" width="6.33203125" bestFit="1" customWidth="1"/>
    <col min="14" max="14" width="27" bestFit="1" customWidth="1"/>
    <col min="15" max="15" width="26" bestFit="1" customWidth="1"/>
    <col min="16" max="16" width="14.33203125" customWidth="1"/>
    <col min="17" max="17" width="16" bestFit="1" customWidth="1"/>
    <col min="18" max="18" width="24" bestFit="1" customWidth="1"/>
  </cols>
  <sheetData>
    <row r="1" spans="1:18" x14ac:dyDescent="0.2">
      <c r="A1" t="s">
        <v>48</v>
      </c>
      <c r="B1" t="s">
        <v>47</v>
      </c>
      <c r="C1" t="s">
        <v>49</v>
      </c>
      <c r="D1" t="s">
        <v>33</v>
      </c>
      <c r="E1" t="s">
        <v>44</v>
      </c>
      <c r="F1" t="s">
        <v>34</v>
      </c>
      <c r="G1" t="s">
        <v>43</v>
      </c>
      <c r="H1" t="s">
        <v>1</v>
      </c>
      <c r="I1" t="s">
        <v>45</v>
      </c>
      <c r="J1" t="s">
        <v>3</v>
      </c>
      <c r="K1" t="s">
        <v>50</v>
      </c>
      <c r="L1" t="s">
        <v>52</v>
      </c>
      <c r="M1" t="s">
        <v>9</v>
      </c>
      <c r="N1" t="s">
        <v>68</v>
      </c>
      <c r="O1" t="s">
        <v>67</v>
      </c>
      <c r="P1" t="s">
        <v>78</v>
      </c>
      <c r="Q1" t="s">
        <v>79</v>
      </c>
      <c r="R1" t="s">
        <v>80</v>
      </c>
    </row>
    <row r="2" spans="1:18" x14ac:dyDescent="0.2">
      <c r="A2" s="12" t="s">
        <v>32</v>
      </c>
      <c r="B2" s="12" t="s">
        <v>23</v>
      </c>
      <c r="C2" s="12" t="s">
        <v>25</v>
      </c>
      <c r="D2" s="12" t="s">
        <v>39</v>
      </c>
      <c r="E2">
        <v>10</v>
      </c>
      <c r="F2" s="12" t="s">
        <v>7</v>
      </c>
      <c r="G2" s="12" t="s">
        <v>51</v>
      </c>
      <c r="H2">
        <v>6</v>
      </c>
      <c r="I2">
        <v>0.08</v>
      </c>
      <c r="J2" s="12" t="s">
        <v>15</v>
      </c>
      <c r="K2" s="12" t="s">
        <v>30</v>
      </c>
      <c r="L2">
        <v>1</v>
      </c>
      <c r="M2" s="12" t="s">
        <v>14</v>
      </c>
      <c r="N2">
        <v>310.92</v>
      </c>
      <c r="O2">
        <v>2.4546315789473692</v>
      </c>
      <c r="P2">
        <v>9.2000000000000011</v>
      </c>
      <c r="Q2">
        <v>0.8</v>
      </c>
      <c r="R2">
        <v>11.782231578947369</v>
      </c>
    </row>
    <row r="3" spans="1:18" x14ac:dyDescent="0.2">
      <c r="A3" s="12" t="s">
        <v>32</v>
      </c>
      <c r="B3" s="12" t="s">
        <v>23</v>
      </c>
      <c r="C3" s="12" t="s">
        <v>25</v>
      </c>
      <c r="D3" s="12" t="s">
        <v>39</v>
      </c>
      <c r="E3">
        <v>10</v>
      </c>
      <c r="F3" s="12" t="s">
        <v>7</v>
      </c>
      <c r="G3" s="12" t="s">
        <v>51</v>
      </c>
      <c r="H3">
        <v>6</v>
      </c>
      <c r="I3">
        <v>0.08</v>
      </c>
      <c r="J3" s="12" t="s">
        <v>15</v>
      </c>
      <c r="K3" s="12" t="s">
        <v>65</v>
      </c>
      <c r="L3">
        <v>2</v>
      </c>
      <c r="M3" s="12" t="s">
        <v>66</v>
      </c>
      <c r="N3">
        <v>325.24370637953729</v>
      </c>
      <c r="O3">
        <v>2.5677134714174001</v>
      </c>
      <c r="P3">
        <v>9.2000000000000011</v>
      </c>
      <c r="Q3">
        <v>0.8</v>
      </c>
      <c r="R3">
        <v>24.650049325607039</v>
      </c>
    </row>
    <row r="4" spans="1:18" x14ac:dyDescent="0.2">
      <c r="A4" s="12" t="s">
        <v>36</v>
      </c>
      <c r="B4" s="12" t="s">
        <v>23</v>
      </c>
      <c r="C4" s="12" t="s">
        <v>26</v>
      </c>
      <c r="D4" s="12" t="s">
        <v>40</v>
      </c>
      <c r="E4">
        <v>10</v>
      </c>
      <c r="F4" s="12" t="s">
        <v>7</v>
      </c>
      <c r="G4" s="12" t="s">
        <v>51</v>
      </c>
      <c r="H4">
        <v>6</v>
      </c>
      <c r="I4">
        <v>0.1</v>
      </c>
      <c r="J4" s="12" t="s">
        <v>17</v>
      </c>
      <c r="K4" s="12" t="s">
        <v>30</v>
      </c>
      <c r="L4">
        <v>1</v>
      </c>
      <c r="M4" s="12" t="s">
        <v>14</v>
      </c>
      <c r="N4">
        <v>310.92</v>
      </c>
      <c r="O4">
        <v>2.4546315789473692</v>
      </c>
      <c r="P4">
        <v>9</v>
      </c>
      <c r="Q4">
        <v>1</v>
      </c>
      <c r="R4">
        <v>14.72778947368421</v>
      </c>
    </row>
    <row r="5" spans="1:18" x14ac:dyDescent="0.2">
      <c r="A5" s="12" t="s">
        <v>36</v>
      </c>
      <c r="B5" s="12" t="s">
        <v>23</v>
      </c>
      <c r="C5" s="12" t="s">
        <v>26</v>
      </c>
      <c r="D5" s="12" t="s">
        <v>40</v>
      </c>
      <c r="E5">
        <v>10</v>
      </c>
      <c r="F5" s="12" t="s">
        <v>7</v>
      </c>
      <c r="G5" s="12" t="s">
        <v>51</v>
      </c>
      <c r="H5">
        <v>6</v>
      </c>
      <c r="I5">
        <v>0.1</v>
      </c>
      <c r="J5" s="12" t="s">
        <v>17</v>
      </c>
      <c r="K5" s="12" t="s">
        <v>65</v>
      </c>
      <c r="L5">
        <v>2</v>
      </c>
      <c r="M5" s="12" t="s">
        <v>66</v>
      </c>
      <c r="N5">
        <v>325.24370637953729</v>
      </c>
      <c r="O5">
        <v>2.5677134714174001</v>
      </c>
      <c r="P5">
        <v>9</v>
      </c>
      <c r="Q5">
        <v>1</v>
      </c>
      <c r="R5">
        <v>30.8125616570088</v>
      </c>
    </row>
    <row r="6" spans="1:18" x14ac:dyDescent="0.2">
      <c r="A6" s="12" t="s">
        <v>37</v>
      </c>
      <c r="B6" s="12" t="s">
        <v>23</v>
      </c>
      <c r="C6" s="12" t="s">
        <v>25</v>
      </c>
      <c r="D6" s="12" t="s">
        <v>41</v>
      </c>
      <c r="E6">
        <v>10</v>
      </c>
      <c r="F6" s="12" t="s">
        <v>7</v>
      </c>
      <c r="G6" s="12" t="s">
        <v>51</v>
      </c>
      <c r="H6">
        <v>6</v>
      </c>
      <c r="I6">
        <v>0.18</v>
      </c>
      <c r="J6" s="12" t="s">
        <v>15</v>
      </c>
      <c r="K6" s="12" t="s">
        <v>30</v>
      </c>
      <c r="L6">
        <v>1</v>
      </c>
      <c r="M6" s="12" t="s">
        <v>14</v>
      </c>
      <c r="N6">
        <v>310.92</v>
      </c>
      <c r="O6">
        <v>2.4546315789473692</v>
      </c>
      <c r="P6">
        <v>8.1999999999999993</v>
      </c>
      <c r="Q6">
        <v>1.8</v>
      </c>
      <c r="R6">
        <v>26.51002105263159</v>
      </c>
    </row>
    <row r="7" spans="1:18" x14ac:dyDescent="0.2">
      <c r="A7" s="12" t="s">
        <v>37</v>
      </c>
      <c r="B7" s="12" t="s">
        <v>23</v>
      </c>
      <c r="C7" s="12" t="s">
        <v>25</v>
      </c>
      <c r="D7" s="12" t="s">
        <v>41</v>
      </c>
      <c r="E7">
        <v>10</v>
      </c>
      <c r="F7" s="12" t="s">
        <v>7</v>
      </c>
      <c r="G7" s="12" t="s">
        <v>51</v>
      </c>
      <c r="H7">
        <v>6</v>
      </c>
      <c r="I7">
        <v>0.18</v>
      </c>
      <c r="J7" s="12" t="s">
        <v>15</v>
      </c>
      <c r="K7" s="12" t="s">
        <v>65</v>
      </c>
      <c r="L7">
        <v>2</v>
      </c>
      <c r="M7" s="12" t="s">
        <v>66</v>
      </c>
      <c r="N7">
        <v>325.24370637953729</v>
      </c>
      <c r="O7">
        <v>2.5677134714174001</v>
      </c>
      <c r="P7">
        <v>8.1999999999999993</v>
      </c>
      <c r="Q7">
        <v>1.8</v>
      </c>
      <c r="R7">
        <v>55.462610982615843</v>
      </c>
    </row>
    <row r="8" spans="1:18" x14ac:dyDescent="0.2">
      <c r="A8" s="12" t="s">
        <v>38</v>
      </c>
      <c r="B8" s="12" t="s">
        <v>23</v>
      </c>
      <c r="C8" s="12" t="s">
        <v>26</v>
      </c>
      <c r="D8" s="12" t="s">
        <v>42</v>
      </c>
      <c r="E8">
        <v>10</v>
      </c>
      <c r="F8" s="12" t="s">
        <v>7</v>
      </c>
      <c r="G8" s="12" t="s">
        <v>51</v>
      </c>
      <c r="H8">
        <v>6</v>
      </c>
      <c r="I8">
        <v>0.2</v>
      </c>
      <c r="J8" s="12" t="s">
        <v>17</v>
      </c>
      <c r="K8" s="12" t="s">
        <v>30</v>
      </c>
      <c r="L8">
        <v>1</v>
      </c>
      <c r="M8" s="12" t="s">
        <v>14</v>
      </c>
      <c r="N8">
        <v>310.92</v>
      </c>
      <c r="O8">
        <v>2.4546315789473692</v>
      </c>
      <c r="P8">
        <v>8</v>
      </c>
      <c r="Q8">
        <v>2</v>
      </c>
      <c r="R8">
        <v>29.455578947368419</v>
      </c>
    </row>
    <row r="9" spans="1:18" x14ac:dyDescent="0.2">
      <c r="A9" s="12" t="s">
        <v>38</v>
      </c>
      <c r="B9" s="12" t="s">
        <v>23</v>
      </c>
      <c r="C9" s="12" t="s">
        <v>26</v>
      </c>
      <c r="D9" s="12" t="s">
        <v>42</v>
      </c>
      <c r="E9">
        <v>10</v>
      </c>
      <c r="F9" s="12" t="s">
        <v>7</v>
      </c>
      <c r="G9" s="12" t="s">
        <v>51</v>
      </c>
      <c r="H9">
        <v>6</v>
      </c>
      <c r="I9">
        <v>0.2</v>
      </c>
      <c r="J9" s="12" t="s">
        <v>17</v>
      </c>
      <c r="K9" s="12" t="s">
        <v>65</v>
      </c>
      <c r="L9">
        <v>2</v>
      </c>
      <c r="M9" s="12" t="s">
        <v>66</v>
      </c>
      <c r="N9">
        <v>325.24370637953729</v>
      </c>
      <c r="O9">
        <v>2.5677134714174001</v>
      </c>
      <c r="P9">
        <v>8</v>
      </c>
      <c r="Q9">
        <v>2</v>
      </c>
      <c r="R9">
        <v>61.6251233140176</v>
      </c>
    </row>
    <row r="10" spans="1:18" x14ac:dyDescent="0.2">
      <c r="A10" s="12"/>
      <c r="B10" s="12" t="s">
        <v>24</v>
      </c>
      <c r="C10" s="12"/>
      <c r="D10" s="12"/>
      <c r="F10" s="12" t="s">
        <v>8</v>
      </c>
      <c r="G10" s="12" t="s">
        <v>51</v>
      </c>
      <c r="H10">
        <v>12</v>
      </c>
      <c r="J10" s="12"/>
      <c r="K10" s="12"/>
      <c r="M10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C26C-FD4C-8545-9EA1-6F31AD296023}">
  <dimension ref="A1:B8"/>
  <sheetViews>
    <sheetView workbookViewId="0">
      <selection activeCell="B1" sqref="B1"/>
    </sheetView>
  </sheetViews>
  <sheetFormatPr baseColWidth="10" defaultRowHeight="16" x14ac:dyDescent="0.2"/>
  <cols>
    <col min="1" max="1" width="24.6640625" customWidth="1"/>
    <col min="2" max="2" width="19.6640625" bestFit="1" customWidth="1"/>
  </cols>
  <sheetData>
    <row r="1" spans="1:2" x14ac:dyDescent="0.2">
      <c r="A1" t="s">
        <v>21</v>
      </c>
      <c r="B1" s="6" t="s">
        <v>22</v>
      </c>
    </row>
    <row r="2" spans="1:2" x14ac:dyDescent="0.2">
      <c r="A2" t="s">
        <v>19</v>
      </c>
      <c r="B2" s="6">
        <v>247</v>
      </c>
    </row>
    <row r="3" spans="1:2" x14ac:dyDescent="0.2">
      <c r="A3" t="s">
        <v>20</v>
      </c>
      <c r="B3" s="6">
        <v>12</v>
      </c>
    </row>
    <row r="4" spans="1:2" x14ac:dyDescent="0.2">
      <c r="A4" t="s">
        <v>13</v>
      </c>
      <c r="B4" s="6">
        <v>8</v>
      </c>
    </row>
    <row r="5" spans="1:2" x14ac:dyDescent="0.2">
      <c r="A5" t="s">
        <v>18</v>
      </c>
      <c r="B5" s="7">
        <v>0.3</v>
      </c>
    </row>
    <row r="6" spans="1:2" x14ac:dyDescent="0.2">
      <c r="A6" t="s">
        <v>58</v>
      </c>
      <c r="B6" s="6" t="s">
        <v>59</v>
      </c>
    </row>
    <row r="7" spans="1:2" x14ac:dyDescent="0.2">
      <c r="A7" t="s">
        <v>61</v>
      </c>
      <c r="B7" t="s">
        <v>62</v>
      </c>
    </row>
    <row r="8" spans="1:2" x14ac:dyDescent="0.2">
      <c r="A8" t="s">
        <v>63</v>
      </c>
      <c r="B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D146-867D-6A42-ABA8-F811A4804163}">
  <dimension ref="A1:F5"/>
  <sheetViews>
    <sheetView workbookViewId="0">
      <selection activeCell="B1" sqref="B1"/>
    </sheetView>
  </sheetViews>
  <sheetFormatPr baseColWidth="10" defaultRowHeight="16" x14ac:dyDescent="0.2"/>
  <cols>
    <col min="1" max="1" width="8.1640625" bestFit="1" customWidth="1"/>
    <col min="2" max="2" width="24" bestFit="1" customWidth="1"/>
    <col min="3" max="3" width="7.1640625" bestFit="1" customWidth="1"/>
    <col min="4" max="4" width="18.1640625" bestFit="1" customWidth="1"/>
    <col min="5" max="5" width="29.1640625" bestFit="1" customWidth="1"/>
    <col min="6" max="13" width="7.83203125" customWidth="1"/>
  </cols>
  <sheetData>
    <row r="1" spans="1:6" x14ac:dyDescent="0.2">
      <c r="A1" t="s">
        <v>46</v>
      </c>
      <c r="B1" t="s">
        <v>12</v>
      </c>
      <c r="C1" t="s">
        <v>0</v>
      </c>
      <c r="D1" t="s">
        <v>2</v>
      </c>
      <c r="E1" t="s">
        <v>35</v>
      </c>
    </row>
    <row r="2" spans="1:6" x14ac:dyDescent="0.2">
      <c r="A2" t="s">
        <v>27</v>
      </c>
      <c r="B2" t="s">
        <v>4</v>
      </c>
      <c r="C2" t="s">
        <v>6</v>
      </c>
      <c r="D2" s="1">
        <f>DATE(2022, 3,1)</f>
        <v>44621</v>
      </c>
      <c r="E2" s="8">
        <v>100</v>
      </c>
    </row>
    <row r="3" spans="1:6" x14ac:dyDescent="0.2">
      <c r="A3" t="s">
        <v>28</v>
      </c>
      <c r="B3" t="s">
        <v>5</v>
      </c>
      <c r="C3" t="s">
        <v>6</v>
      </c>
      <c r="D3" s="1">
        <f>DATE(2022, 7,1)</f>
        <v>44743</v>
      </c>
      <c r="E3" s="8">
        <v>100</v>
      </c>
      <c r="F3" s="2"/>
    </row>
    <row r="4" spans="1:6" x14ac:dyDescent="0.2">
      <c r="A4" t="s">
        <v>29</v>
      </c>
      <c r="B4" t="s">
        <v>11</v>
      </c>
      <c r="C4" t="s">
        <v>6</v>
      </c>
      <c r="D4" s="1">
        <f>DATE(2022, 7,1)</f>
        <v>44743</v>
      </c>
      <c r="E4" s="8">
        <v>100</v>
      </c>
      <c r="F4" s="2"/>
    </row>
    <row r="5" spans="1:6" x14ac:dyDescent="0.2">
      <c r="E5" s="2"/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FE0D-5699-4C49-9AA4-3ACD5A5631FF}">
  <dimension ref="A1:D3"/>
  <sheetViews>
    <sheetView workbookViewId="0">
      <selection activeCell="E15" sqref="E15"/>
    </sheetView>
  </sheetViews>
  <sheetFormatPr baseColWidth="10" defaultRowHeight="16" x14ac:dyDescent="0.2"/>
  <cols>
    <col min="1" max="1" width="10.83203125" bestFit="1" customWidth="1"/>
    <col min="2" max="2" width="25.1640625" customWidth="1"/>
    <col min="3" max="3" width="16.33203125" bestFit="1" customWidth="1"/>
    <col min="4" max="4" width="18.5" bestFit="1" customWidth="1"/>
    <col min="5" max="5" width="21.5" bestFit="1" customWidth="1"/>
    <col min="6" max="11" width="11.5" customWidth="1"/>
  </cols>
  <sheetData>
    <row r="1" spans="1:4" x14ac:dyDescent="0.2">
      <c r="A1" t="s">
        <v>47</v>
      </c>
      <c r="B1" t="s">
        <v>34</v>
      </c>
      <c r="C1" t="s">
        <v>43</v>
      </c>
      <c r="D1" t="s">
        <v>1</v>
      </c>
    </row>
    <row r="2" spans="1:4" x14ac:dyDescent="0.2">
      <c r="A2" t="s">
        <v>23</v>
      </c>
      <c r="B2" t="s">
        <v>7</v>
      </c>
      <c r="C2">
        <v>13.09</v>
      </c>
      <c r="D2" s="8">
        <v>12</v>
      </c>
    </row>
    <row r="3" spans="1:4" x14ac:dyDescent="0.2">
      <c r="A3" t="s">
        <v>24</v>
      </c>
      <c r="B3" t="s">
        <v>8</v>
      </c>
      <c r="C3">
        <v>13.09</v>
      </c>
      <c r="D3" s="8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6FCA-43F0-9944-B6C8-3819D2BBE3E8}">
  <dimension ref="A1:E5"/>
  <sheetViews>
    <sheetView workbookViewId="0">
      <selection activeCell="F15" sqref="F15"/>
    </sheetView>
  </sheetViews>
  <sheetFormatPr baseColWidth="10" defaultRowHeight="16" x14ac:dyDescent="0.2"/>
  <cols>
    <col min="1" max="1" width="8.33203125" bestFit="1" customWidth="1"/>
    <col min="2" max="2" width="10.83203125" bestFit="1" customWidth="1"/>
    <col min="3" max="3" width="7.83203125" bestFit="1" customWidth="1"/>
    <col min="4" max="4" width="32.33203125" customWidth="1"/>
    <col min="5" max="5" width="15.1640625" bestFit="1" customWidth="1"/>
    <col min="6" max="6" width="16.6640625" bestFit="1" customWidth="1"/>
  </cols>
  <sheetData>
    <row r="1" spans="1:5" x14ac:dyDescent="0.2">
      <c r="A1" t="s">
        <v>48</v>
      </c>
      <c r="B1" t="s">
        <v>47</v>
      </c>
      <c r="C1" t="s">
        <v>49</v>
      </c>
      <c r="D1" t="s">
        <v>33</v>
      </c>
      <c r="E1" t="s">
        <v>44</v>
      </c>
    </row>
    <row r="2" spans="1:5" x14ac:dyDescent="0.2">
      <c r="A2" t="s">
        <v>32</v>
      </c>
      <c r="B2" t="s">
        <v>23</v>
      </c>
      <c r="C2" t="s">
        <v>25</v>
      </c>
      <c r="D2" t="s">
        <v>39</v>
      </c>
      <c r="E2" s="8">
        <v>10</v>
      </c>
    </row>
    <row r="3" spans="1:5" x14ac:dyDescent="0.2">
      <c r="A3" t="s">
        <v>36</v>
      </c>
      <c r="B3" t="s">
        <v>23</v>
      </c>
      <c r="C3" t="s">
        <v>26</v>
      </c>
      <c r="D3" t="s">
        <v>40</v>
      </c>
      <c r="E3" s="8">
        <v>10</v>
      </c>
    </row>
    <row r="4" spans="1:5" x14ac:dyDescent="0.2">
      <c r="A4" t="s">
        <v>37</v>
      </c>
      <c r="B4" t="s">
        <v>23</v>
      </c>
      <c r="C4" t="s">
        <v>25</v>
      </c>
      <c r="D4" t="s">
        <v>41</v>
      </c>
      <c r="E4" s="8">
        <v>10</v>
      </c>
    </row>
    <row r="5" spans="1:5" x14ac:dyDescent="0.2">
      <c r="A5" t="s">
        <v>38</v>
      </c>
      <c r="B5" t="s">
        <v>23</v>
      </c>
      <c r="C5" t="s">
        <v>26</v>
      </c>
      <c r="D5" t="s">
        <v>42</v>
      </c>
      <c r="E5" s="8">
        <v>10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A08-682E-D248-AC49-699BC4B9CC05}">
  <dimension ref="A1:D6"/>
  <sheetViews>
    <sheetView workbookViewId="0">
      <selection activeCell="J16" sqref="J16"/>
    </sheetView>
  </sheetViews>
  <sheetFormatPr baseColWidth="10" defaultRowHeight="16" x14ac:dyDescent="0.2"/>
  <cols>
    <col min="2" max="2" width="8.33203125" bestFit="1" customWidth="1"/>
    <col min="3" max="3" width="8.1640625" bestFit="1" customWidth="1"/>
    <col min="4" max="4" width="12.5" bestFit="1" customWidth="1"/>
  </cols>
  <sheetData>
    <row r="1" spans="1:4" x14ac:dyDescent="0.2">
      <c r="A1" t="s">
        <v>69</v>
      </c>
      <c r="B1" t="s">
        <v>46</v>
      </c>
      <c r="C1" t="s">
        <v>48</v>
      </c>
      <c r="D1" t="s">
        <v>45</v>
      </c>
    </row>
    <row r="2" spans="1:4" x14ac:dyDescent="0.2">
      <c r="A2" t="str">
        <f>B2&amp;"|"&amp;C2</f>
        <v>f1|op1</v>
      </c>
      <c r="B2" t="s">
        <v>27</v>
      </c>
      <c r="C2" t="s">
        <v>32</v>
      </c>
      <c r="D2" s="9">
        <v>0.1</v>
      </c>
    </row>
    <row r="3" spans="1:4" x14ac:dyDescent="0.2">
      <c r="A3" t="str">
        <f t="shared" ref="A3:A6" si="0">B3&amp;"|"&amp;C3</f>
        <v>f2|op2</v>
      </c>
      <c r="B3" t="s">
        <v>28</v>
      </c>
      <c r="C3" t="s">
        <v>36</v>
      </c>
      <c r="D3" s="9">
        <v>0.12</v>
      </c>
    </row>
    <row r="4" spans="1:4" x14ac:dyDescent="0.2">
      <c r="A4" t="str">
        <f t="shared" si="0"/>
        <v>f3|op3</v>
      </c>
      <c r="B4" t="s">
        <v>29</v>
      </c>
      <c r="C4" t="s">
        <v>37</v>
      </c>
      <c r="D4" s="9">
        <v>0.15</v>
      </c>
    </row>
    <row r="5" spans="1:4" x14ac:dyDescent="0.2">
      <c r="A5" t="str">
        <f t="shared" si="0"/>
        <v>f3|op4</v>
      </c>
      <c r="B5" t="s">
        <v>29</v>
      </c>
      <c r="C5" t="s">
        <v>38</v>
      </c>
      <c r="D5" s="9">
        <v>0.17</v>
      </c>
    </row>
    <row r="6" spans="1:4" x14ac:dyDescent="0.2">
      <c r="A6" t="str">
        <f t="shared" si="0"/>
        <v>f1|op3</v>
      </c>
      <c r="B6" t="s">
        <v>27</v>
      </c>
      <c r="C6" t="s">
        <v>37</v>
      </c>
      <c r="D6" s="9">
        <v>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4217-7549-874B-90D5-D6B82FF7315C}">
  <dimension ref="A1:B3"/>
  <sheetViews>
    <sheetView workbookViewId="0">
      <selection activeCell="B1" sqref="B1"/>
    </sheetView>
  </sheetViews>
  <sheetFormatPr baseColWidth="10" defaultRowHeight="16" x14ac:dyDescent="0.2"/>
  <cols>
    <col min="1" max="1" width="7.83203125" bestFit="1" customWidth="1"/>
    <col min="2" max="2" width="19.6640625" customWidth="1"/>
  </cols>
  <sheetData>
    <row r="1" spans="1:2" x14ac:dyDescent="0.2">
      <c r="A1" t="s">
        <v>49</v>
      </c>
      <c r="B1" t="s">
        <v>3</v>
      </c>
    </row>
    <row r="2" spans="1:2" x14ac:dyDescent="0.2">
      <c r="A2" t="s">
        <v>25</v>
      </c>
      <c r="B2" t="s">
        <v>15</v>
      </c>
    </row>
    <row r="3" spans="1:2" x14ac:dyDescent="0.2">
      <c r="A3" t="s">
        <v>26</v>
      </c>
      <c r="B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e 7 f c d 0 - 9 5 d 6 - 4 4 0 6 - a e 7 f - 3 3 f 9 e d 5 b 7 5 c 4 "   x m l n s = " h t t p : / / s c h e m a s . m i c r o s o f t . c o m / D a t a M a s h u p " > A A A A A M 0 E A A B Q S w M E F A A A C A g A O x F D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D s R Q 1 Z P b C 4 6 G Q I A A G g E A A A T A A A A R m 9 y b X V s Y X M v U 2 V j d G l v b j E u b Z V T T 2 s T Q R S / B / o d h h U h g X U X Q b y U H m p a M Q h a 2 I i H k M N k d 2 z W z s 6 E m d m Q E g J J W / S g R w 8 i K P o B h J i 6 W F t N v 8 L M N / L N b k q K u w W 9 7 D D v 9 3 5 / 3 h t W k l D F n K G g O O 9 u b t Q 2 a r K P B Y m Q I D K l C m 0 h S l Q N o Y C n I i R w 3 R 2 F h H r P u T j o c X 5 Q f x h T 4 j U 5 U 4 Q p W X f 8 Z 5 I I 6 c d D z P j Q I 0 N / 7 z A E v W R P 8 J d g I v 0 d L P s 9 j k X k Y 0 W x 9 A s b b 0 T l y G m 4 i K W U u k i J l D R c c H 2 C h / E + z j N u r S K M O y 1 F E r g 6 B d V x 0 e O Y R b Y Q 9 A l R T n f S 2 c E K d y 3 / l g P G C V c w T 5 / g C K I 5 0 N j G P Q i 9 Q h 4 V 9 f r a y k W d F b Z N a R B i i o U E l g 3 V b R S q z T 5 m + y A a c p o m D K n D A V k L t w V m 8 g U X S T N H 2 w D K e k U S F 4 3 H z u 0 4 Q n x A B N y s C l J k p C a A 5 M B A 8 J B I W Y k J T k k J 0 B / 1 X P / Q C / j + 1 m c 6 Q 3 q p L 3 V m p n p u X k H h r M T Y D l A r c J F 5 D R 0 z 6 F 5 A R 4 u p + / c 8 m / s G 0 U s Q X I J g Z m Z A m l f F W O p f 1 h f p B d L n o H 0 E 7 A u o n u q s 3 P 4 e 4 H X I n z n p F J q / V 4 T 5 a k 7 M i c 7 0 u T m 6 E m J p 0 i O i g D 8 D 7 c K 8 r V x Z x M v W H 2 z / H R h u a X e Q 5 R k X V r 7 C + p 3 + V B b 4 Y q Y e g j 3 Y A R d 2 V F j m k X l j Z l C d m m P 9 z c v H s d u Y e V W J / 0 2 g e K A K f v s p e r D 7 1 w O W P K 4 t 7 f 9 a K y a 5 e p j r z E m j F r M b / 4 z N P 1 B L A w Q U A A A I C A A 7 E U N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s R Q 1 a 8 6 N B u p g A A A P c A A A A S A A A A A A A A A A A A A A C k A Q A A A A B D b 2 5 m a W c v U G F j a 2 F n Z S 5 4 b W x Q S w E C F A M U A A A I C A A 7 E U N W T 2 w u O h k C A A B o B A A A E w A A A A A A A A A A A A A A p A H W A A A A R m 9 y b X V s Y X M v U 2 V j d G l v b j E u b V B L A Q I U A x Q A A A g I A D s R Q 1 Y P y u m r p A A A A O k A A A A T A A A A A A A A A A A A A A C k A S A D A A B b Q 2 9 u d G V u d F 9 U e X B l c 1 0 u e G 1 s U E s F B g A A A A A D A A M A w g A A A P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d A A A A A A A A O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J W l k I G 9 w Z X I s M H 0 m c X V v d D s s J n F 1 b 3 Q 7 U 2 V j d G l v b j E v c m V z d W x 0 L 0 F 1 d G 9 S Z W 1 v d m V k Q 2 9 s d W 1 u c z E u e y V p Z C B w c m 9 j Z X N z L D F 9 J n F 1 b 3 Q 7 L C Z x d W 9 0 O 1 N l Y 3 R p b 2 4 x L 3 J l c 3 V s d C 9 B d X R v U m V t b 3 Z l Z E N v b H V t b n M x L n s l a W Q g c m 9 s Z S w y f S Z x d W 9 0 O y w m c X V v d D t T Z W N 0 a W 9 u M S 9 y Z X N 1 b H Q v Q X V 0 b 1 J l b W 9 2 Z W R D b 2 x 1 b W 5 z M S 5 7 X H U w N D F E X H U w N D M w X H U w N D M 3 X H U w N D M y X H U w N D M w X H U w N D N E X H U w N D M 4 X H U w N D M 1 I F x 1 M D Q z R V x 1 M D Q z R l x 1 M D Q z N V x 1 M D Q 0 M F x 1 M D Q z M F x 1 M D Q 0 N l x 1 M D Q z O F x 1 M D Q z O C w z f S Z x d W 9 0 O y w m c X V v d D t T Z W N 0 a W 9 u M S 9 y Z X N 1 b H Q v Q X V 0 b 1 J l b W 9 2 Z W R D b 2 x 1 b W 5 z M S 5 7 Q V M g S V M s I F x 1 M D Q 0 N 1 x 1 M D Q z M F x 1 M D Q 0 M V x 1 M D Q z R V x 1 M D Q z M i w 0 f S Z x d W 9 0 O y w m c X V v d D t T Z W N 0 a W 9 u M S 9 y Z X N 1 b H Q v Q X V 0 b 1 J l b W 9 2 Z W R D b 2 x 1 b W 5 z M S 5 7 X H U w N D F E X H U w N D M w X H U w N D M 3 X H U w N D M y X H U w N D M w X H U w N D N E X H U w N D M 4 X H U w N D M 1 I F x 1 M D Q z R l x 1 M D Q 0 M F x 1 M D Q z R V x 1 M D Q 0 N l x 1 M D Q z N V x 1 M D Q 0 M V x 1 M D Q 0 M V x 1 M D Q z M C w 1 f S Z x d W 9 0 O y w m c X V v d D t T Z W N 0 a W 9 u M S 9 y Z X N 1 b H Q v Q X V 0 b 1 J l b W 9 2 Z W R D b 2 x 1 b W 5 z M S 5 7 X H U w N D F E X H U w N D N F X H U w N D N D X H U w N D M 1 X H U w N D Q w I F x 1 M D Q z M i B c d T A 0 M 0 F c d T A 0 M z B c d T A 0 N D J c d T A 0 M z B c d T A 0 M 0 J c d T A 0 M 0 V c d T A 0 M z N c d T A 0 M z U s N n 0 m c X V v d D s s J n F 1 b 3 Q 7 U 2 V j d G l v b j E v c m V z d W x 0 L 0 F 1 d G 9 S Z W 1 v d m V k Q 2 9 s d W 1 u c z E u e 1 x 1 M D Q x O F x 1 M D Q 0 M l x 1 M D Q z N V x 1 M D Q 0 M F x 1 M D Q z M F x 1 M D Q 0 N l x 1 M D Q z O F x 1 M D Q z O S B c d T A 0 M z I g X H U w N D M z X H U w N D N F X H U w N D M 0 L D d 9 J n F 1 b 3 Q 7 L C Z x d W 9 0 O 1 N l Y 3 R p b 2 4 x L 3 J l c 3 V s d C 9 B d X R v U m V t b 3 Z l Z E N v b H V t b n M x L n t c d T A 0 M k R c d T A 0 N D R c d T A 0 N D R c d T A 0 M z V c d T A 0 M 0 F c d T A 0 N D I s O H 0 m c X V v d D s s J n F 1 b 3 Q 7 U 2 V j d G l v b j E v c m V z d W x 0 L 0 F 1 d G 9 S Z W 1 v d m V k Q 2 9 s d W 1 u c z E u e 1 x 1 M D Q y M F x 1 M D Q z R V x 1 M D Q z Q l x 1 M D Q 0 Q y w 5 f S Z x d W 9 0 O y w m c X V v d D t T Z W N 0 a W 9 u M S 9 y Z X N 1 b H Q v Q X V 0 b 1 J l b W 9 2 Z W R D b 2 x 1 b W 5 z M S 5 7 J W l k I G R v L D E w f S Z x d W 9 0 O y w m c X V v d D t T Z W N 0 a W 9 u M S 9 y Z X N 1 b H Q v Q X V 0 b 1 J l b W 9 2 Z W R D b 2 x 1 b W 5 z M S 5 7 X H U w N D F B X H U w N D N F X H U w N D N C L V x 1 M D Q z M l x 1 M D Q z R S B c d T A 0 N D d c d T A 0 M z V c d T A 0 M 0 J c d T A 0 M 0 V c d T A 0 M z J c d T A 0 M z V c d T A 0 M 0 E s M T F 9 J n F 1 b 3 Q 7 L C Z x d W 9 0 O 1 N l Y 3 R p b 2 4 x L 3 J l c 3 V s d C 9 B d X R v U m V t b 3 Z l Z E N v b H V t b n M x L n t c d T A 0 M T R c d T A 0 M U U s M T J 9 J n F 1 b 3 Q 7 L C Z x d W 9 0 O 1 N l Y 3 R p b 2 4 x L 3 J l c 3 V s d C 9 B d X R v U m V t b 3 Z l Z E N v b H V t b n M x L n t c d T A 0 M j F c d T A 0 N D A u I F x 1 M D Q 0 M V x 1 M D Q 0 M l x 1 M D Q z M F x 1 M D Q z M l x 1 M D Q z Q V x 1 M D Q z M C w g X H U w N D Q y X H U w N D R C X H U w N D Q x L i B c d T A 0 N D B c d T A 0 N D N c d T A 0 M z E u I F x 1 M D Q z M i B c d T A 0 M 0 N c d T A 0 M z V c d T A 0 N D E u L D E z f S Z x d W 9 0 O y w m c X V v d D t T Z W N 0 a W 9 u M S 9 y Z X N 1 b H Q v Q X V 0 b 1 J l b W 9 2 Z W R D b 2 x 1 b W 5 z M S 5 7 X H U w N D I x X H U w N D Q w L i B c d T A 0 N D F c d T A 0 N D J c d T A 0 M z B c d T A 0 M z J c d T A 0 M 0 F c d T A 0 M z A s I F x 1 M D Q 0 M l x 1 M D Q 0 Q l x 1 M D Q 0 M S 4 g X H U w N D Q w X H U w N D Q z X H U w N D M x L i B c d T A 0 M z I g X H U w N D Q 3 X H U w N D M w X H U w N D Q x L D E 0 f S Z x d W 9 0 O y w m c X V v d D t T Z W N 0 a W 9 u M S 9 y Z X N 1 b H Q v Q X V 0 b 1 J l b W 9 2 Z W R D b 2 x 1 b W 5 z M S 5 7 V E 8 g Q k U s I F x 1 M D Q 0 N 1 x 1 M D Q z M F x 1 M D Q 0 M V x 1 M D Q z R V x 1 M D Q z M i w x N X 0 m c X V v d D s s J n F 1 b 3 Q 7 U 2 V j d G l v b j E v c m V z d W x 0 L 0 F 1 d G 9 S Z W 1 v d m V k Q 2 9 s d W 1 u c z E u e 1 x 1 M D Q y R F x 1 M D Q 0 N F x 1 M D Q 0 N F x 1 M D Q z N V x 1 M D Q z Q V x 1 M D Q 0 M i w g X H U w N D Q 3 X H U w N D M w X H U w N D Q x X H U w N D N F X H U w N D M y L D E 2 f S Z x d W 9 0 O y w m c X V v d D t T Z W N 0 a W 9 u M S 9 y Z X N 1 b H Q v Q X V 0 b 1 J l b W 9 2 Z W R D b 2 x 1 b W 5 z M S 5 7 X H U w N D J E X H U w N D Q 0 X H U w N D Q 0 X H U w N D M 1 X H U w N D N B X H U w N D Q y L C B c d T A 0 N D J c d T A 0 N E J c d T A 0 N D E u I F x 1 M D Q 0 M F x 1 M D Q 0 M 1 x 1 M D Q z M S 4 g X H U w N D M y I F x 1 M D Q z M 1 x 1 M D Q z R V x 1 M D Q z N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l c 3 V s d C 9 B d X R v U m V t b 3 Z l Z E N v b H V t b n M x L n s l a W Q g b 3 B l c i w w f S Z x d W 9 0 O y w m c X V v d D t T Z W N 0 a W 9 u M S 9 y Z X N 1 b H Q v Q X V 0 b 1 J l b W 9 2 Z W R D b 2 x 1 b W 5 z M S 5 7 J W l k I H B y b 2 N l c 3 M s M X 0 m c X V v d D s s J n F 1 b 3 Q 7 U 2 V j d G l v b j E v c m V z d W x 0 L 0 F 1 d G 9 S Z W 1 v d m V k Q 2 9 s d W 1 u c z E u e y V p Z C B y b 2 x l L D J 9 J n F 1 b 3 Q 7 L C Z x d W 9 0 O 1 N l Y 3 R p b 2 4 x L 3 J l c 3 V s d C 9 B d X R v U m V t b 3 Z l Z E N v b H V t b n M x L n t c d T A 0 M U R c d T A 0 M z B c d T A 0 M z d c d T A 0 M z J c d T A 0 M z B c d T A 0 M 0 R c d T A 0 M z h c d T A 0 M z U g X H U w N D N F X H U w N D N G X H U w N D M 1 X H U w N D Q w X H U w N D M w X H U w N D Q 2 X H U w N D M 4 X H U w N D M 4 L D N 9 J n F 1 b 3 Q 7 L C Z x d W 9 0 O 1 N l Y 3 R p b 2 4 x L 3 J l c 3 V s d C 9 B d X R v U m V t b 3 Z l Z E N v b H V t b n M x L n t B U y B J U y w g X H U w N D Q 3 X H U w N D M w X H U w N D Q x X H U w N D N F X H U w N D M y L D R 9 J n F 1 b 3 Q 7 L C Z x d W 9 0 O 1 N l Y 3 R p b 2 4 x L 3 J l c 3 V s d C 9 B d X R v U m V t b 3 Z l Z E N v b H V t b n M x L n t c d T A 0 M U R c d T A 0 M z B c d T A 0 M z d c d T A 0 M z J c d T A 0 M z B c d T A 0 M 0 R c d T A 0 M z h c d T A 0 M z U g X H U w N D N G X H U w N D Q w X H U w N D N F X H U w N D Q 2 X H U w N D M 1 X H U w N D Q x X H U w N D Q x X H U w N D M w L D V 9 J n F 1 b 3 Q 7 L C Z x d W 9 0 O 1 N l Y 3 R p b 2 4 x L 3 J l c 3 V s d C 9 B d X R v U m V t b 3 Z l Z E N v b H V t b n M x L n t c d T A 0 M U R c d T A 0 M 0 V c d T A 0 M 0 N c d T A 0 M z V c d T A 0 N D A g X H U w N D M y I F x 1 M D Q z Q V x 1 M D Q z M F x 1 M D Q 0 M l x 1 M D Q z M F x 1 M D Q z Q l x 1 M D Q z R V x 1 M D Q z M 1 x 1 M D Q z N S w 2 f S Z x d W 9 0 O y w m c X V v d D t T Z W N 0 a W 9 u M S 9 y Z X N 1 b H Q v Q X V 0 b 1 J l b W 9 2 Z W R D b 2 x 1 b W 5 z M S 5 7 X H U w N D E 4 X H U w N D Q y X H U w N D M 1 X H U w N D Q w X H U w N D M w X H U w N D Q 2 X H U w N D M 4 X H U w N D M 5 I F x 1 M D Q z M i B c d T A 0 M z N c d T A 0 M 0 V c d T A 0 M z Q s N 3 0 m c X V v d D s s J n F 1 b 3 Q 7 U 2 V j d G l v b j E v c m V z d W x 0 L 0 F 1 d G 9 S Z W 1 v d m V k Q 2 9 s d W 1 u c z E u e 1 x 1 M D Q y R F x 1 M D Q 0 N F x 1 M D Q 0 N F x 1 M D Q z N V x 1 M D Q z Q V x 1 M D Q 0 M i w 4 f S Z x d W 9 0 O y w m c X V v d D t T Z W N 0 a W 9 u M S 9 y Z X N 1 b H Q v Q X V 0 b 1 J l b W 9 2 Z W R D b 2 x 1 b W 5 z M S 5 7 X H U w N D I w X H U w N D N F X H U w N D N C X H U w N D R D L D l 9 J n F 1 b 3 Q 7 L C Z x d W 9 0 O 1 N l Y 3 R p b 2 4 x L 3 J l c 3 V s d C 9 B d X R v U m V t b 3 Z l Z E N v b H V t b n M x L n s l a W Q g Z G 8 s M T B 9 J n F 1 b 3 Q 7 L C Z x d W 9 0 O 1 N l Y 3 R p b 2 4 x L 3 J l c 3 V s d C 9 B d X R v U m V t b 3 Z l Z E N v b H V t b n M x L n t c d T A 0 M U F c d T A 0 M 0 V c d T A 0 M 0 I t X H U w N D M y X H U w N D N F I F x 1 M D Q 0 N 1 x 1 M D Q z N V x 1 M D Q z Q l x 1 M D Q z R V x 1 M D Q z M l x 1 M D Q z N V x 1 M D Q z Q S w x M X 0 m c X V v d D s s J n F 1 b 3 Q 7 U 2 V j d G l v b j E v c m V z d W x 0 L 0 F 1 d G 9 S Z W 1 v d m V k Q 2 9 s d W 1 u c z E u e 1 x 1 M D Q x N F x 1 M D Q x R S w x M n 0 m c X V v d D s s J n F 1 b 3 Q 7 U 2 V j d G l v b j E v c m V z d W x 0 L 0 F 1 d G 9 S Z W 1 v d m V k Q 2 9 s d W 1 u c z E u e 1 x 1 M D Q y M V x 1 M D Q 0 M C 4 g X H U w N D Q x X H U w N D Q y X H U w N D M w X H U w N D M y X H U w N D N B X H U w N D M w L C B c d T A 0 N D J c d T A 0 N E J c d T A 0 N D E u I F x 1 M D Q 0 M F x 1 M D Q 0 M 1 x 1 M D Q z M S 4 g X H U w N D M y I F x 1 M D Q z Q 1 x 1 M D Q z N V x 1 M D Q 0 M S 4 s M T N 9 J n F 1 b 3 Q 7 L C Z x d W 9 0 O 1 N l Y 3 R p b 2 4 x L 3 J l c 3 V s d C 9 B d X R v U m V t b 3 Z l Z E N v b H V t b n M x L n t c d T A 0 M j F c d T A 0 N D A u I F x 1 M D Q 0 M V x 1 M D Q 0 M l x 1 M D Q z M F x 1 M D Q z M l x 1 M D Q z Q V x 1 M D Q z M C w g X H U w N D Q y X H U w N D R C X H U w N D Q x L i B c d T A 0 N D B c d T A 0 N D N c d T A 0 M z E u I F x 1 M D Q z M i B c d T A 0 N D d c d T A 0 M z B c d T A 0 N D E s M T R 9 J n F 1 b 3 Q 7 L C Z x d W 9 0 O 1 N l Y 3 R p b 2 4 x L 3 J l c 3 V s d C 9 B d X R v U m V t b 3 Z l Z E N v b H V t b n M x L n t U T y B C R S w g X H U w N D Q 3 X H U w N D M w X H U w N D Q x X H U w N D N F X H U w N D M y L D E 1 f S Z x d W 9 0 O y w m c X V v d D t T Z W N 0 a W 9 u M S 9 y Z X N 1 b H Q v Q X V 0 b 1 J l b W 9 2 Z W R D b 2 x 1 b W 5 z M S 5 7 X H U w N D J E X H U w N D Q 0 X H U w N D Q 0 X H U w N D M 1 X H U w N D N B X H U w N D Q y L C B c d T A 0 N D d c d T A 0 M z B c d T A 0 N D F c d T A 0 M 0 V c d T A 0 M z I s M T Z 9 J n F 1 b 3 Q 7 L C Z x d W 9 0 O 1 N l Y 3 R p b 2 4 x L 3 J l c 3 V s d C 9 B d X R v U m V t b 3 Z l Z E N v b H V t b n M x L n t c d T A 0 M k R c d T A 0 N D R c d T A 0 N D R c d T A 0 M z V c d T A 0 M 0 F c d T A 0 N D I s I F x 1 M D Q 0 M l x 1 M D Q 0 Q l x 1 M D Q 0 M S 4 g X H U w N D Q w X H U w N D Q z X H U w N D M x L i B c d T A 0 M z I g X H U w N D M z X H U w N D N F X H U w N D M 0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J W l k I G 9 w Z X I m c X V v d D s s J n F 1 b 3 Q 7 J W l k I H B y b 2 N l c 3 M m c X V v d D s s J n F 1 b 3 Q 7 J W l k I H J v b G U m c X V v d D s s J n F 1 b 3 Q 7 X H U w N D F E X H U w N D M w X H U w N D M 3 X H U w N D M y X H U w N D M w X H U w N D N E X H U w N D M 4 X H U w N D M 1 I F x 1 M D Q z R V x 1 M D Q z R l x 1 M D Q z N V x 1 M D Q 0 M F x 1 M D Q z M F x 1 M D Q 0 N l x 1 M D Q z O F x 1 M D Q z O C Z x d W 9 0 O y w m c X V v d D t B U y B J U y w g X H U w N D Q 3 X H U w N D M w X H U w N D Q x X H U w N D N F X H U w N D M y J n F 1 b 3 Q 7 L C Z x d W 9 0 O 1 x 1 M D Q x R F x 1 M D Q z M F x 1 M D Q z N 1 x 1 M D Q z M l x 1 M D Q z M F x 1 M D Q z R F x 1 M D Q z O F x 1 M D Q z N S B c d T A 0 M 0 Z c d T A 0 N D B c d T A 0 M 0 V c d T A 0 N D Z c d T A 0 M z V c d T A 0 N D F c d T A 0 N D F c d T A 0 M z A m c X V v d D s s J n F 1 b 3 Q 7 X H U w N D F E X H U w N D N F X H U w N D N D X H U w N D M 1 X H U w N D Q w I F x 1 M D Q z M i B c d T A 0 M 0 F c d T A 0 M z B c d T A 0 N D J c d T A 0 M z B c d T A 0 M 0 J c d T A 0 M 0 V c d T A 0 M z N c d T A 0 M z U m c X V v d D s s J n F 1 b 3 Q 7 X H U w N D E 4 X H U w N D Q y X H U w N D M 1 X H U w N D Q w X H U w N D M w X H U w N D Q 2 X H U w N D M 4 X H U w N D M 5 I F x 1 M D Q z M i B c d T A 0 M z N c d T A 0 M 0 V c d T A 0 M z Q m c X V v d D s s J n F 1 b 3 Q 7 X H U w N D J E X H U w N D Q 0 X H U w N D Q 0 X H U w N D M 1 X H U w N D N B X H U w N D Q y J n F 1 b 3 Q 7 L C Z x d W 9 0 O 1 x 1 M D Q y M F x 1 M D Q z R V x 1 M D Q z Q l x 1 M D Q 0 Q y Z x d W 9 0 O y w m c X V v d D s l a W Q g Z G 8 m c X V v d D s s J n F 1 b 3 Q 7 X H U w N D F B X H U w N D N F X H U w N D N C L V x 1 M D Q z M l x 1 M D Q z R S B c d T A 0 N D d c d T A 0 M z V c d T A 0 M 0 J c d T A 0 M 0 V c d T A 0 M z J c d T A 0 M z V c d T A 0 M 0 E m c X V v d D s s J n F 1 b 3 Q 7 X H U w N D E 0 X H U w N D F F J n F 1 b 3 Q 7 L C Z x d W 9 0 O 1 x 1 M D Q y M V x 1 M D Q 0 M C 4 g X H U w N D Q x X H U w N D Q y X H U w N D M w X H U w N D M y X H U w N D N B X H U w N D M w L C B c d T A 0 N D J c d T A 0 N E J c d T A 0 N D E u I F x 1 M D Q 0 M F x 1 M D Q 0 M 1 x 1 M D Q z M S 4 g X H U w N D M y I F x 1 M D Q z Q 1 x 1 M D Q z N V x 1 M D Q 0 M S 4 m c X V v d D s s J n F 1 b 3 Q 7 X H U w N D I x X H U w N D Q w L i B c d T A 0 N D F c d T A 0 N D J c d T A 0 M z B c d T A 0 M z J c d T A 0 M 0 F c d T A 0 M z A s I F x 1 M D Q 0 M l x 1 M D Q 0 Q l x 1 M D Q 0 M S 4 g X H U w N D Q w X H U w N D Q z X H U w N D M x L i B c d T A 0 M z I g X H U w N D Q 3 X H U w N D M w X H U w N D Q x J n F 1 b 3 Q 7 L C Z x d W 9 0 O 1 R P I E J F L C B c d T A 0 N D d c d T A 0 M z B c d T A 0 N D F c d T A 0 M 0 V c d T A 0 M z I m c X V v d D s s J n F 1 b 3 Q 7 X H U w N D J E X H U w N D Q 0 X H U w N D Q 0 X H U w N D M 1 X H U w N D N B X H U w N D Q y L C B c d T A 0 N D d c d T A 0 M z B c d T A 0 N D F c d T A 0 M 0 V c d T A 0 M z I m c X V v d D s s J n F 1 b 3 Q 7 X H U w N D J E X H U w N D Q 0 X H U w N D Q 0 X H U w N D M 1 X H U w N D N B X H U w N D Q y L C B c d T A 0 N D J c d T A 0 N E J c d T A 0 N D E u I F x 1 M D Q 0 M F x 1 M D Q 0 M 1 x 1 M D Q z M S 4 g X H U w N D M y I F x 1 M D Q z M 1 x 1 M D Q z R V x 1 M D Q z N C Z x d W 9 0 O 1 0 i I C 8 + P E V u d H J 5 I F R 5 c G U 9 I k Z p b G x D b 2 x 1 b W 5 U e X B l c y I g V m F s d W U 9 I n N C Z 1 l H Q m d N R 0 J n T U Z C Z 1 l E Q m d V R k J R V U Y i I C 8 + P E V u d H J 5 I F R 5 c G U 9 I k Z p b G x M Y X N 0 V X B k Y X R l Z C I g V m F s d W U 9 I m Q y M D I z L T A y L T A y V D I z O j A 5 O j U 0 L j Q y M T U y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Z m M 5 M G I x M j E t N D M w O C 0 0 Y W N l L W F k N D Q t O G Y 1 M W Y x N G Q 5 M j V m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o 0 E a v 3 D w V L M w D Q Y J K o Z I h v c N A Q E B B Q A E g g I A U 7 A x a g y y 1 P k 7 e R k y N Q R J y h + X 7 N w Q 8 9 Z n Q Q y A z 5 Y 0 v Z d b 9 R h K R w t B c 4 3 p Q i Y r J z 1 M M c h u R T i t X L o a + V i A 8 W 7 O c 5 t G R 2 d a Y Y V 1 p m p x l c x V B L K O 7 I l 5 A r n E u j x g z + 1 b 7 n 7 m + Q 2 e J x X O F g B b X y a H b W 8 7 7 a f 0 U S b U 0 n c D R z M a C 6 B X 4 p 0 z I s p V j Z X r D / r H m Y 9 w 3 J / q 6 G b 2 a X b R 6 f 9 D A k O X C p X 0 d r h X 4 4 3 h R r n 4 P S / 1 g J c p 6 2 A g O i Q w t n Q d p c y W L D 8 h w B i R N V y T 2 V X c 3 N y k q O u 4 8 E Z 6 x h c D w J V i k Q B m W 2 0 D c V 8 9 d 5 D c G X / u o R c U j y w W T O S 8 W P h v y f 9 b e e h 8 a 6 r W I q G J N z G F / i 3 Q f p j y B 1 F D n b D p R p q q j c G h B P A / c g z 1 V k m J 5 c Y 1 V 6 k Z m O c 3 V R y a P g u 4 2 1 4 + 8 m E n A r z w N x C l B 7 F T E c o T n B M w / E G N s e l P Z l y K M x M w e G l 3 s D 5 b 7 f N r N Q 2 b p X f 5 C d v I n G n Q r R R 0 i t / C n C M b 5 R k i M 4 V f L Z c V + p i A k i l F r 3 W w P s 8 j o l T / d c 7 7 + 0 d 7 + q G V a K K o e H M A Y E w A N v h k O i 1 s X 4 F f W q g n y 1 x u Y B g k C C i y A L q R b E S + F r O O w 2 J n l Z E l o U Z d W l / h C 6 3 w A 3 z U i W 0 Y S d K s 9 B j W x t m a X a r S B H 9 M E V G p g G 8 s t D l A b h r N 6 I b s h e 5 b 2 O d 9 M p R l h 7 y o C F k e / 3 8 f e t 1 h c A G o p R Z Z L 6 I w f A Y J K o Z I h v c N A Q c B M B 0 G C W C G S A F l A w Q B K g Q Q 8 z 5 M G X p V x p g v j F X B P O O I 5 4 B Q l y 5 E b t 3 A x z g x 1 g K 1 3 G f H D Z 1 B 6 k 3 9 x s Z L V R O 1 i n q O B 1 7 S W b 9 V P Q d U C R z r a Z F k A m b 6 4 q y / 5 m K e V b 0 S C Z V E D 6 x 1 C J F w F t k K 5 i D 6 H V 6 D y k c F u H E = < / D a t a M a s h u p > 
</file>

<file path=customXml/itemProps1.xml><?xml version="1.0" encoding="utf-8"?>
<ds:datastoreItem xmlns:ds="http://schemas.openxmlformats.org/officeDocument/2006/customXml" ds:itemID="{3F274CBA-053C-EE4B-8A51-A85B85B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ФЭМ</vt:lpstr>
      <vt:lpstr>свод</vt:lpstr>
      <vt:lpstr>result</vt:lpstr>
      <vt:lpstr>info</vt:lpstr>
      <vt:lpstr>Функционал</vt:lpstr>
      <vt:lpstr>Процессы</vt:lpstr>
      <vt:lpstr>Операции</vt:lpstr>
      <vt:lpstr>Эффект</vt:lpstr>
      <vt:lpstr>Роли</vt:lpstr>
      <vt:lpstr>Люди</vt:lpstr>
      <vt:lpstr>ДО</vt:lpstr>
      <vt:lpstr>Затраты</vt:lpstr>
      <vt:lpstr>Факт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2023-02-01T18:32:22Z</dcterms:created>
  <dcterms:modified xsi:type="dcterms:W3CDTF">2023-02-02T23:45:42Z</dcterms:modified>
  <cp:category/>
</cp:coreProperties>
</file>