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布局结构" sheetId="1" r:id="rId1"/>
    <sheet name="甘特图" sheetId="2" r:id="rId2"/>
    <sheet name="在线商城甘特图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L7" i="3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CY7" i="3" s="1"/>
  <c r="CZ7" i="3" s="1"/>
  <c r="DA7" i="3" s="1"/>
  <c r="DB7" i="3" s="1"/>
  <c r="DC7" i="3" s="1"/>
  <c r="DD7" i="3" s="1"/>
  <c r="DE7" i="3" s="1"/>
  <c r="DF7" i="3" s="1"/>
  <c r="DG7" i="3" s="1"/>
  <c r="DH7" i="3" s="1"/>
  <c r="DI7" i="3" s="1"/>
  <c r="DJ7" i="3" s="1"/>
  <c r="DK7" i="3" s="1"/>
  <c r="DL7" i="3" s="1"/>
  <c r="DM7" i="3" s="1"/>
  <c r="DN7" i="3" s="1"/>
  <c r="DO7" i="3" s="1"/>
  <c r="DP7" i="3" s="1"/>
  <c r="DQ7" i="3" s="1"/>
  <c r="DR7" i="3" s="1"/>
  <c r="DS7" i="3" s="1"/>
  <c r="DT7" i="3" s="1"/>
  <c r="DU7" i="3" s="1"/>
  <c r="DV7" i="3" s="1"/>
  <c r="DW7" i="3" s="1"/>
  <c r="DX7" i="3" s="1"/>
  <c r="DY7" i="3" s="1"/>
  <c r="DZ7" i="3" s="1"/>
  <c r="EA7" i="3" s="1"/>
  <c r="EB7" i="3" s="1"/>
  <c r="EC7" i="3" s="1"/>
  <c r="ED7" i="3" s="1"/>
  <c r="EE7" i="3" s="1"/>
  <c r="EF7" i="3" s="1"/>
  <c r="EG7" i="3" s="1"/>
  <c r="EH7" i="3" s="1"/>
  <c r="EI7" i="3" s="1"/>
  <c r="EJ7" i="3" s="1"/>
  <c r="EK7" i="3" s="1"/>
  <c r="EL7" i="3" s="1"/>
  <c r="EM7" i="3" s="1"/>
  <c r="EN7" i="3" s="1"/>
  <c r="EO7" i="3" s="1"/>
  <c r="EP7" i="3" s="1"/>
  <c r="EQ7" i="3" s="1"/>
  <c r="ER7" i="3" s="1"/>
  <c r="ES7" i="3" s="1"/>
  <c r="ET7" i="3" s="1"/>
  <c r="EU7" i="3" s="1"/>
  <c r="EV7" i="3" s="1"/>
  <c r="EW7" i="3" s="1"/>
  <c r="EX7" i="3" s="1"/>
  <c r="EY7" i="3" s="1"/>
  <c r="EZ7" i="3" s="1"/>
  <c r="FA7" i="3" s="1"/>
  <c r="FB7" i="3" s="1"/>
  <c r="FC7" i="3" s="1"/>
  <c r="FD7" i="3" s="1"/>
  <c r="FE7" i="3" s="1"/>
  <c r="FF7" i="3" s="1"/>
  <c r="FG7" i="3" s="1"/>
  <c r="FH7" i="3" s="1"/>
  <c r="FI7" i="3" s="1"/>
  <c r="FJ7" i="3" s="1"/>
  <c r="FK7" i="3" s="1"/>
  <c r="FL7" i="3" s="1"/>
  <c r="FM7" i="3" s="1"/>
  <c r="FN7" i="3" s="1"/>
  <c r="FO7" i="3" s="1"/>
  <c r="FP7" i="3" s="1"/>
  <c r="FQ7" i="3" s="1"/>
  <c r="FR7" i="3" s="1"/>
  <c r="FS7" i="3" s="1"/>
  <c r="FT7" i="3" s="1"/>
  <c r="FU7" i="3" s="1"/>
  <c r="FV7" i="3" s="1"/>
  <c r="FW7" i="3" s="1"/>
  <c r="FX7" i="3" s="1"/>
  <c r="FY7" i="3" s="1"/>
  <c r="FZ7" i="3" s="1"/>
  <c r="GA7" i="3" s="1"/>
  <c r="GB7" i="3" s="1"/>
  <c r="GC7" i="3" s="1"/>
  <c r="GD7" i="3" s="1"/>
  <c r="GE7" i="3" s="1"/>
  <c r="GF7" i="3" s="1"/>
  <c r="GG7" i="3" s="1"/>
  <c r="GH7" i="3" s="1"/>
  <c r="GI7" i="3" s="1"/>
  <c r="GJ7" i="3" s="1"/>
  <c r="N8" i="3"/>
  <c r="O8" i="3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ER8" i="3" s="1"/>
  <c r="ES8" i="3" s="1"/>
  <c r="ET8" i="3" s="1"/>
  <c r="EU8" i="3" s="1"/>
  <c r="EV8" i="3" s="1"/>
  <c r="EW8" i="3" s="1"/>
  <c r="EX8" i="3" s="1"/>
  <c r="EY8" i="3" s="1"/>
  <c r="EZ8" i="3" s="1"/>
  <c r="FA8" i="3" s="1"/>
  <c r="FB8" i="3" s="1"/>
  <c r="FC8" i="3" s="1"/>
  <c r="FD8" i="3" s="1"/>
  <c r="FE8" i="3" s="1"/>
  <c r="FF8" i="3" s="1"/>
  <c r="FG8" i="3" s="1"/>
  <c r="FH8" i="3" s="1"/>
  <c r="FI8" i="3" s="1"/>
  <c r="FJ8" i="3" s="1"/>
  <c r="FK8" i="3" s="1"/>
  <c r="FL8" i="3" s="1"/>
  <c r="FM8" i="3" s="1"/>
  <c r="FN8" i="3" s="1"/>
  <c r="FO8" i="3" s="1"/>
  <c r="FP8" i="3" s="1"/>
  <c r="FQ8" i="3" s="1"/>
  <c r="FR8" i="3" s="1"/>
  <c r="FS8" i="3" s="1"/>
  <c r="FT8" i="3" s="1"/>
  <c r="FU8" i="3" s="1"/>
  <c r="FV8" i="3" s="1"/>
  <c r="FW8" i="3" s="1"/>
  <c r="FX8" i="3" s="1"/>
  <c r="FY8" i="3" s="1"/>
  <c r="FZ8" i="3" s="1"/>
  <c r="GA8" i="3" s="1"/>
  <c r="GB8" i="3" s="1"/>
  <c r="GC8" i="3" s="1"/>
  <c r="GD8" i="3" s="1"/>
  <c r="GE8" i="3" s="1"/>
  <c r="GF8" i="3" s="1"/>
  <c r="GG8" i="3" s="1"/>
  <c r="GH8" i="3" s="1"/>
  <c r="GI8" i="3" s="1"/>
  <c r="GJ8" i="3" s="1"/>
  <c r="M8" i="3"/>
  <c r="L8" i="3"/>
  <c r="J5" i="2"/>
  <c r="P6" i="3"/>
  <c r="N6" i="3"/>
  <c r="L6" i="3"/>
  <c r="F6" i="3"/>
  <c r="D6" i="3"/>
  <c r="J27" i="3"/>
  <c r="J28" i="3"/>
  <c r="J32" i="3"/>
  <c r="J31" i="3"/>
  <c r="J30" i="3"/>
  <c r="H31" i="3"/>
  <c r="I31" i="3" s="1"/>
  <c r="H32" i="3"/>
  <c r="I32" i="3" s="1"/>
  <c r="H30" i="3"/>
  <c r="I30" i="3" s="1"/>
  <c r="H27" i="3"/>
  <c r="I27" i="3" s="1"/>
  <c r="H28" i="3"/>
  <c r="I28" i="3" s="1"/>
  <c r="H26" i="3"/>
  <c r="I26" i="3" s="1"/>
  <c r="H23" i="3"/>
  <c r="I23" i="3" s="1"/>
  <c r="H24" i="3"/>
  <c r="I24" i="3" s="1"/>
  <c r="H22" i="3"/>
  <c r="I22" i="3" s="1"/>
  <c r="H19" i="3"/>
  <c r="I19" i="3" s="1"/>
  <c r="H20" i="3"/>
  <c r="I20" i="3" s="1"/>
  <c r="H18" i="3"/>
  <c r="I18" i="3" s="1"/>
  <c r="H15" i="3"/>
  <c r="I15" i="3" s="1"/>
  <c r="H16" i="3"/>
  <c r="I16" i="3" s="1"/>
  <c r="H14" i="3"/>
  <c r="I14" i="3" s="1"/>
  <c r="H11" i="3"/>
  <c r="I11" i="3" s="1"/>
  <c r="H12" i="3"/>
  <c r="I12" i="3" s="1"/>
  <c r="H10" i="3"/>
  <c r="I10" i="3" s="1"/>
  <c r="G6" i="2"/>
  <c r="G31" i="3"/>
  <c r="G32" i="3"/>
  <c r="G30" i="3"/>
  <c r="G27" i="3"/>
  <c r="G28" i="3"/>
  <c r="G26" i="3"/>
  <c r="G23" i="3"/>
  <c r="G24" i="3"/>
  <c r="G22" i="3"/>
  <c r="G19" i="3"/>
  <c r="G20" i="3"/>
  <c r="G18" i="3"/>
  <c r="G15" i="3"/>
  <c r="G16" i="3"/>
  <c r="G14" i="3"/>
  <c r="G11" i="3"/>
  <c r="G12" i="3"/>
  <c r="G10" i="3"/>
  <c r="A7" i="2"/>
  <c r="A8" i="2" s="1"/>
  <c r="A9" i="2" s="1"/>
  <c r="A10" i="2" s="1"/>
  <c r="A11" i="2" s="1"/>
  <c r="A12" i="2" s="1"/>
  <c r="A13" i="2" s="1"/>
  <c r="A14" i="2" s="1"/>
  <c r="J6" i="3" l="1"/>
  <c r="H6" i="3"/>
  <c r="J11" i="3"/>
  <c r="J10" i="3"/>
  <c r="J14" i="3"/>
  <c r="J12" i="3"/>
  <c r="J15" i="3"/>
  <c r="J16" i="3"/>
  <c r="J19" i="3"/>
  <c r="J18" i="3"/>
  <c r="J20" i="3"/>
  <c r="J23" i="3"/>
  <c r="J22" i="3"/>
  <c r="J24" i="3"/>
  <c r="J26" i="3"/>
  <c r="F2" i="2"/>
  <c r="N3" i="2"/>
  <c r="L3" i="2"/>
  <c r="J3" i="2"/>
  <c r="C3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F7" i="2"/>
  <c r="G7" i="2" s="1"/>
  <c r="F8" i="2"/>
  <c r="G8" i="2" s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6" i="2"/>
  <c r="K5" i="2" l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J4" i="2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E3" i="2"/>
  <c r="G3" i="2"/>
  <c r="H47" i="2"/>
  <c r="H43" i="2"/>
  <c r="H39" i="2"/>
  <c r="H35" i="2"/>
  <c r="H31" i="2"/>
  <c r="H27" i="2"/>
  <c r="H23" i="2"/>
  <c r="H19" i="2"/>
  <c r="H15" i="2"/>
  <c r="H11" i="2"/>
  <c r="H7" i="2"/>
  <c r="H45" i="2"/>
  <c r="H41" i="2"/>
  <c r="H37" i="2"/>
  <c r="H33" i="2"/>
  <c r="H29" i="2"/>
  <c r="H25" i="2"/>
  <c r="H21" i="2"/>
  <c r="H17" i="2"/>
  <c r="H13" i="2"/>
  <c r="H9" i="2"/>
  <c r="H44" i="2"/>
  <c r="H40" i="2"/>
  <c r="H36" i="2"/>
  <c r="H32" i="2"/>
  <c r="H28" i="2"/>
  <c r="H24" i="2"/>
  <c r="H20" i="2"/>
  <c r="H16" i="2"/>
  <c r="H12" i="2"/>
  <c r="H8" i="2"/>
  <c r="H46" i="2"/>
  <c r="H42" i="2"/>
  <c r="H38" i="2"/>
  <c r="H34" i="2"/>
  <c r="H30" i="2"/>
  <c r="H26" i="2"/>
  <c r="H22" i="2"/>
  <c r="H18" i="2"/>
  <c r="H14" i="2"/>
  <c r="H10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H6" i="2"/>
  <c r="I6" i="2"/>
  <c r="I3" i="2" l="1"/>
</calcChain>
</file>

<file path=xl/sharedStrings.xml><?xml version="1.0" encoding="utf-8"?>
<sst xmlns="http://schemas.openxmlformats.org/spreadsheetml/2006/main" count="156" uniqueCount="146">
  <si>
    <t>负责人</t>
    <phoneticPr fontId="1" type="noConversion"/>
  </si>
  <si>
    <t>开始日期</t>
    <phoneticPr fontId="1" type="noConversion"/>
  </si>
  <si>
    <t>结束日期</t>
    <phoneticPr fontId="1" type="noConversion"/>
  </si>
  <si>
    <t>工期</t>
    <phoneticPr fontId="1" type="noConversion"/>
  </si>
  <si>
    <t>已消耗</t>
    <phoneticPr fontId="1" type="noConversion"/>
  </si>
  <si>
    <t>剩余</t>
    <phoneticPr fontId="1" type="noConversion"/>
  </si>
  <si>
    <t>状态</t>
    <phoneticPr fontId="1" type="noConversion"/>
  </si>
  <si>
    <t>项目名称2</t>
  </si>
  <si>
    <t>项目名称3</t>
  </si>
  <si>
    <t>项目名称4</t>
  </si>
  <si>
    <t>项目名称5</t>
  </si>
  <si>
    <t>项目名称6</t>
  </si>
  <si>
    <t>项目名称7</t>
  </si>
  <si>
    <t>项目名称8</t>
  </si>
  <si>
    <t>项目名称9</t>
  </si>
  <si>
    <t>项目名称10</t>
  </si>
  <si>
    <t>项目名称11</t>
  </si>
  <si>
    <t>项目名称12</t>
  </si>
  <si>
    <t>项目名称13</t>
  </si>
  <si>
    <t>项目名称14</t>
  </si>
  <si>
    <t>项目名称15</t>
  </si>
  <si>
    <t>项目名称16</t>
  </si>
  <si>
    <t>项目名称17</t>
  </si>
  <si>
    <t>项目名称18</t>
  </si>
  <si>
    <t>项目名称19</t>
  </si>
  <si>
    <t>项目名称20</t>
  </si>
  <si>
    <t>项目名称21</t>
  </si>
  <si>
    <t>负责人2</t>
  </si>
  <si>
    <t>负责人3</t>
  </si>
  <si>
    <t>负责人4</t>
  </si>
  <si>
    <t>负责人5</t>
  </si>
  <si>
    <t>负责人6</t>
  </si>
  <si>
    <t>负责人7</t>
  </si>
  <si>
    <t>负责人8</t>
  </si>
  <si>
    <t>负责人9</t>
  </si>
  <si>
    <t>负责人10</t>
  </si>
  <si>
    <t>负责人11</t>
  </si>
  <si>
    <t>负责人12</t>
  </si>
  <si>
    <t>负责人13</t>
  </si>
  <si>
    <t>负责人14</t>
  </si>
  <si>
    <t>负责人15</t>
  </si>
  <si>
    <t>负责人16</t>
  </si>
  <si>
    <t>负责人17</t>
  </si>
  <si>
    <t>负责人18</t>
  </si>
  <si>
    <t>负责人19</t>
  </si>
  <si>
    <t>负责人20</t>
  </si>
  <si>
    <t>负责人21</t>
  </si>
  <si>
    <t>项目名称22</t>
  </si>
  <si>
    <t>负责人22</t>
  </si>
  <si>
    <t>项目名称23</t>
  </si>
  <si>
    <t>负责人23</t>
  </si>
  <si>
    <t>项目名称24</t>
  </si>
  <si>
    <t>负责人24</t>
  </si>
  <si>
    <t>项目名称25</t>
  </si>
  <si>
    <t>负责人25</t>
  </si>
  <si>
    <t>项目名称26</t>
  </si>
  <si>
    <t>负责人26</t>
  </si>
  <si>
    <t>项目名称27</t>
  </si>
  <si>
    <t>负责人27</t>
  </si>
  <si>
    <t>项目名称28</t>
  </si>
  <si>
    <t>负责人28</t>
  </si>
  <si>
    <t>项目名称29</t>
  </si>
  <si>
    <t>负责人29</t>
  </si>
  <si>
    <t>项目名称30</t>
  </si>
  <si>
    <t>负责人30</t>
  </si>
  <si>
    <t>项目名称31</t>
  </si>
  <si>
    <t>负责人31</t>
  </si>
  <si>
    <t>项目名称32</t>
  </si>
  <si>
    <t>负责人32</t>
  </si>
  <si>
    <t>项目名称33</t>
  </si>
  <si>
    <t>负责人33</t>
  </si>
  <si>
    <t>项目名称34</t>
  </si>
  <si>
    <t>负责人34</t>
  </si>
  <si>
    <t>项目名称35</t>
  </si>
  <si>
    <t>负责人35</t>
  </si>
  <si>
    <t>项目名称36</t>
  </si>
  <si>
    <t>负责人36</t>
  </si>
  <si>
    <t>项目名称37</t>
  </si>
  <si>
    <t>负责人37</t>
  </si>
  <si>
    <t>项目名称38</t>
  </si>
  <si>
    <t>负责人38</t>
  </si>
  <si>
    <t>项目名称39</t>
  </si>
  <si>
    <t>负责人39</t>
  </si>
  <si>
    <t>项目名称40</t>
  </si>
  <si>
    <t>负责人40</t>
  </si>
  <si>
    <t>项目名称41</t>
  </si>
  <si>
    <t>负责人41</t>
  </si>
  <si>
    <t>项目名称42</t>
  </si>
  <si>
    <t>负责人42</t>
  </si>
  <si>
    <t>XXX工程项目管理表--自动化甘特图</t>
    <phoneticPr fontId="1" type="noConversion"/>
  </si>
  <si>
    <t>项目数量：</t>
    <phoneticPr fontId="1" type="noConversion"/>
  </si>
  <si>
    <t>总工期：</t>
    <phoneticPr fontId="1" type="noConversion"/>
  </si>
  <si>
    <t>剩余</t>
    <phoneticPr fontId="1" type="noConversion"/>
  </si>
  <si>
    <t>&lt;==甘特图起始日期</t>
    <phoneticPr fontId="1" type="noConversion"/>
  </si>
  <si>
    <t>项目名称1</t>
    <phoneticPr fontId="1" type="noConversion"/>
  </si>
  <si>
    <t>负责人1</t>
    <phoneticPr fontId="1" type="noConversion"/>
  </si>
  <si>
    <t>WBS</t>
    <phoneticPr fontId="1" type="noConversion"/>
  </si>
  <si>
    <t>任务名称</t>
    <phoneticPr fontId="1" type="noConversion"/>
  </si>
  <si>
    <t>已消耗</t>
    <phoneticPr fontId="1" type="noConversion"/>
  </si>
  <si>
    <t>剩余工期</t>
    <phoneticPr fontId="1" type="noConversion"/>
  </si>
  <si>
    <t>任务数量</t>
    <phoneticPr fontId="1" type="noConversion"/>
  </si>
  <si>
    <t>总工期</t>
    <phoneticPr fontId="1" type="noConversion"/>
  </si>
  <si>
    <t>任务起始日期</t>
    <phoneticPr fontId="1" type="noConversion"/>
  </si>
  <si>
    <t>项目管理</t>
    <phoneticPr fontId="1" type="noConversion"/>
  </si>
  <si>
    <t>管理项目进度和成本</t>
    <phoneticPr fontId="1" type="noConversion"/>
  </si>
  <si>
    <t>确定项目目标和范围</t>
    <phoneticPr fontId="1" type="noConversion"/>
  </si>
  <si>
    <t>指定项目计划</t>
    <phoneticPr fontId="1" type="noConversion"/>
  </si>
  <si>
    <t>需求分析</t>
    <phoneticPr fontId="1" type="noConversion"/>
  </si>
  <si>
    <t>编写需求规格说明书</t>
    <phoneticPr fontId="1" type="noConversion"/>
  </si>
  <si>
    <t>收集用户需求</t>
    <phoneticPr fontId="1" type="noConversion"/>
  </si>
  <si>
    <t>定义产品特性和功能</t>
    <phoneticPr fontId="1" type="noConversion"/>
  </si>
  <si>
    <t>设计</t>
    <phoneticPr fontId="1" type="noConversion"/>
  </si>
  <si>
    <t>设计系统架构</t>
    <phoneticPr fontId="1" type="noConversion"/>
  </si>
  <si>
    <t>设计数据库</t>
    <phoneticPr fontId="1" type="noConversion"/>
  </si>
  <si>
    <t>设计用户界面</t>
    <phoneticPr fontId="1" type="noConversion"/>
  </si>
  <si>
    <t>编码</t>
    <phoneticPr fontId="1" type="noConversion"/>
  </si>
  <si>
    <t>编写编码</t>
    <phoneticPr fontId="1" type="noConversion"/>
  </si>
  <si>
    <t>实现系统架构</t>
    <phoneticPr fontId="1" type="noConversion"/>
  </si>
  <si>
    <t>开发数据库</t>
    <phoneticPr fontId="1" type="noConversion"/>
  </si>
  <si>
    <t>测试</t>
    <phoneticPr fontId="1" type="noConversion"/>
  </si>
  <si>
    <t>系统测试</t>
    <phoneticPr fontId="1" type="noConversion"/>
  </si>
  <si>
    <t>部署</t>
    <phoneticPr fontId="1" type="noConversion"/>
  </si>
  <si>
    <t>单元测试</t>
    <phoneticPr fontId="1" type="noConversion"/>
  </si>
  <si>
    <t>用户验收测试</t>
    <phoneticPr fontId="1" type="noConversion"/>
  </si>
  <si>
    <t>确定部署策略</t>
    <phoneticPr fontId="1" type="noConversion"/>
  </si>
  <si>
    <t>部署系统</t>
    <phoneticPr fontId="1" type="noConversion"/>
  </si>
  <si>
    <t>运维和维护</t>
    <phoneticPr fontId="1" type="noConversion"/>
  </si>
  <si>
    <t>钟代萱</t>
    <phoneticPr fontId="1" type="noConversion"/>
  </si>
  <si>
    <t>贾曼</t>
    <phoneticPr fontId="1" type="noConversion"/>
  </si>
  <si>
    <t>赖慕夕</t>
    <phoneticPr fontId="1" type="noConversion"/>
  </si>
  <si>
    <t>夏美曼</t>
    <phoneticPr fontId="1" type="noConversion"/>
  </si>
  <si>
    <t>杨菁</t>
    <phoneticPr fontId="1" type="noConversion"/>
  </si>
  <si>
    <t>武春芳</t>
    <phoneticPr fontId="1" type="noConversion"/>
  </si>
  <si>
    <t>郑颐然</t>
    <phoneticPr fontId="1" type="noConversion"/>
  </si>
  <si>
    <t>叶醉易</t>
    <phoneticPr fontId="1" type="noConversion"/>
  </si>
  <si>
    <t>余玲琅</t>
    <phoneticPr fontId="1" type="noConversion"/>
  </si>
  <si>
    <t>萧小谷</t>
    <phoneticPr fontId="1" type="noConversion"/>
  </si>
  <si>
    <t>李晶茹</t>
    <phoneticPr fontId="1" type="noConversion"/>
  </si>
  <si>
    <t>薛蓉</t>
    <phoneticPr fontId="1" type="noConversion"/>
  </si>
  <si>
    <t>曹韵流</t>
    <phoneticPr fontId="1" type="noConversion"/>
  </si>
  <si>
    <t>张棠华</t>
    <phoneticPr fontId="1" type="noConversion"/>
  </si>
  <si>
    <t>侯秀媛</t>
    <phoneticPr fontId="1" type="noConversion"/>
  </si>
  <si>
    <t>罗悦</t>
    <phoneticPr fontId="1" type="noConversion"/>
  </si>
  <si>
    <t>白宏伟</t>
    <phoneticPr fontId="1" type="noConversion"/>
  </si>
  <si>
    <t>任承允</t>
    <phoneticPr fontId="1" type="noConversion"/>
  </si>
  <si>
    <t>在线商城网站甘特图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</si>
</sst>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8" formatCode="[$-804]aaa;@"/>
    <numFmt numFmtId="179" formatCode="d"/>
    <numFmt numFmtId="181" formatCode="0_ "/>
    <numFmt numFmtId="183" formatCode="0_);[Red]\(0\)"/>
    <numFmt numFmtId="184" formatCode="0&quot;年&quot;"/>
    <numFmt numFmtId="185" formatCode="0&quot;月&quot;"/>
    <numFmt numFmtId="186" formatCode="0&quot;日&quot;"/>
    <numFmt numFmtId="192" formatCode="m/d"/>
    <numFmt numFmtId="193" formatCode="aaa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sz val="24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4" fontId="2" fillId="0" borderId="0" xfId="0" applyNumberFormat="1" applyFont="1" applyAlignment="1">
      <alignment horizontal="center" vertical="center"/>
    </xf>
    <xf numFmtId="185" fontId="2" fillId="0" borderId="0" xfId="0" applyNumberFormat="1" applyFont="1" applyAlignment="1">
      <alignment horizontal="center" vertical="center"/>
    </xf>
    <xf numFmtId="18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0" fillId="3" borderId="0" xfId="0" applyFill="1" applyBorder="1"/>
    <xf numFmtId="0" fontId="5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/>
    <xf numFmtId="0" fontId="3" fillId="3" borderId="0" xfId="0" applyFont="1" applyFill="1" applyBorder="1" applyAlignment="1">
      <alignment vertical="center"/>
    </xf>
    <xf numFmtId="0" fontId="6" fillId="3" borderId="0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/>
    <xf numFmtId="183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1" xfId="0" applyFont="1" applyFill="1" applyBorder="1"/>
    <xf numFmtId="192" fontId="9" fillId="3" borderId="0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6" fillId="3" borderId="7" xfId="0" applyFont="1" applyFill="1" applyBorder="1"/>
    <xf numFmtId="0" fontId="6" fillId="3" borderId="4" xfId="0" applyFont="1" applyFill="1" applyBorder="1"/>
    <xf numFmtId="0" fontId="6" fillId="3" borderId="1" xfId="0" applyFont="1" applyFill="1" applyBorder="1"/>
    <xf numFmtId="0" fontId="8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 indent="2"/>
    </xf>
    <xf numFmtId="0" fontId="8" fillId="3" borderId="1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6" fillId="3" borderId="5" xfId="0" applyFont="1" applyFill="1" applyBorder="1"/>
    <xf numFmtId="0" fontId="6" fillId="3" borderId="2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83" fontId="8" fillId="0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84" fontId="8" fillId="3" borderId="1" xfId="0" applyNumberFormat="1" applyFont="1" applyFill="1" applyBorder="1" applyAlignment="1">
      <alignment horizontal="center" vertical="center"/>
    </xf>
    <xf numFmtId="185" fontId="8" fillId="3" borderId="1" xfId="0" applyNumberFormat="1" applyFont="1" applyFill="1" applyBorder="1" applyAlignment="1">
      <alignment horizontal="center" vertical="center"/>
    </xf>
    <xf numFmtId="186" fontId="8" fillId="3" borderId="1" xfId="0" applyNumberFormat="1" applyFont="1" applyFill="1" applyBorder="1" applyAlignment="1">
      <alignment horizontal="center" vertical="center"/>
    </xf>
    <xf numFmtId="192" fontId="8" fillId="3" borderId="1" xfId="0" applyNumberFormat="1" applyFont="1" applyFill="1" applyBorder="1" applyAlignment="1">
      <alignment horizontal="center" vertical="center"/>
    </xf>
    <xf numFmtId="0" fontId="8" fillId="3" borderId="8" xfId="0" applyFont="1" applyFill="1" applyBorder="1"/>
    <xf numFmtId="0" fontId="6" fillId="3" borderId="8" xfId="0" applyFont="1" applyFill="1" applyBorder="1"/>
    <xf numFmtId="193" fontId="8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theme="4" tint="0.39994506668294322"/>
        </patternFill>
      </fill>
    </dxf>
    <dxf>
      <fill>
        <patternFill patternType="lightUp">
          <bgColor theme="5" tint="0.39994506668294322"/>
        </patternFill>
      </fill>
    </dxf>
    <dxf>
      <fill>
        <patternFill patternType="solid">
          <fgColor auto="1"/>
          <bgColor theme="5" tint="0.399914548173467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499984740745262"/>
        </patternFill>
      </fill>
    </dxf>
    <dxf>
      <fill>
        <patternFill patternType="gray125"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 patternType="gray125"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gray125"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23</xdr:col>
      <xdr:colOff>657225</xdr:colOff>
      <xdr:row>6</xdr:row>
      <xdr:rowOff>171450</xdr:rowOff>
    </xdr:to>
    <xdr:sp macro="" textlink="">
      <xdr:nvSpPr>
        <xdr:cNvPr id="2" name="文本框 1"/>
        <xdr:cNvSpPr txBox="1"/>
      </xdr:nvSpPr>
      <xdr:spPr>
        <a:xfrm>
          <a:off x="9525" y="9525"/>
          <a:ext cx="15735300" cy="1066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2000">
              <a:latin typeface="宋体" panose="02010600030101010101" pitchFamily="2" charset="-122"/>
              <a:ea typeface="宋体" panose="02010600030101010101" pitchFamily="2" charset="-122"/>
            </a:rPr>
            <a:t>标题</a:t>
          </a:r>
        </a:p>
      </xdr:txBody>
    </xdr:sp>
    <xdr:clientData/>
  </xdr:twoCellAnchor>
  <xdr:twoCellAnchor>
    <xdr:from>
      <xdr:col>1</xdr:col>
      <xdr:colOff>1</xdr:colOff>
      <xdr:row>8</xdr:row>
      <xdr:rowOff>8164</xdr:rowOff>
    </xdr:from>
    <xdr:to>
      <xdr:col>23</xdr:col>
      <xdr:colOff>666750</xdr:colOff>
      <xdr:row>43</xdr:row>
      <xdr:rowOff>138793</xdr:rowOff>
    </xdr:to>
    <xdr:sp macro="" textlink="">
      <xdr:nvSpPr>
        <xdr:cNvPr id="7" name="文本框 6"/>
        <xdr:cNvSpPr txBox="1"/>
      </xdr:nvSpPr>
      <xdr:spPr>
        <a:xfrm>
          <a:off x="1" y="1246414"/>
          <a:ext cx="15634606" cy="632187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zh-CN" altLang="en-US" sz="200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68036</xdr:colOff>
      <xdr:row>8</xdr:row>
      <xdr:rowOff>114299</xdr:rowOff>
    </xdr:from>
    <xdr:to>
      <xdr:col>23</xdr:col>
      <xdr:colOff>571500</xdr:colOff>
      <xdr:row>12</xdr:row>
      <xdr:rowOff>13608</xdr:rowOff>
    </xdr:to>
    <xdr:sp macro="" textlink="">
      <xdr:nvSpPr>
        <xdr:cNvPr id="9" name="文本框 8"/>
        <xdr:cNvSpPr txBox="1"/>
      </xdr:nvSpPr>
      <xdr:spPr>
        <a:xfrm>
          <a:off x="68036" y="1352549"/>
          <a:ext cx="15471321" cy="606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zh-CN" altLang="en-US" sz="2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简单的统计</a:t>
          </a:r>
        </a:p>
      </xdr:txBody>
    </xdr:sp>
    <xdr:clientData/>
  </xdr:twoCellAnchor>
  <xdr:twoCellAnchor>
    <xdr:from>
      <xdr:col>1</xdr:col>
      <xdr:colOff>54429</xdr:colOff>
      <xdr:row>12</xdr:row>
      <xdr:rowOff>144235</xdr:rowOff>
    </xdr:from>
    <xdr:to>
      <xdr:col>23</xdr:col>
      <xdr:colOff>560614</xdr:colOff>
      <xdr:row>43</xdr:row>
      <xdr:rowOff>27214</xdr:rowOff>
    </xdr:to>
    <xdr:sp macro="" textlink="">
      <xdr:nvSpPr>
        <xdr:cNvPr id="10" name="文本框 9"/>
        <xdr:cNvSpPr txBox="1"/>
      </xdr:nvSpPr>
      <xdr:spPr>
        <a:xfrm>
          <a:off x="54429" y="2090056"/>
          <a:ext cx="15474042" cy="53666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zh-CN" altLang="en-US" sz="2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项目明细</a:t>
          </a:r>
          <a:r>
            <a:rPr lang="en-US" altLang="zh-CN" sz="2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+</a:t>
          </a:r>
          <a:r>
            <a:rPr lang="zh-CN" altLang="en-US" sz="2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甘特图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F64" sqref="AF6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zoomScale="70" zoomScaleNormal="70" workbookViewId="0">
      <selection activeCell="J6" sqref="J6"/>
    </sheetView>
  </sheetViews>
  <sheetFormatPr defaultColWidth="4.625" defaultRowHeight="24" customHeight="1" x14ac:dyDescent="0.15"/>
  <cols>
    <col min="1" max="9" width="12.625" style="1" customWidth="1"/>
    <col min="10" max="55" width="4.625" style="1" customWidth="1"/>
    <col min="56" max="16384" width="4.625" style="1"/>
  </cols>
  <sheetData>
    <row r="1" spans="1:59" ht="24" customHeight="1" x14ac:dyDescent="0.15">
      <c r="A1" s="8" t="s">
        <v>89</v>
      </c>
      <c r="B1" s="8"/>
      <c r="C1" s="8"/>
      <c r="D1" s="8"/>
      <c r="E1" s="8"/>
      <c r="F1" s="8"/>
      <c r="G1" s="8"/>
      <c r="H1" s="8"/>
      <c r="I1" s="8"/>
    </row>
    <row r="2" spans="1:59" ht="24" customHeight="1" x14ac:dyDescent="0.15">
      <c r="A2" s="2"/>
      <c r="B2" s="2"/>
      <c r="C2" s="2"/>
      <c r="D2" s="2"/>
      <c r="E2" s="2"/>
      <c r="F2" s="8" t="str">
        <f ca="1">"今天是："&amp;TEXT(TODAY(),"yyyy-mm-dd")&amp;"    "&amp;TEXT(TODAY(),"aaaa")</f>
        <v>今天是：2023-04-03    星期一</v>
      </c>
      <c r="G2" s="8"/>
      <c r="H2" s="8"/>
      <c r="I2" s="8"/>
    </row>
    <row r="3" spans="1:59" s="2" customFormat="1" ht="24" customHeight="1" x14ac:dyDescent="0.2">
      <c r="B3" s="2" t="s">
        <v>90</v>
      </c>
      <c r="C3" s="2">
        <f>COUNTA(B6:B199)</f>
        <v>42</v>
      </c>
      <c r="D3" s="2" t="s">
        <v>91</v>
      </c>
      <c r="E3" s="2">
        <f>SUM(F6:F99)</f>
        <v>502</v>
      </c>
      <c r="F3" s="2" t="s">
        <v>4</v>
      </c>
      <c r="G3" s="7">
        <f ca="1">SUM(G6:G99)</f>
        <v>45</v>
      </c>
      <c r="H3" s="2" t="s">
        <v>92</v>
      </c>
      <c r="I3" s="7">
        <f ca="1">E3-G3</f>
        <v>457</v>
      </c>
      <c r="J3" s="9">
        <f>YEAR(D6)</f>
        <v>2023</v>
      </c>
      <c r="K3" s="9"/>
      <c r="L3" s="10">
        <f>MONTH(D6)</f>
        <v>3</v>
      </c>
      <c r="M3" s="10"/>
      <c r="N3" s="11">
        <f>DAY(D6)</f>
        <v>25</v>
      </c>
      <c r="O3" s="11"/>
      <c r="P3" s="12" t="s">
        <v>93</v>
      </c>
      <c r="Q3" s="12"/>
      <c r="R3" s="12"/>
      <c r="S3" s="12"/>
      <c r="T3" s="12"/>
      <c r="U3" s="12"/>
      <c r="V3" s="12"/>
      <c r="W3" s="12"/>
      <c r="X3" s="12"/>
    </row>
    <row r="4" spans="1:59" ht="24" customHeight="1" x14ac:dyDescent="0.15">
      <c r="J4" s="5">
        <f>DATE(J3,L3,N3)</f>
        <v>45010</v>
      </c>
      <c r="K4" s="5">
        <f>J4+1</f>
        <v>45011</v>
      </c>
      <c r="L4" s="5">
        <f t="shared" ref="L4:BB5" si="0">K4+1</f>
        <v>45012</v>
      </c>
      <c r="M4" s="5">
        <f t="shared" si="0"/>
        <v>45013</v>
      </c>
      <c r="N4" s="5">
        <f t="shared" si="0"/>
        <v>45014</v>
      </c>
      <c r="O4" s="5">
        <f t="shared" si="0"/>
        <v>45015</v>
      </c>
      <c r="P4" s="5">
        <f t="shared" si="0"/>
        <v>45016</v>
      </c>
      <c r="Q4" s="5">
        <f t="shared" si="0"/>
        <v>45017</v>
      </c>
      <c r="R4" s="5">
        <f t="shared" si="0"/>
        <v>45018</v>
      </c>
      <c r="S4" s="5">
        <f t="shared" si="0"/>
        <v>45019</v>
      </c>
      <c r="T4" s="5">
        <f t="shared" si="0"/>
        <v>45020</v>
      </c>
      <c r="U4" s="5">
        <f t="shared" si="0"/>
        <v>45021</v>
      </c>
      <c r="V4" s="5">
        <f t="shared" si="0"/>
        <v>45022</v>
      </c>
      <c r="W4" s="5">
        <f t="shared" si="0"/>
        <v>45023</v>
      </c>
      <c r="X4" s="5">
        <f t="shared" si="0"/>
        <v>45024</v>
      </c>
      <c r="Y4" s="5">
        <f t="shared" si="0"/>
        <v>45025</v>
      </c>
      <c r="Z4" s="5">
        <f t="shared" si="0"/>
        <v>45026</v>
      </c>
      <c r="AA4" s="5">
        <f t="shared" si="0"/>
        <v>45027</v>
      </c>
      <c r="AB4" s="5">
        <f t="shared" si="0"/>
        <v>45028</v>
      </c>
      <c r="AC4" s="5">
        <f t="shared" si="0"/>
        <v>45029</v>
      </c>
      <c r="AD4" s="5">
        <f t="shared" si="0"/>
        <v>45030</v>
      </c>
      <c r="AE4" s="5">
        <f t="shared" si="0"/>
        <v>45031</v>
      </c>
      <c r="AF4" s="5">
        <f t="shared" si="0"/>
        <v>45032</v>
      </c>
      <c r="AG4" s="5">
        <f t="shared" si="0"/>
        <v>45033</v>
      </c>
      <c r="AH4" s="5">
        <f t="shared" si="0"/>
        <v>45034</v>
      </c>
      <c r="AI4" s="5">
        <f t="shared" si="0"/>
        <v>45035</v>
      </c>
      <c r="AJ4" s="5">
        <f t="shared" si="0"/>
        <v>45036</v>
      </c>
      <c r="AK4" s="5">
        <f t="shared" si="0"/>
        <v>45037</v>
      </c>
      <c r="AL4" s="5">
        <f t="shared" si="0"/>
        <v>45038</v>
      </c>
      <c r="AM4" s="5">
        <f t="shared" si="0"/>
        <v>45039</v>
      </c>
      <c r="AN4" s="5">
        <f t="shared" si="0"/>
        <v>45040</v>
      </c>
      <c r="AO4" s="5">
        <f t="shared" si="0"/>
        <v>45041</v>
      </c>
      <c r="AP4" s="5">
        <f t="shared" si="0"/>
        <v>45042</v>
      </c>
      <c r="AQ4" s="5">
        <f t="shared" si="0"/>
        <v>45043</v>
      </c>
      <c r="AR4" s="5">
        <f t="shared" si="0"/>
        <v>45044</v>
      </c>
      <c r="AS4" s="5">
        <f t="shared" si="0"/>
        <v>45045</v>
      </c>
      <c r="AT4" s="5">
        <f t="shared" si="0"/>
        <v>45046</v>
      </c>
      <c r="AU4" s="5">
        <f t="shared" si="0"/>
        <v>45047</v>
      </c>
      <c r="AV4" s="5">
        <f t="shared" si="0"/>
        <v>45048</v>
      </c>
      <c r="AW4" s="5">
        <f t="shared" si="0"/>
        <v>45049</v>
      </c>
      <c r="AX4" s="5">
        <f t="shared" si="0"/>
        <v>45050</v>
      </c>
      <c r="AY4" s="5">
        <f t="shared" si="0"/>
        <v>45051</v>
      </c>
      <c r="AZ4" s="5">
        <f t="shared" si="0"/>
        <v>45052</v>
      </c>
      <c r="BA4" s="5">
        <f t="shared" si="0"/>
        <v>45053</v>
      </c>
      <c r="BB4" s="5">
        <f t="shared" si="0"/>
        <v>45054</v>
      </c>
      <c r="BC4" s="5">
        <f>BB4+1</f>
        <v>45055</v>
      </c>
      <c r="BD4" s="5">
        <f t="shared" ref="BD4:BG4" si="1">BC4+1</f>
        <v>45056</v>
      </c>
      <c r="BE4" s="5">
        <f t="shared" si="1"/>
        <v>45057</v>
      </c>
      <c r="BF4" s="5">
        <f t="shared" si="1"/>
        <v>45058</v>
      </c>
      <c r="BG4" s="5">
        <f t="shared" si="1"/>
        <v>45059</v>
      </c>
    </row>
    <row r="5" spans="1:59" s="2" customFormat="1" ht="24" customHeight="1" x14ac:dyDescent="0.2">
      <c r="A5" s="2" t="s">
        <v>96</v>
      </c>
      <c r="B5" s="2" t="s">
        <v>97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3">
        <f>DATE(J3,L3,N3)</f>
        <v>45010</v>
      </c>
      <c r="K5" s="3">
        <f>J5+1</f>
        <v>45011</v>
      </c>
      <c r="L5" s="3">
        <f t="shared" si="0"/>
        <v>45012</v>
      </c>
      <c r="M5" s="3">
        <f t="shared" si="0"/>
        <v>45013</v>
      </c>
      <c r="N5" s="3">
        <f t="shared" si="0"/>
        <v>45014</v>
      </c>
      <c r="O5" s="3">
        <f t="shared" si="0"/>
        <v>45015</v>
      </c>
      <c r="P5" s="3">
        <f t="shared" si="0"/>
        <v>45016</v>
      </c>
      <c r="Q5" s="3">
        <f t="shared" si="0"/>
        <v>45017</v>
      </c>
      <c r="R5" s="3">
        <f t="shared" si="0"/>
        <v>45018</v>
      </c>
      <c r="S5" s="3">
        <f t="shared" si="0"/>
        <v>45019</v>
      </c>
      <c r="T5" s="3">
        <f t="shared" si="0"/>
        <v>45020</v>
      </c>
      <c r="U5" s="3">
        <f t="shared" si="0"/>
        <v>45021</v>
      </c>
      <c r="V5" s="3">
        <f t="shared" si="0"/>
        <v>45022</v>
      </c>
      <c r="W5" s="3">
        <f t="shared" si="0"/>
        <v>45023</v>
      </c>
      <c r="X5" s="3">
        <f t="shared" si="0"/>
        <v>45024</v>
      </c>
      <c r="Y5" s="3">
        <f t="shared" si="0"/>
        <v>45025</v>
      </c>
      <c r="Z5" s="3">
        <f t="shared" si="0"/>
        <v>45026</v>
      </c>
      <c r="AA5" s="3">
        <f t="shared" si="0"/>
        <v>45027</v>
      </c>
      <c r="AB5" s="3">
        <f t="shared" si="0"/>
        <v>45028</v>
      </c>
      <c r="AC5" s="3">
        <f t="shared" si="0"/>
        <v>45029</v>
      </c>
      <c r="AD5" s="3">
        <f t="shared" si="0"/>
        <v>45030</v>
      </c>
      <c r="AE5" s="3">
        <f t="shared" si="0"/>
        <v>45031</v>
      </c>
      <c r="AF5" s="3">
        <f t="shared" si="0"/>
        <v>45032</v>
      </c>
      <c r="AG5" s="3">
        <f t="shared" si="0"/>
        <v>45033</v>
      </c>
      <c r="AH5" s="3">
        <f t="shared" si="0"/>
        <v>45034</v>
      </c>
      <c r="AI5" s="3">
        <f t="shared" si="0"/>
        <v>45035</v>
      </c>
      <c r="AJ5" s="3">
        <f t="shared" si="0"/>
        <v>45036</v>
      </c>
      <c r="AK5" s="3">
        <f t="shared" si="0"/>
        <v>45037</v>
      </c>
      <c r="AL5" s="3">
        <f t="shared" si="0"/>
        <v>45038</v>
      </c>
      <c r="AM5" s="3">
        <f t="shared" si="0"/>
        <v>45039</v>
      </c>
      <c r="AN5" s="3">
        <f t="shared" si="0"/>
        <v>45040</v>
      </c>
      <c r="AO5" s="3">
        <f t="shared" si="0"/>
        <v>45041</v>
      </c>
      <c r="AP5" s="3">
        <f t="shared" si="0"/>
        <v>45042</v>
      </c>
      <c r="AQ5" s="3">
        <f t="shared" si="0"/>
        <v>45043</v>
      </c>
      <c r="AR5" s="3">
        <f t="shared" si="0"/>
        <v>45044</v>
      </c>
      <c r="AS5" s="3">
        <f t="shared" si="0"/>
        <v>45045</v>
      </c>
      <c r="AT5" s="3">
        <f t="shared" si="0"/>
        <v>45046</v>
      </c>
      <c r="AU5" s="3">
        <f t="shared" si="0"/>
        <v>45047</v>
      </c>
      <c r="AV5" s="3">
        <f t="shared" si="0"/>
        <v>45048</v>
      </c>
      <c r="AW5" s="3">
        <f t="shared" si="0"/>
        <v>45049</v>
      </c>
      <c r="AX5" s="3">
        <f t="shared" si="0"/>
        <v>45050</v>
      </c>
      <c r="AY5" s="3">
        <f t="shared" si="0"/>
        <v>45051</v>
      </c>
      <c r="AZ5" s="3">
        <f t="shared" si="0"/>
        <v>45052</v>
      </c>
      <c r="BA5" s="3">
        <f t="shared" si="0"/>
        <v>45053</v>
      </c>
      <c r="BB5" s="3">
        <f t="shared" si="0"/>
        <v>45054</v>
      </c>
      <c r="BC5" s="3">
        <f>BB5+1</f>
        <v>45055</v>
      </c>
      <c r="BD5" s="3">
        <f t="shared" ref="BD5:BG5" si="2">BC5+1</f>
        <v>45056</v>
      </c>
      <c r="BE5" s="3">
        <f t="shared" si="2"/>
        <v>45057</v>
      </c>
      <c r="BF5" s="3">
        <f t="shared" si="2"/>
        <v>45058</v>
      </c>
      <c r="BG5" s="3">
        <f t="shared" si="2"/>
        <v>45059</v>
      </c>
    </row>
    <row r="6" spans="1:59" ht="24" customHeight="1" x14ac:dyDescent="0.15">
      <c r="A6" s="2">
        <v>1.1000000000000001</v>
      </c>
      <c r="B6" s="2" t="s">
        <v>94</v>
      </c>
      <c r="C6" s="2" t="s">
        <v>95</v>
      </c>
      <c r="D6" s="4">
        <v>45010</v>
      </c>
      <c r="E6" s="4">
        <v>45012</v>
      </c>
      <c r="F6" s="2">
        <f>E6 - D6 +1</f>
        <v>3</v>
      </c>
      <c r="G6" s="7">
        <f t="shared" ref="G6:G47" ca="1" si="3">IF(AND(D6&lt;=TODAY(),TODAY()&lt;=E6),TODAY()-D6+1,IF(TODAY()&lt;D6,0,IF(TODAY()&gt;E6,F6,"")))</f>
        <v>3</v>
      </c>
      <c r="H6" s="6">
        <f ca="1">F6-G6</f>
        <v>0</v>
      </c>
      <c r="I6" s="2" t="str">
        <f ca="1">IF(F6&gt;G6,"未完成",IF(F6=G6,"已完成",IF(TODAY()&lt;D6,"未开始")))</f>
        <v>已完成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9" ht="24" customHeight="1" x14ac:dyDescent="0.15">
      <c r="A7" s="2">
        <f>A6+0.1</f>
        <v>1.2000000000000002</v>
      </c>
      <c r="B7" s="2" t="s">
        <v>7</v>
      </c>
      <c r="C7" s="2" t="s">
        <v>27</v>
      </c>
      <c r="D7" s="4">
        <v>45011</v>
      </c>
      <c r="E7" s="4">
        <v>45017</v>
      </c>
      <c r="F7" s="2">
        <f>E7 - D7 +1</f>
        <v>7</v>
      </c>
      <c r="G7" s="7">
        <f t="shared" ca="1" si="3"/>
        <v>7</v>
      </c>
      <c r="H7" s="6">
        <f t="shared" ref="H7:H47" ca="1" si="4">F7-G7</f>
        <v>0</v>
      </c>
      <c r="I7" s="2" t="str">
        <f t="shared" ref="I7:I47" ca="1" si="5">IF(F7&gt;G7,"未完成",IF(F7=G7,"已完成",IF(TODAY()&lt;D7,"未开始")))</f>
        <v>已完成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9" ht="24" customHeight="1" x14ac:dyDescent="0.15">
      <c r="A8" s="2">
        <f t="shared" ref="A8:A14" si="6">A7+0.1</f>
        <v>1.3000000000000003</v>
      </c>
      <c r="B8" s="2" t="s">
        <v>8</v>
      </c>
      <c r="C8" s="2" t="s">
        <v>28</v>
      </c>
      <c r="D8" s="4">
        <v>45012</v>
      </c>
      <c r="E8" s="4">
        <v>45018</v>
      </c>
      <c r="F8" s="2">
        <f t="shared" ref="F7:F47" si="7">E8 - D8 +1</f>
        <v>7</v>
      </c>
      <c r="G8" s="7">
        <f t="shared" ca="1" si="3"/>
        <v>7</v>
      </c>
      <c r="H8" s="6">
        <f t="shared" ca="1" si="4"/>
        <v>0</v>
      </c>
      <c r="I8" s="2" t="str">
        <f t="shared" ca="1" si="5"/>
        <v>已完成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9" ht="24" customHeight="1" x14ac:dyDescent="0.15">
      <c r="A9" s="2">
        <f t="shared" si="6"/>
        <v>1.4000000000000004</v>
      </c>
      <c r="B9" s="2" t="s">
        <v>9</v>
      </c>
      <c r="C9" s="2" t="s">
        <v>29</v>
      </c>
      <c r="D9" s="4">
        <v>45013</v>
      </c>
      <c r="E9" s="4">
        <v>45019</v>
      </c>
      <c r="F9" s="2">
        <f t="shared" si="7"/>
        <v>7</v>
      </c>
      <c r="G9" s="7">
        <f t="shared" ca="1" si="3"/>
        <v>7</v>
      </c>
      <c r="H9" s="6">
        <f t="shared" ca="1" si="4"/>
        <v>0</v>
      </c>
      <c r="I9" s="2" t="str">
        <f t="shared" ca="1" si="5"/>
        <v>已完成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9" ht="24" customHeight="1" x14ac:dyDescent="0.15">
      <c r="A10" s="2">
        <f t="shared" si="6"/>
        <v>1.5000000000000004</v>
      </c>
      <c r="B10" s="2" t="s">
        <v>10</v>
      </c>
      <c r="C10" s="2" t="s">
        <v>30</v>
      </c>
      <c r="D10" s="4">
        <v>45014</v>
      </c>
      <c r="E10" s="4">
        <v>45020</v>
      </c>
      <c r="F10" s="2">
        <f t="shared" si="7"/>
        <v>7</v>
      </c>
      <c r="G10" s="7">
        <f t="shared" ca="1" si="3"/>
        <v>6</v>
      </c>
      <c r="H10" s="6">
        <f t="shared" ca="1" si="4"/>
        <v>1</v>
      </c>
      <c r="I10" s="2" t="str">
        <f t="shared" ca="1" si="5"/>
        <v>未完成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9" ht="24" customHeight="1" x14ac:dyDescent="0.15">
      <c r="A11" s="2">
        <f t="shared" si="6"/>
        <v>1.6000000000000005</v>
      </c>
      <c r="B11" s="2" t="s">
        <v>11</v>
      </c>
      <c r="C11" s="2" t="s">
        <v>31</v>
      </c>
      <c r="D11" s="4">
        <v>45015</v>
      </c>
      <c r="E11" s="4">
        <v>45021</v>
      </c>
      <c r="F11" s="2">
        <f t="shared" si="7"/>
        <v>7</v>
      </c>
      <c r="G11" s="7">
        <f t="shared" ca="1" si="3"/>
        <v>5</v>
      </c>
      <c r="H11" s="6">
        <f t="shared" ca="1" si="4"/>
        <v>2</v>
      </c>
      <c r="I11" s="2" t="str">
        <f t="shared" ca="1" si="5"/>
        <v>未完成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9" ht="24" customHeight="1" x14ac:dyDescent="0.15">
      <c r="A12" s="2">
        <f t="shared" si="6"/>
        <v>1.7000000000000006</v>
      </c>
      <c r="B12" s="2" t="s">
        <v>12</v>
      </c>
      <c r="C12" s="2" t="s">
        <v>32</v>
      </c>
      <c r="D12" s="4">
        <v>45016</v>
      </c>
      <c r="E12" s="4">
        <v>45022</v>
      </c>
      <c r="F12" s="2">
        <f t="shared" si="7"/>
        <v>7</v>
      </c>
      <c r="G12" s="7">
        <f t="shared" ca="1" si="3"/>
        <v>4</v>
      </c>
      <c r="H12" s="6">
        <f t="shared" ca="1" si="4"/>
        <v>3</v>
      </c>
      <c r="I12" s="2" t="str">
        <f t="shared" ca="1" si="5"/>
        <v>未完成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9" ht="24" customHeight="1" x14ac:dyDescent="0.15">
      <c r="A13" s="2">
        <f t="shared" si="6"/>
        <v>1.8000000000000007</v>
      </c>
      <c r="B13" s="2" t="s">
        <v>13</v>
      </c>
      <c r="C13" s="2" t="s">
        <v>33</v>
      </c>
      <c r="D13" s="4">
        <v>45017</v>
      </c>
      <c r="E13" s="4">
        <v>45023</v>
      </c>
      <c r="F13" s="2">
        <f t="shared" si="7"/>
        <v>7</v>
      </c>
      <c r="G13" s="7">
        <f t="shared" ca="1" si="3"/>
        <v>3</v>
      </c>
      <c r="H13" s="6">
        <f t="shared" ca="1" si="4"/>
        <v>4</v>
      </c>
      <c r="I13" s="2" t="str">
        <f t="shared" ca="1" si="5"/>
        <v>未完成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9" ht="24" customHeight="1" x14ac:dyDescent="0.15">
      <c r="A14" s="2">
        <f t="shared" si="6"/>
        <v>1.9000000000000008</v>
      </c>
      <c r="B14" s="2" t="s">
        <v>14</v>
      </c>
      <c r="C14" s="2" t="s">
        <v>34</v>
      </c>
      <c r="D14" s="4">
        <v>45018</v>
      </c>
      <c r="E14" s="4">
        <v>45024</v>
      </c>
      <c r="F14" s="2">
        <f t="shared" si="7"/>
        <v>7</v>
      </c>
      <c r="G14" s="7">
        <f t="shared" ca="1" si="3"/>
        <v>2</v>
      </c>
      <c r="H14" s="6">
        <f t="shared" ca="1" si="4"/>
        <v>5</v>
      </c>
      <c r="I14" s="2" t="str">
        <f t="shared" ca="1" si="5"/>
        <v>未完成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9" ht="24" customHeight="1" x14ac:dyDescent="0.15">
      <c r="A15" s="2">
        <v>10</v>
      </c>
      <c r="B15" s="2" t="s">
        <v>15</v>
      </c>
      <c r="C15" s="2" t="s">
        <v>35</v>
      </c>
      <c r="D15" s="4">
        <v>45019</v>
      </c>
      <c r="E15" s="4">
        <v>45025</v>
      </c>
      <c r="F15" s="2">
        <f t="shared" si="7"/>
        <v>7</v>
      </c>
      <c r="G15" s="7">
        <f t="shared" ca="1" si="3"/>
        <v>1</v>
      </c>
      <c r="H15" s="6">
        <f t="shared" ca="1" si="4"/>
        <v>6</v>
      </c>
      <c r="I15" s="2" t="str">
        <f t="shared" ca="1" si="5"/>
        <v>未完成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9" ht="24" customHeight="1" x14ac:dyDescent="0.15">
      <c r="A16" s="2">
        <v>11</v>
      </c>
      <c r="B16" s="2" t="s">
        <v>16</v>
      </c>
      <c r="C16" s="2" t="s">
        <v>36</v>
      </c>
      <c r="D16" s="4">
        <v>45020</v>
      </c>
      <c r="E16" s="4">
        <v>45027</v>
      </c>
      <c r="F16" s="2">
        <f t="shared" si="7"/>
        <v>8</v>
      </c>
      <c r="G16" s="7">
        <f t="shared" ca="1" si="3"/>
        <v>0</v>
      </c>
      <c r="H16" s="6">
        <f t="shared" ca="1" si="4"/>
        <v>8</v>
      </c>
      <c r="I16" s="2" t="str">
        <f t="shared" ca="1" si="5"/>
        <v>未完成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24" customHeight="1" x14ac:dyDescent="0.15">
      <c r="A17" s="2">
        <v>12</v>
      </c>
      <c r="B17" s="2" t="s">
        <v>17</v>
      </c>
      <c r="C17" s="2" t="s">
        <v>37</v>
      </c>
      <c r="D17" s="4">
        <v>45021</v>
      </c>
      <c r="E17" s="4">
        <v>45028</v>
      </c>
      <c r="F17" s="2">
        <f t="shared" si="7"/>
        <v>8</v>
      </c>
      <c r="G17" s="7">
        <f t="shared" ca="1" si="3"/>
        <v>0</v>
      </c>
      <c r="H17" s="6">
        <f t="shared" ca="1" si="4"/>
        <v>8</v>
      </c>
      <c r="I17" s="2" t="str">
        <f t="shared" ca="1" si="5"/>
        <v>未完成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24" customHeight="1" x14ac:dyDescent="0.15">
      <c r="A18" s="2">
        <v>13</v>
      </c>
      <c r="B18" s="2" t="s">
        <v>18</v>
      </c>
      <c r="C18" s="2" t="s">
        <v>38</v>
      </c>
      <c r="D18" s="4">
        <v>45022</v>
      </c>
      <c r="E18" s="4">
        <v>45028</v>
      </c>
      <c r="F18" s="2">
        <f t="shared" si="7"/>
        <v>7</v>
      </c>
      <c r="G18" s="7">
        <f t="shared" ca="1" si="3"/>
        <v>0</v>
      </c>
      <c r="H18" s="6">
        <f t="shared" ca="1" si="4"/>
        <v>7</v>
      </c>
      <c r="I18" s="2" t="str">
        <f t="shared" ca="1" si="5"/>
        <v>未完成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24" customHeight="1" x14ac:dyDescent="0.15">
      <c r="A19" s="2">
        <v>14</v>
      </c>
      <c r="B19" s="2" t="s">
        <v>19</v>
      </c>
      <c r="C19" s="2" t="s">
        <v>39</v>
      </c>
      <c r="D19" s="4">
        <v>45023</v>
      </c>
      <c r="E19" s="4">
        <v>45029</v>
      </c>
      <c r="F19" s="2">
        <f t="shared" si="7"/>
        <v>7</v>
      </c>
      <c r="G19" s="7">
        <f t="shared" ca="1" si="3"/>
        <v>0</v>
      </c>
      <c r="H19" s="6">
        <f t="shared" ca="1" si="4"/>
        <v>7</v>
      </c>
      <c r="I19" s="2" t="str">
        <f t="shared" ca="1" si="5"/>
        <v>未完成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24" customHeight="1" x14ac:dyDescent="0.15">
      <c r="A20" s="2">
        <v>15</v>
      </c>
      <c r="B20" s="2" t="s">
        <v>20</v>
      </c>
      <c r="C20" s="2" t="s">
        <v>40</v>
      </c>
      <c r="D20" s="4">
        <v>45024</v>
      </c>
      <c r="E20" s="4">
        <v>45030</v>
      </c>
      <c r="F20" s="2">
        <f t="shared" si="7"/>
        <v>7</v>
      </c>
      <c r="G20" s="7">
        <f t="shared" ca="1" si="3"/>
        <v>0</v>
      </c>
      <c r="H20" s="6">
        <f t="shared" ca="1" si="4"/>
        <v>7</v>
      </c>
      <c r="I20" s="2" t="str">
        <f t="shared" ca="1" si="5"/>
        <v>未完成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24" customHeight="1" x14ac:dyDescent="0.15">
      <c r="A21" s="2">
        <v>16</v>
      </c>
      <c r="B21" s="2" t="s">
        <v>21</v>
      </c>
      <c r="C21" s="2" t="s">
        <v>41</v>
      </c>
      <c r="D21" s="4">
        <v>45025</v>
      </c>
      <c r="E21" s="4">
        <v>45031</v>
      </c>
      <c r="F21" s="2">
        <f t="shared" si="7"/>
        <v>7</v>
      </c>
      <c r="G21" s="7">
        <f t="shared" ca="1" si="3"/>
        <v>0</v>
      </c>
      <c r="H21" s="6">
        <f t="shared" ca="1" si="4"/>
        <v>7</v>
      </c>
      <c r="I21" s="2" t="str">
        <f t="shared" ca="1" si="5"/>
        <v>未完成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24" customHeight="1" x14ac:dyDescent="0.15">
      <c r="A22" s="2">
        <v>17</v>
      </c>
      <c r="B22" s="2" t="s">
        <v>22</v>
      </c>
      <c r="C22" s="2" t="s">
        <v>42</v>
      </c>
      <c r="D22" s="4">
        <v>45026</v>
      </c>
      <c r="E22" s="4">
        <v>45032</v>
      </c>
      <c r="F22" s="2">
        <f t="shared" si="7"/>
        <v>7</v>
      </c>
      <c r="G22" s="7">
        <f t="shared" ca="1" si="3"/>
        <v>0</v>
      </c>
      <c r="H22" s="6">
        <f t="shared" ca="1" si="4"/>
        <v>7</v>
      </c>
      <c r="I22" s="2" t="str">
        <f t="shared" ca="1" si="5"/>
        <v>未完成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24" customHeight="1" x14ac:dyDescent="0.15">
      <c r="A23" s="2">
        <v>18</v>
      </c>
      <c r="B23" s="2" t="s">
        <v>23</v>
      </c>
      <c r="C23" s="2" t="s">
        <v>43</v>
      </c>
      <c r="D23" s="4">
        <v>45027</v>
      </c>
      <c r="E23" s="4">
        <v>45033</v>
      </c>
      <c r="F23" s="2">
        <f t="shared" si="7"/>
        <v>7</v>
      </c>
      <c r="G23" s="7">
        <f t="shared" ca="1" si="3"/>
        <v>0</v>
      </c>
      <c r="H23" s="6">
        <f t="shared" ca="1" si="4"/>
        <v>7</v>
      </c>
      <c r="I23" s="2" t="str">
        <f t="shared" ca="1" si="5"/>
        <v>未完成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24" customHeight="1" x14ac:dyDescent="0.15">
      <c r="A24" s="2">
        <v>19</v>
      </c>
      <c r="B24" s="2" t="s">
        <v>24</v>
      </c>
      <c r="C24" s="2" t="s">
        <v>44</v>
      </c>
      <c r="D24" s="4">
        <v>45028</v>
      </c>
      <c r="E24" s="4">
        <v>45034</v>
      </c>
      <c r="F24" s="2">
        <f t="shared" si="7"/>
        <v>7</v>
      </c>
      <c r="G24" s="7">
        <f t="shared" ca="1" si="3"/>
        <v>0</v>
      </c>
      <c r="H24" s="6">
        <f t="shared" ca="1" si="4"/>
        <v>7</v>
      </c>
      <c r="I24" s="2" t="str">
        <f t="shared" ca="1" si="5"/>
        <v>未完成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24" customHeight="1" x14ac:dyDescent="0.15">
      <c r="A25" s="2">
        <v>20</v>
      </c>
      <c r="B25" s="2" t="s">
        <v>25</v>
      </c>
      <c r="C25" s="2" t="s">
        <v>45</v>
      </c>
      <c r="D25" s="4">
        <v>45029</v>
      </c>
      <c r="E25" s="4">
        <v>45035</v>
      </c>
      <c r="F25" s="2">
        <f t="shared" si="7"/>
        <v>7</v>
      </c>
      <c r="G25" s="7">
        <f t="shared" ca="1" si="3"/>
        <v>0</v>
      </c>
      <c r="H25" s="6">
        <f t="shared" ca="1" si="4"/>
        <v>7</v>
      </c>
      <c r="I25" s="2" t="str">
        <f t="shared" ca="1" si="5"/>
        <v>未完成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24" customHeight="1" x14ac:dyDescent="0.15">
      <c r="A26" s="2">
        <v>21</v>
      </c>
      <c r="B26" s="2" t="s">
        <v>26</v>
      </c>
      <c r="C26" s="2" t="s">
        <v>46</v>
      </c>
      <c r="D26" s="4">
        <v>45030</v>
      </c>
      <c r="E26" s="4">
        <v>45036</v>
      </c>
      <c r="F26" s="2">
        <f t="shared" si="7"/>
        <v>7</v>
      </c>
      <c r="G26" s="7">
        <f t="shared" ca="1" si="3"/>
        <v>0</v>
      </c>
      <c r="H26" s="6">
        <f t="shared" ca="1" si="4"/>
        <v>7</v>
      </c>
      <c r="I26" s="2" t="str">
        <f t="shared" ca="1" si="5"/>
        <v>未完成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24" customHeight="1" x14ac:dyDescent="0.15">
      <c r="A27" s="2">
        <v>22</v>
      </c>
      <c r="B27" s="2" t="s">
        <v>47</v>
      </c>
      <c r="C27" s="2" t="s">
        <v>48</v>
      </c>
      <c r="D27" s="4">
        <v>45031</v>
      </c>
      <c r="E27" s="4">
        <v>45047</v>
      </c>
      <c r="F27" s="2">
        <f t="shared" si="7"/>
        <v>17</v>
      </c>
      <c r="G27" s="7">
        <f t="shared" ca="1" si="3"/>
        <v>0</v>
      </c>
      <c r="H27" s="6">
        <f t="shared" ca="1" si="4"/>
        <v>17</v>
      </c>
      <c r="I27" s="2" t="str">
        <f t="shared" ca="1" si="5"/>
        <v>未完成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24" customHeight="1" x14ac:dyDescent="0.15">
      <c r="A28" s="2">
        <v>23</v>
      </c>
      <c r="B28" s="2" t="s">
        <v>49</v>
      </c>
      <c r="C28" s="2" t="s">
        <v>50</v>
      </c>
      <c r="D28" s="4">
        <v>45032</v>
      </c>
      <c r="E28" s="4">
        <v>45048</v>
      </c>
      <c r="F28" s="2">
        <f t="shared" si="7"/>
        <v>17</v>
      </c>
      <c r="G28" s="7">
        <f t="shared" ca="1" si="3"/>
        <v>0</v>
      </c>
      <c r="H28" s="6">
        <f t="shared" ca="1" si="4"/>
        <v>17</v>
      </c>
      <c r="I28" s="2" t="str">
        <f t="shared" ca="1" si="5"/>
        <v>未完成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24" customHeight="1" x14ac:dyDescent="0.15">
      <c r="A29" s="2">
        <v>24</v>
      </c>
      <c r="B29" s="2" t="s">
        <v>51</v>
      </c>
      <c r="C29" s="2" t="s">
        <v>52</v>
      </c>
      <c r="D29" s="4">
        <v>45033</v>
      </c>
      <c r="E29" s="4">
        <v>45049</v>
      </c>
      <c r="F29" s="2">
        <f t="shared" si="7"/>
        <v>17</v>
      </c>
      <c r="G29" s="7">
        <f t="shared" ca="1" si="3"/>
        <v>0</v>
      </c>
      <c r="H29" s="6">
        <f t="shared" ca="1" si="4"/>
        <v>17</v>
      </c>
      <c r="I29" s="2" t="str">
        <f t="shared" ca="1" si="5"/>
        <v>未完成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24" customHeight="1" x14ac:dyDescent="0.15">
      <c r="A30" s="2">
        <v>25</v>
      </c>
      <c r="B30" s="2" t="s">
        <v>53</v>
      </c>
      <c r="C30" s="2" t="s">
        <v>54</v>
      </c>
      <c r="D30" s="4">
        <v>45034</v>
      </c>
      <c r="E30" s="4">
        <v>45050</v>
      </c>
      <c r="F30" s="2">
        <f t="shared" si="7"/>
        <v>17</v>
      </c>
      <c r="G30" s="7">
        <f t="shared" ca="1" si="3"/>
        <v>0</v>
      </c>
      <c r="H30" s="6">
        <f t="shared" ca="1" si="4"/>
        <v>17</v>
      </c>
      <c r="I30" s="2" t="str">
        <f t="shared" ca="1" si="5"/>
        <v>未完成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24" customHeight="1" x14ac:dyDescent="0.15">
      <c r="A31" s="2">
        <v>26</v>
      </c>
      <c r="B31" s="2" t="s">
        <v>55</v>
      </c>
      <c r="C31" s="2" t="s">
        <v>56</v>
      </c>
      <c r="D31" s="4">
        <v>45035</v>
      </c>
      <c r="E31" s="4">
        <v>45051</v>
      </c>
      <c r="F31" s="2">
        <f t="shared" si="7"/>
        <v>17</v>
      </c>
      <c r="G31" s="7">
        <f t="shared" ca="1" si="3"/>
        <v>0</v>
      </c>
      <c r="H31" s="6">
        <f t="shared" ca="1" si="4"/>
        <v>17</v>
      </c>
      <c r="I31" s="2" t="str">
        <f t="shared" ca="1" si="5"/>
        <v>未完成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24" customHeight="1" x14ac:dyDescent="0.15">
      <c r="A32" s="2">
        <v>27</v>
      </c>
      <c r="B32" s="2" t="s">
        <v>57</v>
      </c>
      <c r="C32" s="2" t="s">
        <v>58</v>
      </c>
      <c r="D32" s="4">
        <v>45036</v>
      </c>
      <c r="E32" s="4">
        <v>45052</v>
      </c>
      <c r="F32" s="2">
        <f t="shared" si="7"/>
        <v>17</v>
      </c>
      <c r="G32" s="7">
        <f t="shared" ca="1" si="3"/>
        <v>0</v>
      </c>
      <c r="H32" s="6">
        <f t="shared" ca="1" si="4"/>
        <v>17</v>
      </c>
      <c r="I32" s="2" t="str">
        <f t="shared" ca="1" si="5"/>
        <v>未完成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24" customHeight="1" x14ac:dyDescent="0.15">
      <c r="A33" s="2">
        <v>28</v>
      </c>
      <c r="B33" s="2" t="s">
        <v>59</v>
      </c>
      <c r="C33" s="2" t="s">
        <v>60</v>
      </c>
      <c r="D33" s="4">
        <v>45037</v>
      </c>
      <c r="E33" s="4">
        <v>45053</v>
      </c>
      <c r="F33" s="2">
        <f t="shared" si="7"/>
        <v>17</v>
      </c>
      <c r="G33" s="7">
        <f t="shared" ca="1" si="3"/>
        <v>0</v>
      </c>
      <c r="H33" s="6">
        <f t="shared" ca="1" si="4"/>
        <v>17</v>
      </c>
      <c r="I33" s="2" t="str">
        <f t="shared" ca="1" si="5"/>
        <v>未完成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24" customHeight="1" x14ac:dyDescent="0.15">
      <c r="A34" s="2">
        <v>29</v>
      </c>
      <c r="B34" s="2" t="s">
        <v>61</v>
      </c>
      <c r="C34" s="2" t="s">
        <v>62</v>
      </c>
      <c r="D34" s="4">
        <v>45038</v>
      </c>
      <c r="E34" s="4">
        <v>45054</v>
      </c>
      <c r="F34" s="2">
        <f t="shared" si="7"/>
        <v>17</v>
      </c>
      <c r="G34" s="7">
        <f t="shared" ca="1" si="3"/>
        <v>0</v>
      </c>
      <c r="H34" s="6">
        <f t="shared" ca="1" si="4"/>
        <v>17</v>
      </c>
      <c r="I34" s="2" t="str">
        <f t="shared" ca="1" si="5"/>
        <v>未完成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24" customHeight="1" x14ac:dyDescent="0.15">
      <c r="A35" s="2">
        <v>30</v>
      </c>
      <c r="B35" s="2" t="s">
        <v>63</v>
      </c>
      <c r="C35" s="2" t="s">
        <v>64</v>
      </c>
      <c r="D35" s="4">
        <v>45039</v>
      </c>
      <c r="E35" s="4">
        <v>45055</v>
      </c>
      <c r="F35" s="2">
        <f t="shared" si="7"/>
        <v>17</v>
      </c>
      <c r="G35" s="7">
        <f t="shared" ca="1" si="3"/>
        <v>0</v>
      </c>
      <c r="H35" s="6">
        <f t="shared" ca="1" si="4"/>
        <v>17</v>
      </c>
      <c r="I35" s="2" t="str">
        <f t="shared" ca="1" si="5"/>
        <v>未完成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24" customHeight="1" x14ac:dyDescent="0.15">
      <c r="A36" s="2">
        <v>31</v>
      </c>
      <c r="B36" s="2" t="s">
        <v>65</v>
      </c>
      <c r="C36" s="2" t="s">
        <v>66</v>
      </c>
      <c r="D36" s="4">
        <v>45040</v>
      </c>
      <c r="E36" s="4">
        <v>45056</v>
      </c>
      <c r="F36" s="2">
        <f t="shared" si="7"/>
        <v>17</v>
      </c>
      <c r="G36" s="7">
        <f t="shared" ca="1" si="3"/>
        <v>0</v>
      </c>
      <c r="H36" s="6">
        <f t="shared" ca="1" si="4"/>
        <v>17</v>
      </c>
      <c r="I36" s="2" t="str">
        <f t="shared" ca="1" si="5"/>
        <v>未完成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24" customHeight="1" x14ac:dyDescent="0.15">
      <c r="A37" s="2">
        <v>32</v>
      </c>
      <c r="B37" s="2" t="s">
        <v>67</v>
      </c>
      <c r="C37" s="2" t="s">
        <v>68</v>
      </c>
      <c r="D37" s="4">
        <v>45041</v>
      </c>
      <c r="E37" s="4">
        <v>45057</v>
      </c>
      <c r="F37" s="2">
        <f t="shared" si="7"/>
        <v>17</v>
      </c>
      <c r="G37" s="7">
        <f t="shared" ca="1" si="3"/>
        <v>0</v>
      </c>
      <c r="H37" s="6">
        <f t="shared" ca="1" si="4"/>
        <v>17</v>
      </c>
      <c r="I37" s="2" t="str">
        <f t="shared" ca="1" si="5"/>
        <v>未完成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24" customHeight="1" x14ac:dyDescent="0.15">
      <c r="A38" s="2">
        <v>33</v>
      </c>
      <c r="B38" s="2" t="s">
        <v>69</v>
      </c>
      <c r="C38" s="2" t="s">
        <v>70</v>
      </c>
      <c r="D38" s="4">
        <v>45042</v>
      </c>
      <c r="E38" s="4">
        <v>45058</v>
      </c>
      <c r="F38" s="2">
        <f t="shared" si="7"/>
        <v>17</v>
      </c>
      <c r="G38" s="7">
        <f t="shared" ca="1" si="3"/>
        <v>0</v>
      </c>
      <c r="H38" s="6">
        <f t="shared" ca="1" si="4"/>
        <v>17</v>
      </c>
      <c r="I38" s="2" t="str">
        <f t="shared" ca="1" si="5"/>
        <v>未完成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24" customHeight="1" x14ac:dyDescent="0.15">
      <c r="A39" s="2">
        <v>34</v>
      </c>
      <c r="B39" s="2" t="s">
        <v>71</v>
      </c>
      <c r="C39" s="2" t="s">
        <v>72</v>
      </c>
      <c r="D39" s="4">
        <v>45043</v>
      </c>
      <c r="E39" s="4">
        <v>45059</v>
      </c>
      <c r="F39" s="2">
        <f t="shared" si="7"/>
        <v>17</v>
      </c>
      <c r="G39" s="7">
        <f t="shared" ca="1" si="3"/>
        <v>0</v>
      </c>
      <c r="H39" s="6">
        <f t="shared" ca="1" si="4"/>
        <v>17</v>
      </c>
      <c r="I39" s="2" t="str">
        <f t="shared" ca="1" si="5"/>
        <v>未完成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24" customHeight="1" x14ac:dyDescent="0.15">
      <c r="A40" s="2">
        <v>35</v>
      </c>
      <c r="B40" s="2" t="s">
        <v>73</v>
      </c>
      <c r="C40" s="2" t="s">
        <v>74</v>
      </c>
      <c r="D40" s="4">
        <v>45044</v>
      </c>
      <c r="E40" s="4">
        <v>45060</v>
      </c>
      <c r="F40" s="2">
        <f t="shared" si="7"/>
        <v>17</v>
      </c>
      <c r="G40" s="7">
        <f t="shared" ca="1" si="3"/>
        <v>0</v>
      </c>
      <c r="H40" s="6">
        <f t="shared" ca="1" si="4"/>
        <v>17</v>
      </c>
      <c r="I40" s="2" t="str">
        <f t="shared" ca="1" si="5"/>
        <v>未完成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24" customHeight="1" x14ac:dyDescent="0.15">
      <c r="A41" s="2">
        <v>36</v>
      </c>
      <c r="B41" s="2" t="s">
        <v>75</v>
      </c>
      <c r="C41" s="2" t="s">
        <v>76</v>
      </c>
      <c r="D41" s="4">
        <v>45045</v>
      </c>
      <c r="E41" s="4">
        <v>45061</v>
      </c>
      <c r="F41" s="2">
        <f t="shared" si="7"/>
        <v>17</v>
      </c>
      <c r="G41" s="7">
        <f t="shared" ca="1" si="3"/>
        <v>0</v>
      </c>
      <c r="H41" s="6">
        <f t="shared" ca="1" si="4"/>
        <v>17</v>
      </c>
      <c r="I41" s="2" t="str">
        <f t="shared" ca="1" si="5"/>
        <v>未完成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24" customHeight="1" x14ac:dyDescent="0.15">
      <c r="A42" s="2">
        <v>37</v>
      </c>
      <c r="B42" s="2" t="s">
        <v>77</v>
      </c>
      <c r="C42" s="2" t="s">
        <v>78</v>
      </c>
      <c r="D42" s="4">
        <v>45046</v>
      </c>
      <c r="E42" s="4">
        <v>45062</v>
      </c>
      <c r="F42" s="2">
        <f t="shared" si="7"/>
        <v>17</v>
      </c>
      <c r="G42" s="7">
        <f t="shared" ca="1" si="3"/>
        <v>0</v>
      </c>
      <c r="H42" s="6">
        <f t="shared" ca="1" si="4"/>
        <v>17</v>
      </c>
      <c r="I42" s="2" t="str">
        <f t="shared" ca="1" si="5"/>
        <v>未完成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24" customHeight="1" x14ac:dyDescent="0.15">
      <c r="A43" s="2">
        <v>38</v>
      </c>
      <c r="B43" s="2" t="s">
        <v>79</v>
      </c>
      <c r="C43" s="2" t="s">
        <v>80</v>
      </c>
      <c r="D43" s="4">
        <v>45047</v>
      </c>
      <c r="E43" s="4">
        <v>45063</v>
      </c>
      <c r="F43" s="2">
        <f t="shared" si="7"/>
        <v>17</v>
      </c>
      <c r="G43" s="7">
        <f t="shared" ca="1" si="3"/>
        <v>0</v>
      </c>
      <c r="H43" s="6">
        <f t="shared" ca="1" si="4"/>
        <v>17</v>
      </c>
      <c r="I43" s="2" t="str">
        <f t="shared" ca="1" si="5"/>
        <v>未完成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24" customHeight="1" x14ac:dyDescent="0.15">
      <c r="A44" s="2">
        <v>39</v>
      </c>
      <c r="B44" s="2" t="s">
        <v>81</v>
      </c>
      <c r="C44" s="2" t="s">
        <v>82</v>
      </c>
      <c r="D44" s="4">
        <v>45048</v>
      </c>
      <c r="E44" s="4">
        <v>45064</v>
      </c>
      <c r="F44" s="2">
        <f t="shared" si="7"/>
        <v>17</v>
      </c>
      <c r="G44" s="7">
        <f t="shared" ca="1" si="3"/>
        <v>0</v>
      </c>
      <c r="H44" s="6">
        <f t="shared" ca="1" si="4"/>
        <v>17</v>
      </c>
      <c r="I44" s="2" t="str">
        <f t="shared" ca="1" si="5"/>
        <v>未完成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24" customHeight="1" x14ac:dyDescent="0.15">
      <c r="A45" s="2">
        <v>40</v>
      </c>
      <c r="B45" s="2" t="s">
        <v>83</v>
      </c>
      <c r="C45" s="2" t="s">
        <v>84</v>
      </c>
      <c r="D45" s="4">
        <v>45049</v>
      </c>
      <c r="E45" s="4">
        <v>45065</v>
      </c>
      <c r="F45" s="2">
        <f t="shared" si="7"/>
        <v>17</v>
      </c>
      <c r="G45" s="7">
        <f t="shared" ca="1" si="3"/>
        <v>0</v>
      </c>
      <c r="H45" s="6">
        <f t="shared" ca="1" si="4"/>
        <v>17</v>
      </c>
      <c r="I45" s="2" t="str">
        <f t="shared" ca="1" si="5"/>
        <v>未完成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24" customHeight="1" x14ac:dyDescent="0.15">
      <c r="A46" s="2">
        <v>41</v>
      </c>
      <c r="B46" s="2" t="s">
        <v>85</v>
      </c>
      <c r="C46" s="2" t="s">
        <v>86</v>
      </c>
      <c r="D46" s="4">
        <v>45050</v>
      </c>
      <c r="E46" s="4">
        <v>45066</v>
      </c>
      <c r="F46" s="2">
        <f t="shared" si="7"/>
        <v>17</v>
      </c>
      <c r="G46" s="7">
        <f t="shared" ca="1" si="3"/>
        <v>0</v>
      </c>
      <c r="H46" s="6">
        <f t="shared" ca="1" si="4"/>
        <v>17</v>
      </c>
      <c r="I46" s="2" t="str">
        <f t="shared" ca="1" si="5"/>
        <v>未完成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24" customHeight="1" x14ac:dyDescent="0.15">
      <c r="A47" s="2">
        <v>42</v>
      </c>
      <c r="B47" s="2" t="s">
        <v>87</v>
      </c>
      <c r="C47" s="2" t="s">
        <v>88</v>
      </c>
      <c r="D47" s="4">
        <v>45051</v>
      </c>
      <c r="E47" s="4">
        <v>45067</v>
      </c>
      <c r="F47" s="2">
        <f t="shared" si="7"/>
        <v>17</v>
      </c>
      <c r="G47" s="7">
        <f t="shared" ca="1" si="3"/>
        <v>0</v>
      </c>
      <c r="H47" s="6">
        <f t="shared" ca="1" si="4"/>
        <v>17</v>
      </c>
      <c r="I47" s="2" t="str">
        <f t="shared" ca="1" si="5"/>
        <v>未完成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</sheetData>
  <mergeCells count="6">
    <mergeCell ref="A1:I1"/>
    <mergeCell ref="J3:K3"/>
    <mergeCell ref="L3:M3"/>
    <mergeCell ref="N3:O3"/>
    <mergeCell ref="P3:X3"/>
    <mergeCell ref="F2:I2"/>
  </mergeCells>
  <phoneticPr fontId="1" type="noConversion"/>
  <conditionalFormatting sqref="J6:BL1048576">
    <cfRule type="expression" dxfId="7" priority="15">
      <formula>AND($D6&lt;&gt;"",$E6&lt;&gt;"",J$4&gt;=$D6,J$4&lt;=TODAY())</formula>
    </cfRule>
    <cfRule type="expression" dxfId="6" priority="16">
      <formula>AND($D$6&lt;&gt;"",$E$6&lt;&gt;"",J$4&gt;=$D6,J$4&lt;=$E6)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O45"/>
  <sheetViews>
    <sheetView showGridLines="0" zoomScale="85" zoomScaleNormal="85" workbookViewId="0">
      <pane xSplit="10" ySplit="4" topLeftCell="CV20" activePane="bottomRight" state="frozen"/>
      <selection pane="topRight" activeCell="K1" sqref="K1"/>
      <selection pane="bottomLeft" activeCell="A5" sqref="A5"/>
      <selection pane="bottomRight" activeCell="F26" sqref="F26"/>
    </sheetView>
  </sheetViews>
  <sheetFormatPr defaultRowHeight="14.25" x14ac:dyDescent="0.2"/>
  <cols>
    <col min="1" max="1" width="9" style="19"/>
    <col min="2" max="2" width="7.375" style="19" customWidth="1"/>
    <col min="3" max="3" width="23.625" style="19" customWidth="1"/>
    <col min="4" max="11" width="10.625" style="19" customWidth="1"/>
    <col min="12" max="192" width="5.625" style="19" customWidth="1"/>
    <col min="193" max="16384" width="9" style="19"/>
  </cols>
  <sheetData>
    <row r="2" spans="1:275" ht="50.1" customHeight="1" x14ac:dyDescent="0.2">
      <c r="A2" s="56" t="s">
        <v>145</v>
      </c>
      <c r="B2" s="56"/>
      <c r="C2" s="56"/>
      <c r="D2" s="56"/>
      <c r="E2" s="56"/>
      <c r="F2" s="56"/>
      <c r="G2" s="56"/>
      <c r="H2" s="56"/>
      <c r="I2" s="56"/>
      <c r="J2" s="56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</row>
    <row r="3" spans="1:275" ht="17.25" customHeight="1" x14ac:dyDescent="0.2">
      <c r="B3" s="20"/>
      <c r="C3" s="20"/>
      <c r="D3" s="20"/>
      <c r="E3" s="20"/>
      <c r="F3" s="59" t="str">
        <f ca="1">"今天是："&amp;TEXT(TODAY(),"yyyy-mm-dd")&amp;"    "&amp;TEXT(TODAY(),"aaaa")</f>
        <v>今天是：2023-04-03    星期一</v>
      </c>
      <c r="G3" s="59"/>
      <c r="H3" s="59"/>
      <c r="I3" s="59"/>
      <c r="J3" s="59"/>
      <c r="K3" s="20"/>
      <c r="L3" s="21"/>
      <c r="M3" s="21"/>
      <c r="N3" s="21"/>
      <c r="O3" s="58"/>
      <c r="P3" s="58"/>
      <c r="Q3" s="58"/>
      <c r="R3" s="58"/>
      <c r="S3" s="58"/>
      <c r="T3" s="58"/>
      <c r="U3" s="58"/>
      <c r="V3" s="20"/>
      <c r="W3" s="20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spans="1:275" ht="36.7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R4" s="22"/>
      <c r="S4" s="22"/>
      <c r="T4" s="22"/>
      <c r="U4" s="22"/>
      <c r="V4" s="22"/>
      <c r="W4" s="22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</row>
    <row r="5" spans="1:275" s="23" customFormat="1" ht="30" customHeight="1" x14ac:dyDescent="0.15">
      <c r="B5" s="24"/>
      <c r="C5" s="24"/>
      <c r="D5" s="24"/>
      <c r="E5" s="24"/>
      <c r="F5" s="24"/>
      <c r="G5" s="25"/>
      <c r="H5" s="25"/>
      <c r="I5" s="25"/>
      <c r="J5" s="25"/>
      <c r="K5" s="26"/>
      <c r="L5" s="48" t="s">
        <v>102</v>
      </c>
      <c r="M5" s="48"/>
      <c r="N5" s="48"/>
      <c r="O5" s="48"/>
      <c r="P5" s="48"/>
      <c r="Q5" s="48"/>
      <c r="R5" s="27"/>
      <c r="S5" s="27"/>
      <c r="T5" s="27"/>
      <c r="U5" s="27"/>
      <c r="V5" s="27"/>
      <c r="W5" s="27"/>
    </row>
    <row r="6" spans="1:275" s="23" customFormat="1" ht="30" customHeight="1" x14ac:dyDescent="0.15">
      <c r="B6" s="24"/>
      <c r="C6" s="45" t="s">
        <v>100</v>
      </c>
      <c r="D6" s="46">
        <f>COUNTA(C10:C12,C14:C16,C18:C20,C22:C24,C26:C28,C30:C32)</f>
        <v>18</v>
      </c>
      <c r="E6" s="45" t="s">
        <v>101</v>
      </c>
      <c r="F6" s="46">
        <f>SUM(G10:G12,G14:G16,G18:G20,G22:G24,G26:G28,G30:G32)</f>
        <v>269</v>
      </c>
      <c r="G6" s="45" t="s">
        <v>98</v>
      </c>
      <c r="H6" s="47">
        <f ca="1">SUM(H10,H10:H12,H14:H16,H18:H20,H22:H24,H26:H28,H30:H32)</f>
        <v>175</v>
      </c>
      <c r="I6" s="45" t="s">
        <v>99</v>
      </c>
      <c r="J6" s="47">
        <f ca="1">SUM(I10:I12,I14:I16,I18:I20,I22:I24,I26:I28,I30:I32)</f>
        <v>101</v>
      </c>
      <c r="K6" s="28"/>
      <c r="L6" s="49">
        <f>YEAR(E10)</f>
        <v>2023</v>
      </c>
      <c r="M6" s="49"/>
      <c r="N6" s="50">
        <f>MONTH(E10)</f>
        <v>1</v>
      </c>
      <c r="O6" s="50"/>
      <c r="P6" s="51">
        <f>DAY(E10)</f>
        <v>1</v>
      </c>
      <c r="Q6" s="51"/>
      <c r="R6" s="29"/>
      <c r="S6" s="29"/>
      <c r="T6" s="29"/>
      <c r="U6" s="29"/>
      <c r="V6" s="29"/>
      <c r="W6" s="29"/>
      <c r="X6" s="30"/>
      <c r="Y6" s="30"/>
      <c r="Z6" s="30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</row>
    <row r="7" spans="1:275" s="23" customFormat="1" ht="20.100000000000001" customHeight="1" x14ac:dyDescent="0.15">
      <c r="B7" s="32"/>
      <c r="C7" s="32"/>
      <c r="D7" s="32"/>
      <c r="E7" s="32"/>
      <c r="F7" s="32"/>
      <c r="G7" s="32"/>
      <c r="H7" s="32"/>
      <c r="I7" s="32"/>
      <c r="J7" s="32"/>
      <c r="K7" s="27"/>
      <c r="L7" s="52">
        <f>E10</f>
        <v>44927</v>
      </c>
      <c r="M7" s="52">
        <f>L7+1</f>
        <v>44928</v>
      </c>
      <c r="N7" s="52">
        <f t="shared" ref="N7:BY7" si="0">M7+1</f>
        <v>44929</v>
      </c>
      <c r="O7" s="52">
        <f t="shared" si="0"/>
        <v>44930</v>
      </c>
      <c r="P7" s="52">
        <f t="shared" si="0"/>
        <v>44931</v>
      </c>
      <c r="Q7" s="52">
        <f t="shared" si="0"/>
        <v>44932</v>
      </c>
      <c r="R7" s="52">
        <f t="shared" si="0"/>
        <v>44933</v>
      </c>
      <c r="S7" s="52">
        <f t="shared" si="0"/>
        <v>44934</v>
      </c>
      <c r="T7" s="52">
        <f t="shared" si="0"/>
        <v>44935</v>
      </c>
      <c r="U7" s="52">
        <f t="shared" si="0"/>
        <v>44936</v>
      </c>
      <c r="V7" s="52">
        <f t="shared" si="0"/>
        <v>44937</v>
      </c>
      <c r="W7" s="52">
        <f t="shared" si="0"/>
        <v>44938</v>
      </c>
      <c r="X7" s="52">
        <f t="shared" si="0"/>
        <v>44939</v>
      </c>
      <c r="Y7" s="52">
        <f t="shared" si="0"/>
        <v>44940</v>
      </c>
      <c r="Z7" s="52">
        <f t="shared" si="0"/>
        <v>44941</v>
      </c>
      <c r="AA7" s="52">
        <f t="shared" si="0"/>
        <v>44942</v>
      </c>
      <c r="AB7" s="52">
        <f t="shared" si="0"/>
        <v>44943</v>
      </c>
      <c r="AC7" s="52">
        <f t="shared" si="0"/>
        <v>44944</v>
      </c>
      <c r="AD7" s="52">
        <f t="shared" si="0"/>
        <v>44945</v>
      </c>
      <c r="AE7" s="52">
        <f t="shared" si="0"/>
        <v>44946</v>
      </c>
      <c r="AF7" s="52">
        <f t="shared" si="0"/>
        <v>44947</v>
      </c>
      <c r="AG7" s="52">
        <f t="shared" si="0"/>
        <v>44948</v>
      </c>
      <c r="AH7" s="52">
        <f t="shared" si="0"/>
        <v>44949</v>
      </c>
      <c r="AI7" s="52">
        <f t="shared" si="0"/>
        <v>44950</v>
      </c>
      <c r="AJ7" s="52">
        <f t="shared" si="0"/>
        <v>44951</v>
      </c>
      <c r="AK7" s="52">
        <f t="shared" si="0"/>
        <v>44952</v>
      </c>
      <c r="AL7" s="52">
        <f t="shared" si="0"/>
        <v>44953</v>
      </c>
      <c r="AM7" s="52">
        <f t="shared" si="0"/>
        <v>44954</v>
      </c>
      <c r="AN7" s="52">
        <f t="shared" si="0"/>
        <v>44955</v>
      </c>
      <c r="AO7" s="52">
        <f t="shared" si="0"/>
        <v>44956</v>
      </c>
      <c r="AP7" s="52">
        <f t="shared" si="0"/>
        <v>44957</v>
      </c>
      <c r="AQ7" s="52">
        <f t="shared" si="0"/>
        <v>44958</v>
      </c>
      <c r="AR7" s="52">
        <f t="shared" si="0"/>
        <v>44959</v>
      </c>
      <c r="AS7" s="52">
        <f t="shared" si="0"/>
        <v>44960</v>
      </c>
      <c r="AT7" s="52">
        <f t="shared" si="0"/>
        <v>44961</v>
      </c>
      <c r="AU7" s="52">
        <f t="shared" si="0"/>
        <v>44962</v>
      </c>
      <c r="AV7" s="52">
        <f t="shared" si="0"/>
        <v>44963</v>
      </c>
      <c r="AW7" s="52">
        <f t="shared" si="0"/>
        <v>44964</v>
      </c>
      <c r="AX7" s="52">
        <f t="shared" si="0"/>
        <v>44965</v>
      </c>
      <c r="AY7" s="52">
        <f t="shared" si="0"/>
        <v>44966</v>
      </c>
      <c r="AZ7" s="52">
        <f t="shared" si="0"/>
        <v>44967</v>
      </c>
      <c r="BA7" s="52">
        <f t="shared" si="0"/>
        <v>44968</v>
      </c>
      <c r="BB7" s="52">
        <f t="shared" si="0"/>
        <v>44969</v>
      </c>
      <c r="BC7" s="52">
        <f t="shared" si="0"/>
        <v>44970</v>
      </c>
      <c r="BD7" s="52">
        <f t="shared" si="0"/>
        <v>44971</v>
      </c>
      <c r="BE7" s="52">
        <f t="shared" si="0"/>
        <v>44972</v>
      </c>
      <c r="BF7" s="52">
        <f t="shared" si="0"/>
        <v>44973</v>
      </c>
      <c r="BG7" s="52">
        <f t="shared" si="0"/>
        <v>44974</v>
      </c>
      <c r="BH7" s="52">
        <f t="shared" si="0"/>
        <v>44975</v>
      </c>
      <c r="BI7" s="52">
        <f t="shared" si="0"/>
        <v>44976</v>
      </c>
      <c r="BJ7" s="52">
        <f t="shared" si="0"/>
        <v>44977</v>
      </c>
      <c r="BK7" s="52">
        <f t="shared" si="0"/>
        <v>44978</v>
      </c>
      <c r="BL7" s="52">
        <f t="shared" si="0"/>
        <v>44979</v>
      </c>
      <c r="BM7" s="52">
        <f t="shared" si="0"/>
        <v>44980</v>
      </c>
      <c r="BN7" s="52">
        <f t="shared" si="0"/>
        <v>44981</v>
      </c>
      <c r="BO7" s="52">
        <f t="shared" si="0"/>
        <v>44982</v>
      </c>
      <c r="BP7" s="52">
        <f t="shared" si="0"/>
        <v>44983</v>
      </c>
      <c r="BQ7" s="52">
        <f t="shared" si="0"/>
        <v>44984</v>
      </c>
      <c r="BR7" s="52">
        <f t="shared" si="0"/>
        <v>44985</v>
      </c>
      <c r="BS7" s="52">
        <f t="shared" si="0"/>
        <v>44986</v>
      </c>
      <c r="BT7" s="52">
        <f t="shared" si="0"/>
        <v>44987</v>
      </c>
      <c r="BU7" s="52">
        <f t="shared" si="0"/>
        <v>44988</v>
      </c>
      <c r="BV7" s="52">
        <f t="shared" si="0"/>
        <v>44989</v>
      </c>
      <c r="BW7" s="52">
        <f t="shared" si="0"/>
        <v>44990</v>
      </c>
      <c r="BX7" s="52">
        <f t="shared" si="0"/>
        <v>44991</v>
      </c>
      <c r="BY7" s="52">
        <f t="shared" si="0"/>
        <v>44992</v>
      </c>
      <c r="BZ7" s="52">
        <f t="shared" ref="BZ7:EK7" si="1">BY7+1</f>
        <v>44993</v>
      </c>
      <c r="CA7" s="52">
        <f t="shared" si="1"/>
        <v>44994</v>
      </c>
      <c r="CB7" s="52">
        <f t="shared" si="1"/>
        <v>44995</v>
      </c>
      <c r="CC7" s="52">
        <f t="shared" si="1"/>
        <v>44996</v>
      </c>
      <c r="CD7" s="52">
        <f t="shared" si="1"/>
        <v>44997</v>
      </c>
      <c r="CE7" s="52">
        <f t="shared" si="1"/>
        <v>44998</v>
      </c>
      <c r="CF7" s="52">
        <f t="shared" si="1"/>
        <v>44999</v>
      </c>
      <c r="CG7" s="52">
        <f t="shared" si="1"/>
        <v>45000</v>
      </c>
      <c r="CH7" s="52">
        <f t="shared" si="1"/>
        <v>45001</v>
      </c>
      <c r="CI7" s="52">
        <f t="shared" si="1"/>
        <v>45002</v>
      </c>
      <c r="CJ7" s="52">
        <f t="shared" si="1"/>
        <v>45003</v>
      </c>
      <c r="CK7" s="52">
        <f t="shared" si="1"/>
        <v>45004</v>
      </c>
      <c r="CL7" s="52">
        <f t="shared" si="1"/>
        <v>45005</v>
      </c>
      <c r="CM7" s="52">
        <f t="shared" si="1"/>
        <v>45006</v>
      </c>
      <c r="CN7" s="52">
        <f t="shared" si="1"/>
        <v>45007</v>
      </c>
      <c r="CO7" s="52">
        <f t="shared" si="1"/>
        <v>45008</v>
      </c>
      <c r="CP7" s="52">
        <f t="shared" si="1"/>
        <v>45009</v>
      </c>
      <c r="CQ7" s="52">
        <f t="shared" si="1"/>
        <v>45010</v>
      </c>
      <c r="CR7" s="52">
        <f t="shared" si="1"/>
        <v>45011</v>
      </c>
      <c r="CS7" s="52">
        <f t="shared" si="1"/>
        <v>45012</v>
      </c>
      <c r="CT7" s="52">
        <f t="shared" si="1"/>
        <v>45013</v>
      </c>
      <c r="CU7" s="52">
        <f t="shared" si="1"/>
        <v>45014</v>
      </c>
      <c r="CV7" s="52">
        <f t="shared" si="1"/>
        <v>45015</v>
      </c>
      <c r="CW7" s="52">
        <f t="shared" si="1"/>
        <v>45016</v>
      </c>
      <c r="CX7" s="52">
        <f t="shared" si="1"/>
        <v>45017</v>
      </c>
      <c r="CY7" s="52">
        <f t="shared" si="1"/>
        <v>45018</v>
      </c>
      <c r="CZ7" s="52">
        <f t="shared" si="1"/>
        <v>45019</v>
      </c>
      <c r="DA7" s="52">
        <f t="shared" si="1"/>
        <v>45020</v>
      </c>
      <c r="DB7" s="52">
        <f t="shared" si="1"/>
        <v>45021</v>
      </c>
      <c r="DC7" s="52">
        <f t="shared" si="1"/>
        <v>45022</v>
      </c>
      <c r="DD7" s="52">
        <f t="shared" si="1"/>
        <v>45023</v>
      </c>
      <c r="DE7" s="52">
        <f t="shared" si="1"/>
        <v>45024</v>
      </c>
      <c r="DF7" s="52">
        <f t="shared" si="1"/>
        <v>45025</v>
      </c>
      <c r="DG7" s="52">
        <f t="shared" si="1"/>
        <v>45026</v>
      </c>
      <c r="DH7" s="52">
        <f t="shared" si="1"/>
        <v>45027</v>
      </c>
      <c r="DI7" s="52">
        <f t="shared" si="1"/>
        <v>45028</v>
      </c>
      <c r="DJ7" s="52">
        <f t="shared" si="1"/>
        <v>45029</v>
      </c>
      <c r="DK7" s="52">
        <f t="shared" si="1"/>
        <v>45030</v>
      </c>
      <c r="DL7" s="52">
        <f t="shared" si="1"/>
        <v>45031</v>
      </c>
      <c r="DM7" s="52">
        <f t="shared" si="1"/>
        <v>45032</v>
      </c>
      <c r="DN7" s="52">
        <f t="shared" si="1"/>
        <v>45033</v>
      </c>
      <c r="DO7" s="52">
        <f t="shared" si="1"/>
        <v>45034</v>
      </c>
      <c r="DP7" s="52">
        <f t="shared" si="1"/>
        <v>45035</v>
      </c>
      <c r="DQ7" s="52">
        <f t="shared" si="1"/>
        <v>45036</v>
      </c>
      <c r="DR7" s="52">
        <f t="shared" si="1"/>
        <v>45037</v>
      </c>
      <c r="DS7" s="52">
        <f t="shared" si="1"/>
        <v>45038</v>
      </c>
      <c r="DT7" s="52">
        <f t="shared" si="1"/>
        <v>45039</v>
      </c>
      <c r="DU7" s="52">
        <f t="shared" si="1"/>
        <v>45040</v>
      </c>
      <c r="DV7" s="52">
        <f t="shared" si="1"/>
        <v>45041</v>
      </c>
      <c r="DW7" s="52">
        <f t="shared" si="1"/>
        <v>45042</v>
      </c>
      <c r="DX7" s="52">
        <f t="shared" si="1"/>
        <v>45043</v>
      </c>
      <c r="DY7" s="52">
        <f t="shared" si="1"/>
        <v>45044</v>
      </c>
      <c r="DZ7" s="52">
        <f t="shared" si="1"/>
        <v>45045</v>
      </c>
      <c r="EA7" s="52">
        <f t="shared" si="1"/>
        <v>45046</v>
      </c>
      <c r="EB7" s="52">
        <f t="shared" si="1"/>
        <v>45047</v>
      </c>
      <c r="EC7" s="52">
        <f t="shared" si="1"/>
        <v>45048</v>
      </c>
      <c r="ED7" s="52">
        <f t="shared" si="1"/>
        <v>45049</v>
      </c>
      <c r="EE7" s="52">
        <f t="shared" si="1"/>
        <v>45050</v>
      </c>
      <c r="EF7" s="52">
        <f t="shared" si="1"/>
        <v>45051</v>
      </c>
      <c r="EG7" s="52">
        <f t="shared" si="1"/>
        <v>45052</v>
      </c>
      <c r="EH7" s="52">
        <f t="shared" si="1"/>
        <v>45053</v>
      </c>
      <c r="EI7" s="52">
        <f t="shared" si="1"/>
        <v>45054</v>
      </c>
      <c r="EJ7" s="52">
        <f t="shared" si="1"/>
        <v>45055</v>
      </c>
      <c r="EK7" s="52">
        <f t="shared" si="1"/>
        <v>45056</v>
      </c>
      <c r="EL7" s="52">
        <f t="shared" ref="EL7:GJ7" si="2">EK7+1</f>
        <v>45057</v>
      </c>
      <c r="EM7" s="52">
        <f t="shared" si="2"/>
        <v>45058</v>
      </c>
      <c r="EN7" s="52">
        <f t="shared" si="2"/>
        <v>45059</v>
      </c>
      <c r="EO7" s="52">
        <f t="shared" si="2"/>
        <v>45060</v>
      </c>
      <c r="EP7" s="52">
        <f t="shared" si="2"/>
        <v>45061</v>
      </c>
      <c r="EQ7" s="52">
        <f t="shared" si="2"/>
        <v>45062</v>
      </c>
      <c r="ER7" s="52">
        <f t="shared" si="2"/>
        <v>45063</v>
      </c>
      <c r="ES7" s="52">
        <f t="shared" si="2"/>
        <v>45064</v>
      </c>
      <c r="ET7" s="52">
        <f t="shared" si="2"/>
        <v>45065</v>
      </c>
      <c r="EU7" s="52">
        <f t="shared" si="2"/>
        <v>45066</v>
      </c>
      <c r="EV7" s="52">
        <f t="shared" si="2"/>
        <v>45067</v>
      </c>
      <c r="EW7" s="52">
        <f t="shared" si="2"/>
        <v>45068</v>
      </c>
      <c r="EX7" s="52">
        <f t="shared" si="2"/>
        <v>45069</v>
      </c>
      <c r="EY7" s="52">
        <f t="shared" si="2"/>
        <v>45070</v>
      </c>
      <c r="EZ7" s="52">
        <f t="shared" si="2"/>
        <v>45071</v>
      </c>
      <c r="FA7" s="52">
        <f t="shared" si="2"/>
        <v>45072</v>
      </c>
      <c r="FB7" s="52">
        <f t="shared" si="2"/>
        <v>45073</v>
      </c>
      <c r="FC7" s="52">
        <f t="shared" si="2"/>
        <v>45074</v>
      </c>
      <c r="FD7" s="52">
        <f t="shared" si="2"/>
        <v>45075</v>
      </c>
      <c r="FE7" s="52">
        <f t="shared" si="2"/>
        <v>45076</v>
      </c>
      <c r="FF7" s="52">
        <f t="shared" si="2"/>
        <v>45077</v>
      </c>
      <c r="FG7" s="52">
        <f t="shared" si="2"/>
        <v>45078</v>
      </c>
      <c r="FH7" s="52">
        <f t="shared" si="2"/>
        <v>45079</v>
      </c>
      <c r="FI7" s="52">
        <f t="shared" si="2"/>
        <v>45080</v>
      </c>
      <c r="FJ7" s="52">
        <f t="shared" si="2"/>
        <v>45081</v>
      </c>
      <c r="FK7" s="52">
        <f t="shared" si="2"/>
        <v>45082</v>
      </c>
      <c r="FL7" s="52">
        <f t="shared" si="2"/>
        <v>45083</v>
      </c>
      <c r="FM7" s="52">
        <f t="shared" si="2"/>
        <v>45084</v>
      </c>
      <c r="FN7" s="52">
        <f t="shared" si="2"/>
        <v>45085</v>
      </c>
      <c r="FO7" s="52">
        <f t="shared" si="2"/>
        <v>45086</v>
      </c>
      <c r="FP7" s="52">
        <f t="shared" si="2"/>
        <v>45087</v>
      </c>
      <c r="FQ7" s="52">
        <f t="shared" si="2"/>
        <v>45088</v>
      </c>
      <c r="FR7" s="52">
        <f t="shared" si="2"/>
        <v>45089</v>
      </c>
      <c r="FS7" s="52">
        <f t="shared" si="2"/>
        <v>45090</v>
      </c>
      <c r="FT7" s="52">
        <f t="shared" si="2"/>
        <v>45091</v>
      </c>
      <c r="FU7" s="52">
        <f t="shared" si="2"/>
        <v>45092</v>
      </c>
      <c r="FV7" s="52">
        <f t="shared" si="2"/>
        <v>45093</v>
      </c>
      <c r="FW7" s="52">
        <f t="shared" si="2"/>
        <v>45094</v>
      </c>
      <c r="FX7" s="52">
        <f t="shared" si="2"/>
        <v>45095</v>
      </c>
      <c r="FY7" s="52">
        <f t="shared" si="2"/>
        <v>45096</v>
      </c>
      <c r="FZ7" s="52">
        <f t="shared" si="2"/>
        <v>45097</v>
      </c>
      <c r="GA7" s="52">
        <f t="shared" si="2"/>
        <v>45098</v>
      </c>
      <c r="GB7" s="52">
        <f t="shared" si="2"/>
        <v>45099</v>
      </c>
      <c r="GC7" s="52">
        <f t="shared" si="2"/>
        <v>45100</v>
      </c>
      <c r="GD7" s="52">
        <f t="shared" si="2"/>
        <v>45101</v>
      </c>
      <c r="GE7" s="52">
        <f t="shared" si="2"/>
        <v>45102</v>
      </c>
      <c r="GF7" s="52">
        <f t="shared" si="2"/>
        <v>45103</v>
      </c>
      <c r="GG7" s="52">
        <f t="shared" si="2"/>
        <v>45104</v>
      </c>
      <c r="GH7" s="52">
        <f t="shared" si="2"/>
        <v>45105</v>
      </c>
      <c r="GI7" s="52">
        <f t="shared" si="2"/>
        <v>45106</v>
      </c>
      <c r="GJ7" s="52">
        <f t="shared" si="2"/>
        <v>45107</v>
      </c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</row>
    <row r="8" spans="1:275" s="23" customFormat="1" ht="20.100000000000001" customHeight="1" x14ac:dyDescent="0.15">
      <c r="B8" s="34" t="s">
        <v>96</v>
      </c>
      <c r="C8" s="34" t="s">
        <v>97</v>
      </c>
      <c r="D8" s="34" t="s">
        <v>0</v>
      </c>
      <c r="E8" s="34" t="s">
        <v>1</v>
      </c>
      <c r="F8" s="34" t="s">
        <v>2</v>
      </c>
      <c r="G8" s="34" t="s">
        <v>3</v>
      </c>
      <c r="H8" s="34" t="s">
        <v>4</v>
      </c>
      <c r="I8" s="34" t="s">
        <v>5</v>
      </c>
      <c r="J8" s="34" t="s">
        <v>6</v>
      </c>
      <c r="K8" s="26"/>
      <c r="L8" s="55">
        <f>E10</f>
        <v>44927</v>
      </c>
      <c r="M8" s="55">
        <f>L8+1</f>
        <v>44928</v>
      </c>
      <c r="N8" s="55">
        <f t="shared" ref="N8:BY8" si="3">M8+1</f>
        <v>44929</v>
      </c>
      <c r="O8" s="55">
        <f t="shared" si="3"/>
        <v>44930</v>
      </c>
      <c r="P8" s="55">
        <f t="shared" si="3"/>
        <v>44931</v>
      </c>
      <c r="Q8" s="55">
        <f t="shared" si="3"/>
        <v>44932</v>
      </c>
      <c r="R8" s="55">
        <f t="shared" si="3"/>
        <v>44933</v>
      </c>
      <c r="S8" s="55">
        <f t="shared" si="3"/>
        <v>44934</v>
      </c>
      <c r="T8" s="55">
        <f t="shared" si="3"/>
        <v>44935</v>
      </c>
      <c r="U8" s="55">
        <f t="shared" si="3"/>
        <v>44936</v>
      </c>
      <c r="V8" s="55">
        <f t="shared" si="3"/>
        <v>44937</v>
      </c>
      <c r="W8" s="55">
        <f t="shared" si="3"/>
        <v>44938</v>
      </c>
      <c r="X8" s="55">
        <f t="shared" si="3"/>
        <v>44939</v>
      </c>
      <c r="Y8" s="55">
        <f t="shared" si="3"/>
        <v>44940</v>
      </c>
      <c r="Z8" s="55">
        <f t="shared" si="3"/>
        <v>44941</v>
      </c>
      <c r="AA8" s="55">
        <f t="shared" si="3"/>
        <v>44942</v>
      </c>
      <c r="AB8" s="55">
        <f t="shared" si="3"/>
        <v>44943</v>
      </c>
      <c r="AC8" s="55">
        <f t="shared" si="3"/>
        <v>44944</v>
      </c>
      <c r="AD8" s="55">
        <f t="shared" si="3"/>
        <v>44945</v>
      </c>
      <c r="AE8" s="55">
        <f t="shared" si="3"/>
        <v>44946</v>
      </c>
      <c r="AF8" s="55">
        <f t="shared" si="3"/>
        <v>44947</v>
      </c>
      <c r="AG8" s="55">
        <f t="shared" si="3"/>
        <v>44948</v>
      </c>
      <c r="AH8" s="55">
        <f t="shared" si="3"/>
        <v>44949</v>
      </c>
      <c r="AI8" s="55">
        <f t="shared" si="3"/>
        <v>44950</v>
      </c>
      <c r="AJ8" s="55">
        <f t="shared" si="3"/>
        <v>44951</v>
      </c>
      <c r="AK8" s="55">
        <f t="shared" si="3"/>
        <v>44952</v>
      </c>
      <c r="AL8" s="55">
        <f t="shared" si="3"/>
        <v>44953</v>
      </c>
      <c r="AM8" s="55">
        <f t="shared" si="3"/>
        <v>44954</v>
      </c>
      <c r="AN8" s="55">
        <f t="shared" si="3"/>
        <v>44955</v>
      </c>
      <c r="AO8" s="55">
        <f t="shared" si="3"/>
        <v>44956</v>
      </c>
      <c r="AP8" s="55">
        <f t="shared" si="3"/>
        <v>44957</v>
      </c>
      <c r="AQ8" s="55">
        <f t="shared" si="3"/>
        <v>44958</v>
      </c>
      <c r="AR8" s="55">
        <f t="shared" si="3"/>
        <v>44959</v>
      </c>
      <c r="AS8" s="55">
        <f t="shared" si="3"/>
        <v>44960</v>
      </c>
      <c r="AT8" s="55">
        <f t="shared" si="3"/>
        <v>44961</v>
      </c>
      <c r="AU8" s="55">
        <f t="shared" si="3"/>
        <v>44962</v>
      </c>
      <c r="AV8" s="55">
        <f t="shared" si="3"/>
        <v>44963</v>
      </c>
      <c r="AW8" s="55">
        <f t="shared" si="3"/>
        <v>44964</v>
      </c>
      <c r="AX8" s="55">
        <f t="shared" si="3"/>
        <v>44965</v>
      </c>
      <c r="AY8" s="55">
        <f t="shared" si="3"/>
        <v>44966</v>
      </c>
      <c r="AZ8" s="55">
        <f t="shared" si="3"/>
        <v>44967</v>
      </c>
      <c r="BA8" s="55">
        <f t="shared" si="3"/>
        <v>44968</v>
      </c>
      <c r="BB8" s="55">
        <f t="shared" si="3"/>
        <v>44969</v>
      </c>
      <c r="BC8" s="55">
        <f t="shared" si="3"/>
        <v>44970</v>
      </c>
      <c r="BD8" s="55">
        <f t="shared" si="3"/>
        <v>44971</v>
      </c>
      <c r="BE8" s="55">
        <f t="shared" si="3"/>
        <v>44972</v>
      </c>
      <c r="BF8" s="55">
        <f t="shared" si="3"/>
        <v>44973</v>
      </c>
      <c r="BG8" s="55">
        <f t="shared" si="3"/>
        <v>44974</v>
      </c>
      <c r="BH8" s="55">
        <f t="shared" si="3"/>
        <v>44975</v>
      </c>
      <c r="BI8" s="55">
        <f t="shared" si="3"/>
        <v>44976</v>
      </c>
      <c r="BJ8" s="55">
        <f t="shared" si="3"/>
        <v>44977</v>
      </c>
      <c r="BK8" s="55">
        <f t="shared" si="3"/>
        <v>44978</v>
      </c>
      <c r="BL8" s="55">
        <f t="shared" si="3"/>
        <v>44979</v>
      </c>
      <c r="BM8" s="55">
        <f t="shared" si="3"/>
        <v>44980</v>
      </c>
      <c r="BN8" s="55">
        <f t="shared" si="3"/>
        <v>44981</v>
      </c>
      <c r="BO8" s="55">
        <f t="shared" si="3"/>
        <v>44982</v>
      </c>
      <c r="BP8" s="55">
        <f t="shared" si="3"/>
        <v>44983</v>
      </c>
      <c r="BQ8" s="55">
        <f t="shared" si="3"/>
        <v>44984</v>
      </c>
      <c r="BR8" s="55">
        <f t="shared" si="3"/>
        <v>44985</v>
      </c>
      <c r="BS8" s="55">
        <f t="shared" si="3"/>
        <v>44986</v>
      </c>
      <c r="BT8" s="55">
        <f t="shared" si="3"/>
        <v>44987</v>
      </c>
      <c r="BU8" s="55">
        <f t="shared" si="3"/>
        <v>44988</v>
      </c>
      <c r="BV8" s="55">
        <f t="shared" si="3"/>
        <v>44989</v>
      </c>
      <c r="BW8" s="55">
        <f t="shared" si="3"/>
        <v>44990</v>
      </c>
      <c r="BX8" s="55">
        <f t="shared" si="3"/>
        <v>44991</v>
      </c>
      <c r="BY8" s="55">
        <f t="shared" si="3"/>
        <v>44992</v>
      </c>
      <c r="BZ8" s="55">
        <f t="shared" ref="BZ8:EK8" si="4">BY8+1</f>
        <v>44993</v>
      </c>
      <c r="CA8" s="55">
        <f t="shared" si="4"/>
        <v>44994</v>
      </c>
      <c r="CB8" s="55">
        <f t="shared" si="4"/>
        <v>44995</v>
      </c>
      <c r="CC8" s="55">
        <f t="shared" si="4"/>
        <v>44996</v>
      </c>
      <c r="CD8" s="55">
        <f t="shared" si="4"/>
        <v>44997</v>
      </c>
      <c r="CE8" s="55">
        <f t="shared" si="4"/>
        <v>44998</v>
      </c>
      <c r="CF8" s="55">
        <f t="shared" si="4"/>
        <v>44999</v>
      </c>
      <c r="CG8" s="55">
        <f t="shared" si="4"/>
        <v>45000</v>
      </c>
      <c r="CH8" s="55">
        <f t="shared" si="4"/>
        <v>45001</v>
      </c>
      <c r="CI8" s="55">
        <f t="shared" si="4"/>
        <v>45002</v>
      </c>
      <c r="CJ8" s="55">
        <f t="shared" si="4"/>
        <v>45003</v>
      </c>
      <c r="CK8" s="55">
        <f t="shared" si="4"/>
        <v>45004</v>
      </c>
      <c r="CL8" s="55">
        <f t="shared" si="4"/>
        <v>45005</v>
      </c>
      <c r="CM8" s="55">
        <f t="shared" si="4"/>
        <v>45006</v>
      </c>
      <c r="CN8" s="55">
        <f t="shared" si="4"/>
        <v>45007</v>
      </c>
      <c r="CO8" s="55">
        <f t="shared" si="4"/>
        <v>45008</v>
      </c>
      <c r="CP8" s="55">
        <f t="shared" si="4"/>
        <v>45009</v>
      </c>
      <c r="CQ8" s="55">
        <f t="shared" si="4"/>
        <v>45010</v>
      </c>
      <c r="CR8" s="55">
        <f t="shared" si="4"/>
        <v>45011</v>
      </c>
      <c r="CS8" s="55">
        <f t="shared" si="4"/>
        <v>45012</v>
      </c>
      <c r="CT8" s="55">
        <f t="shared" si="4"/>
        <v>45013</v>
      </c>
      <c r="CU8" s="55">
        <f t="shared" si="4"/>
        <v>45014</v>
      </c>
      <c r="CV8" s="55">
        <f t="shared" si="4"/>
        <v>45015</v>
      </c>
      <c r="CW8" s="55">
        <f t="shared" si="4"/>
        <v>45016</v>
      </c>
      <c r="CX8" s="55">
        <f t="shared" si="4"/>
        <v>45017</v>
      </c>
      <c r="CY8" s="55">
        <f t="shared" si="4"/>
        <v>45018</v>
      </c>
      <c r="CZ8" s="55">
        <f t="shared" si="4"/>
        <v>45019</v>
      </c>
      <c r="DA8" s="55">
        <f t="shared" si="4"/>
        <v>45020</v>
      </c>
      <c r="DB8" s="55">
        <f t="shared" si="4"/>
        <v>45021</v>
      </c>
      <c r="DC8" s="55">
        <f t="shared" si="4"/>
        <v>45022</v>
      </c>
      <c r="DD8" s="55">
        <f t="shared" si="4"/>
        <v>45023</v>
      </c>
      <c r="DE8" s="55">
        <f t="shared" si="4"/>
        <v>45024</v>
      </c>
      <c r="DF8" s="55">
        <f t="shared" si="4"/>
        <v>45025</v>
      </c>
      <c r="DG8" s="55">
        <f t="shared" si="4"/>
        <v>45026</v>
      </c>
      <c r="DH8" s="55">
        <f t="shared" si="4"/>
        <v>45027</v>
      </c>
      <c r="DI8" s="55">
        <f t="shared" si="4"/>
        <v>45028</v>
      </c>
      <c r="DJ8" s="55">
        <f t="shared" si="4"/>
        <v>45029</v>
      </c>
      <c r="DK8" s="55">
        <f t="shared" si="4"/>
        <v>45030</v>
      </c>
      <c r="DL8" s="55">
        <f t="shared" si="4"/>
        <v>45031</v>
      </c>
      <c r="DM8" s="55">
        <f t="shared" si="4"/>
        <v>45032</v>
      </c>
      <c r="DN8" s="55">
        <f t="shared" si="4"/>
        <v>45033</v>
      </c>
      <c r="DO8" s="55">
        <f t="shared" si="4"/>
        <v>45034</v>
      </c>
      <c r="DP8" s="55">
        <f t="shared" si="4"/>
        <v>45035</v>
      </c>
      <c r="DQ8" s="55">
        <f t="shared" si="4"/>
        <v>45036</v>
      </c>
      <c r="DR8" s="55">
        <f t="shared" si="4"/>
        <v>45037</v>
      </c>
      <c r="DS8" s="55">
        <f t="shared" si="4"/>
        <v>45038</v>
      </c>
      <c r="DT8" s="55">
        <f t="shared" si="4"/>
        <v>45039</v>
      </c>
      <c r="DU8" s="55">
        <f t="shared" si="4"/>
        <v>45040</v>
      </c>
      <c r="DV8" s="55">
        <f t="shared" si="4"/>
        <v>45041</v>
      </c>
      <c r="DW8" s="55">
        <f t="shared" si="4"/>
        <v>45042</v>
      </c>
      <c r="DX8" s="55">
        <f t="shared" si="4"/>
        <v>45043</v>
      </c>
      <c r="DY8" s="55">
        <f t="shared" si="4"/>
        <v>45044</v>
      </c>
      <c r="DZ8" s="55">
        <f t="shared" si="4"/>
        <v>45045</v>
      </c>
      <c r="EA8" s="55">
        <f t="shared" si="4"/>
        <v>45046</v>
      </c>
      <c r="EB8" s="55">
        <f t="shared" si="4"/>
        <v>45047</v>
      </c>
      <c r="EC8" s="55">
        <f t="shared" si="4"/>
        <v>45048</v>
      </c>
      <c r="ED8" s="55">
        <f t="shared" si="4"/>
        <v>45049</v>
      </c>
      <c r="EE8" s="55">
        <f t="shared" si="4"/>
        <v>45050</v>
      </c>
      <c r="EF8" s="55">
        <f t="shared" si="4"/>
        <v>45051</v>
      </c>
      <c r="EG8" s="55">
        <f t="shared" si="4"/>
        <v>45052</v>
      </c>
      <c r="EH8" s="55">
        <f t="shared" si="4"/>
        <v>45053</v>
      </c>
      <c r="EI8" s="55">
        <f t="shared" si="4"/>
        <v>45054</v>
      </c>
      <c r="EJ8" s="55">
        <f t="shared" si="4"/>
        <v>45055</v>
      </c>
      <c r="EK8" s="55">
        <f t="shared" si="4"/>
        <v>45056</v>
      </c>
      <c r="EL8" s="55">
        <f t="shared" ref="EL8:GJ8" si="5">EK8+1</f>
        <v>45057</v>
      </c>
      <c r="EM8" s="55">
        <f t="shared" si="5"/>
        <v>45058</v>
      </c>
      <c r="EN8" s="55">
        <f t="shared" si="5"/>
        <v>45059</v>
      </c>
      <c r="EO8" s="55">
        <f t="shared" si="5"/>
        <v>45060</v>
      </c>
      <c r="EP8" s="55">
        <f t="shared" si="5"/>
        <v>45061</v>
      </c>
      <c r="EQ8" s="55">
        <f t="shared" si="5"/>
        <v>45062</v>
      </c>
      <c r="ER8" s="55">
        <f t="shared" si="5"/>
        <v>45063</v>
      </c>
      <c r="ES8" s="55">
        <f t="shared" si="5"/>
        <v>45064</v>
      </c>
      <c r="ET8" s="55">
        <f t="shared" si="5"/>
        <v>45065</v>
      </c>
      <c r="EU8" s="55">
        <f t="shared" si="5"/>
        <v>45066</v>
      </c>
      <c r="EV8" s="55">
        <f t="shared" si="5"/>
        <v>45067</v>
      </c>
      <c r="EW8" s="55">
        <f t="shared" si="5"/>
        <v>45068</v>
      </c>
      <c r="EX8" s="55">
        <f t="shared" si="5"/>
        <v>45069</v>
      </c>
      <c r="EY8" s="55">
        <f t="shared" si="5"/>
        <v>45070</v>
      </c>
      <c r="EZ8" s="55">
        <f t="shared" si="5"/>
        <v>45071</v>
      </c>
      <c r="FA8" s="55">
        <f t="shared" si="5"/>
        <v>45072</v>
      </c>
      <c r="FB8" s="55">
        <f t="shared" si="5"/>
        <v>45073</v>
      </c>
      <c r="FC8" s="55">
        <f t="shared" si="5"/>
        <v>45074</v>
      </c>
      <c r="FD8" s="55">
        <f t="shared" si="5"/>
        <v>45075</v>
      </c>
      <c r="FE8" s="55">
        <f t="shared" si="5"/>
        <v>45076</v>
      </c>
      <c r="FF8" s="55">
        <f t="shared" si="5"/>
        <v>45077</v>
      </c>
      <c r="FG8" s="55">
        <f t="shared" si="5"/>
        <v>45078</v>
      </c>
      <c r="FH8" s="55">
        <f t="shared" si="5"/>
        <v>45079</v>
      </c>
      <c r="FI8" s="55">
        <f t="shared" si="5"/>
        <v>45080</v>
      </c>
      <c r="FJ8" s="55">
        <f t="shared" si="5"/>
        <v>45081</v>
      </c>
      <c r="FK8" s="55">
        <f t="shared" si="5"/>
        <v>45082</v>
      </c>
      <c r="FL8" s="55">
        <f t="shared" si="5"/>
        <v>45083</v>
      </c>
      <c r="FM8" s="55">
        <f t="shared" si="5"/>
        <v>45084</v>
      </c>
      <c r="FN8" s="55">
        <f t="shared" si="5"/>
        <v>45085</v>
      </c>
      <c r="FO8" s="55">
        <f t="shared" si="5"/>
        <v>45086</v>
      </c>
      <c r="FP8" s="55">
        <f t="shared" si="5"/>
        <v>45087</v>
      </c>
      <c r="FQ8" s="55">
        <f t="shared" si="5"/>
        <v>45088</v>
      </c>
      <c r="FR8" s="55">
        <f t="shared" si="5"/>
        <v>45089</v>
      </c>
      <c r="FS8" s="55">
        <f t="shared" si="5"/>
        <v>45090</v>
      </c>
      <c r="FT8" s="55">
        <f t="shared" si="5"/>
        <v>45091</v>
      </c>
      <c r="FU8" s="55">
        <f t="shared" si="5"/>
        <v>45092</v>
      </c>
      <c r="FV8" s="55">
        <f t="shared" si="5"/>
        <v>45093</v>
      </c>
      <c r="FW8" s="55">
        <f t="shared" si="5"/>
        <v>45094</v>
      </c>
      <c r="FX8" s="55">
        <f t="shared" si="5"/>
        <v>45095</v>
      </c>
      <c r="FY8" s="55">
        <f t="shared" si="5"/>
        <v>45096</v>
      </c>
      <c r="FZ8" s="55">
        <f t="shared" si="5"/>
        <v>45097</v>
      </c>
      <c r="GA8" s="55">
        <f t="shared" si="5"/>
        <v>45098</v>
      </c>
      <c r="GB8" s="55">
        <f t="shared" si="5"/>
        <v>45099</v>
      </c>
      <c r="GC8" s="55">
        <f t="shared" si="5"/>
        <v>45100</v>
      </c>
      <c r="GD8" s="55">
        <f t="shared" si="5"/>
        <v>45101</v>
      </c>
      <c r="GE8" s="55">
        <f t="shared" si="5"/>
        <v>45102</v>
      </c>
      <c r="GF8" s="55">
        <f t="shared" si="5"/>
        <v>45103</v>
      </c>
      <c r="GG8" s="55">
        <f t="shared" si="5"/>
        <v>45104</v>
      </c>
      <c r="GH8" s="55">
        <f t="shared" si="5"/>
        <v>45105</v>
      </c>
      <c r="GI8" s="55">
        <f t="shared" si="5"/>
        <v>45106</v>
      </c>
      <c r="GJ8" s="55">
        <f t="shared" si="5"/>
        <v>45107</v>
      </c>
    </row>
    <row r="9" spans="1:275" s="38" customFormat="1" ht="30" customHeight="1" x14ac:dyDescent="0.15">
      <c r="A9" s="23"/>
      <c r="B9" s="13">
        <v>1</v>
      </c>
      <c r="C9" s="14" t="s">
        <v>103</v>
      </c>
      <c r="D9" s="15"/>
      <c r="E9" s="16"/>
      <c r="F9" s="16"/>
      <c r="G9" s="16"/>
      <c r="H9" s="16"/>
      <c r="I9" s="16"/>
      <c r="J9" s="17"/>
      <c r="K9" s="27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37"/>
    </row>
    <row r="10" spans="1:275" s="38" customFormat="1" ht="30" customHeight="1" x14ac:dyDescent="0.15">
      <c r="A10" s="23"/>
      <c r="B10" s="39">
        <v>1.1000000000000001</v>
      </c>
      <c r="C10" s="40" t="s">
        <v>105</v>
      </c>
      <c r="D10" s="41" t="s">
        <v>127</v>
      </c>
      <c r="E10" s="42">
        <v>44927</v>
      </c>
      <c r="F10" s="42">
        <v>44933</v>
      </c>
      <c r="G10" s="41">
        <f>F10-E10+1</f>
        <v>7</v>
      </c>
      <c r="H10" s="41">
        <f ca="1">IF(AND(E10&lt;=TODAY(),TODAY()&lt;=F10),TODAY()-E10+1,IF(TODAY()&lt;E10,0,IF(TODAY()&gt;F10,G10,"")))</f>
        <v>7</v>
      </c>
      <c r="I10" s="41">
        <f ca="1">G10-H10</f>
        <v>0</v>
      </c>
      <c r="J10" s="41" t="str">
        <f t="shared" ref="J10:J23" ca="1" si="6">IF(TODAY()&lt;E10,"未开始",IF( G10&gt;H10,"未完成",IF(H10=G10,"已完成","")))</f>
        <v>已完成</v>
      </c>
      <c r="K10" s="27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37"/>
    </row>
    <row r="11" spans="1:275" s="38" customFormat="1" ht="30" customHeight="1" x14ac:dyDescent="0.15">
      <c r="A11" s="23"/>
      <c r="B11" s="39">
        <v>1.2</v>
      </c>
      <c r="C11" s="40" t="s">
        <v>106</v>
      </c>
      <c r="D11" s="41" t="s">
        <v>128</v>
      </c>
      <c r="E11" s="42">
        <v>44934</v>
      </c>
      <c r="F11" s="42">
        <v>44940</v>
      </c>
      <c r="G11" s="41">
        <f t="shared" ref="G11:G12" si="7">F11-E11+1</f>
        <v>7</v>
      </c>
      <c r="H11" s="41">
        <f t="shared" ref="H11:H32" ca="1" si="8">IF(AND(E11&lt;=TODAY(),TODAY()&lt;=F11),TODAY()-E11+1,IF(TODAY()&lt;E11,0,IF(TODAY()&gt;F11,G11,"")))</f>
        <v>7</v>
      </c>
      <c r="I11" s="41">
        <f t="shared" ref="I11:I32" ca="1" si="9">G11-H11</f>
        <v>0</v>
      </c>
      <c r="J11" s="41" t="str">
        <f t="shared" ca="1" si="6"/>
        <v>已完成</v>
      </c>
      <c r="K11" s="27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37"/>
    </row>
    <row r="12" spans="1:275" s="38" customFormat="1" ht="30" customHeight="1" x14ac:dyDescent="0.15">
      <c r="A12" s="23"/>
      <c r="B12" s="39">
        <v>1.3</v>
      </c>
      <c r="C12" s="40" t="s">
        <v>104</v>
      </c>
      <c r="D12" s="41" t="s">
        <v>129</v>
      </c>
      <c r="E12" s="42">
        <v>44941</v>
      </c>
      <c r="F12" s="42">
        <v>44985</v>
      </c>
      <c r="G12" s="41">
        <f t="shared" si="7"/>
        <v>45</v>
      </c>
      <c r="H12" s="41">
        <f t="shared" ca="1" si="8"/>
        <v>45</v>
      </c>
      <c r="I12" s="41">
        <f t="shared" ca="1" si="9"/>
        <v>0</v>
      </c>
      <c r="J12" s="41" t="str">
        <f t="shared" ca="1" si="6"/>
        <v>已完成</v>
      </c>
      <c r="K12" s="27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37"/>
    </row>
    <row r="13" spans="1:275" s="38" customFormat="1" ht="30" customHeight="1" x14ac:dyDescent="0.15">
      <c r="A13" s="23"/>
      <c r="B13" s="13">
        <v>2</v>
      </c>
      <c r="C13" s="14" t="s">
        <v>107</v>
      </c>
      <c r="D13" s="15"/>
      <c r="E13" s="16"/>
      <c r="F13" s="16"/>
      <c r="G13" s="16"/>
      <c r="H13" s="16"/>
      <c r="I13" s="16"/>
      <c r="J13" s="17"/>
      <c r="K13" s="27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37"/>
    </row>
    <row r="14" spans="1:275" s="38" customFormat="1" ht="30" customHeight="1" x14ac:dyDescent="0.15">
      <c r="A14" s="23"/>
      <c r="B14" s="39">
        <v>2.1</v>
      </c>
      <c r="C14" s="40" t="s">
        <v>109</v>
      </c>
      <c r="D14" s="41" t="s">
        <v>130</v>
      </c>
      <c r="E14" s="42">
        <v>44927</v>
      </c>
      <c r="F14" s="42">
        <v>44940</v>
      </c>
      <c r="G14" s="41">
        <f>F14-E14+1</f>
        <v>14</v>
      </c>
      <c r="H14" s="41">
        <f t="shared" ca="1" si="8"/>
        <v>14</v>
      </c>
      <c r="I14" s="41">
        <f t="shared" ca="1" si="9"/>
        <v>0</v>
      </c>
      <c r="J14" s="41" t="str">
        <f t="shared" ca="1" si="6"/>
        <v>已完成</v>
      </c>
      <c r="K14" s="27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37"/>
    </row>
    <row r="15" spans="1:275" s="38" customFormat="1" ht="30" customHeight="1" x14ac:dyDescent="0.15">
      <c r="A15" s="23"/>
      <c r="B15" s="39">
        <v>2.2000000000000002</v>
      </c>
      <c r="C15" s="40" t="s">
        <v>110</v>
      </c>
      <c r="D15" s="41" t="s">
        <v>131</v>
      </c>
      <c r="E15" s="42">
        <v>44941</v>
      </c>
      <c r="F15" s="42">
        <v>44947</v>
      </c>
      <c r="G15" s="41">
        <f t="shared" ref="G15:G20" si="10">F15-E15+1</f>
        <v>7</v>
      </c>
      <c r="H15" s="41">
        <f t="shared" ca="1" si="8"/>
        <v>7</v>
      </c>
      <c r="I15" s="41">
        <f t="shared" ca="1" si="9"/>
        <v>0</v>
      </c>
      <c r="J15" s="41" t="str">
        <f t="shared" ca="1" si="6"/>
        <v>已完成</v>
      </c>
      <c r="K15" s="27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37"/>
    </row>
    <row r="16" spans="1:275" s="38" customFormat="1" ht="30" customHeight="1" x14ac:dyDescent="0.15">
      <c r="A16" s="23"/>
      <c r="B16" s="39">
        <v>2.2999999999999998</v>
      </c>
      <c r="C16" s="40" t="s">
        <v>108</v>
      </c>
      <c r="D16" s="41" t="s">
        <v>132</v>
      </c>
      <c r="E16" s="42">
        <v>44948</v>
      </c>
      <c r="F16" s="42">
        <v>44954</v>
      </c>
      <c r="G16" s="41">
        <f t="shared" si="10"/>
        <v>7</v>
      </c>
      <c r="H16" s="41">
        <f t="shared" ca="1" si="8"/>
        <v>7</v>
      </c>
      <c r="I16" s="41">
        <f t="shared" ca="1" si="9"/>
        <v>0</v>
      </c>
      <c r="J16" s="41" t="str">
        <f t="shared" ca="1" si="6"/>
        <v>已完成</v>
      </c>
      <c r="K16" s="27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37"/>
    </row>
    <row r="17" spans="1:275" s="38" customFormat="1" ht="30" customHeight="1" x14ac:dyDescent="0.15">
      <c r="A17" s="23"/>
      <c r="B17" s="13">
        <v>3</v>
      </c>
      <c r="C17" s="14" t="s">
        <v>111</v>
      </c>
      <c r="D17" s="15"/>
      <c r="E17" s="16"/>
      <c r="F17" s="16"/>
      <c r="G17" s="16"/>
      <c r="H17" s="16"/>
      <c r="I17" s="16"/>
      <c r="J17" s="17"/>
      <c r="K17" s="27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37"/>
    </row>
    <row r="18" spans="1:275" s="38" customFormat="1" ht="30" customHeight="1" x14ac:dyDescent="0.15">
      <c r="A18" s="23"/>
      <c r="B18" s="39">
        <v>3.1</v>
      </c>
      <c r="C18" s="40" t="s">
        <v>112</v>
      </c>
      <c r="D18" s="41" t="s">
        <v>133</v>
      </c>
      <c r="E18" s="42">
        <v>44955</v>
      </c>
      <c r="F18" s="42">
        <v>44961</v>
      </c>
      <c r="G18" s="41">
        <f>F18-E18+1</f>
        <v>7</v>
      </c>
      <c r="H18" s="41">
        <f t="shared" ca="1" si="8"/>
        <v>7</v>
      </c>
      <c r="I18" s="41">
        <f t="shared" ca="1" si="9"/>
        <v>0</v>
      </c>
      <c r="J18" s="41" t="str">
        <f t="shared" ca="1" si="6"/>
        <v>已完成</v>
      </c>
      <c r="K18" s="27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37"/>
    </row>
    <row r="19" spans="1:275" s="38" customFormat="1" ht="30" customHeight="1" x14ac:dyDescent="0.15">
      <c r="A19" s="23"/>
      <c r="B19" s="39">
        <v>3.2</v>
      </c>
      <c r="C19" s="40" t="s">
        <v>113</v>
      </c>
      <c r="D19" s="41" t="s">
        <v>134</v>
      </c>
      <c r="E19" s="42">
        <v>44962</v>
      </c>
      <c r="F19" s="42">
        <v>44968</v>
      </c>
      <c r="G19" s="41">
        <f t="shared" ref="G19:G32" si="11">F19-E19+1</f>
        <v>7</v>
      </c>
      <c r="H19" s="41">
        <f t="shared" ca="1" si="8"/>
        <v>7</v>
      </c>
      <c r="I19" s="41">
        <f t="shared" ca="1" si="9"/>
        <v>0</v>
      </c>
      <c r="J19" s="41" t="str">
        <f t="shared" ca="1" si="6"/>
        <v>已完成</v>
      </c>
      <c r="K19" s="27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37"/>
    </row>
    <row r="20" spans="1:275" s="38" customFormat="1" ht="30" customHeight="1" x14ac:dyDescent="0.15">
      <c r="A20" s="23"/>
      <c r="B20" s="39">
        <v>3.3</v>
      </c>
      <c r="C20" s="40" t="s">
        <v>114</v>
      </c>
      <c r="D20" s="41" t="s">
        <v>135</v>
      </c>
      <c r="E20" s="42">
        <v>44969</v>
      </c>
      <c r="F20" s="42">
        <v>44975</v>
      </c>
      <c r="G20" s="41">
        <f t="shared" si="11"/>
        <v>7</v>
      </c>
      <c r="H20" s="41">
        <f t="shared" ca="1" si="8"/>
        <v>7</v>
      </c>
      <c r="I20" s="41">
        <f t="shared" ca="1" si="9"/>
        <v>0</v>
      </c>
      <c r="J20" s="41" t="str">
        <f t="shared" ca="1" si="6"/>
        <v>已完成</v>
      </c>
      <c r="K20" s="27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37"/>
    </row>
    <row r="21" spans="1:275" s="38" customFormat="1" ht="30" customHeight="1" x14ac:dyDescent="0.15">
      <c r="A21" s="23"/>
      <c r="B21" s="13">
        <v>4</v>
      </c>
      <c r="C21" s="14" t="s">
        <v>115</v>
      </c>
      <c r="D21" s="15"/>
      <c r="E21" s="16"/>
      <c r="F21" s="16"/>
      <c r="G21" s="16"/>
      <c r="H21" s="16"/>
      <c r="I21" s="16"/>
      <c r="J21" s="17"/>
      <c r="K21" s="2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37"/>
    </row>
    <row r="22" spans="1:275" s="38" customFormat="1" ht="30" customHeight="1" x14ac:dyDescent="0.15">
      <c r="A22" s="23"/>
      <c r="B22" s="39">
        <v>4.0999999999999996</v>
      </c>
      <c r="C22" s="40" t="s">
        <v>117</v>
      </c>
      <c r="D22" s="41" t="s">
        <v>136</v>
      </c>
      <c r="E22" s="42">
        <v>44976</v>
      </c>
      <c r="F22" s="42">
        <v>44989</v>
      </c>
      <c r="G22" s="41">
        <f t="shared" si="11"/>
        <v>14</v>
      </c>
      <c r="H22" s="41">
        <f t="shared" ca="1" si="8"/>
        <v>14</v>
      </c>
      <c r="I22" s="41">
        <f t="shared" ca="1" si="9"/>
        <v>0</v>
      </c>
      <c r="J22" s="41" t="str">
        <f t="shared" ca="1" si="6"/>
        <v>已完成</v>
      </c>
      <c r="K22" s="27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37"/>
    </row>
    <row r="23" spans="1:275" s="38" customFormat="1" ht="30" customHeight="1" x14ac:dyDescent="0.15">
      <c r="A23" s="23"/>
      <c r="B23" s="39">
        <v>4.2</v>
      </c>
      <c r="C23" s="40" t="s">
        <v>118</v>
      </c>
      <c r="D23" s="41" t="s">
        <v>137</v>
      </c>
      <c r="E23" s="42">
        <v>44990</v>
      </c>
      <c r="F23" s="42">
        <v>45003</v>
      </c>
      <c r="G23" s="41">
        <f t="shared" si="11"/>
        <v>14</v>
      </c>
      <c r="H23" s="41">
        <f t="shared" ca="1" si="8"/>
        <v>14</v>
      </c>
      <c r="I23" s="41">
        <f t="shared" ca="1" si="9"/>
        <v>0</v>
      </c>
      <c r="J23" s="41" t="str">
        <f t="shared" ca="1" si="6"/>
        <v>已完成</v>
      </c>
      <c r="K23" s="27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37"/>
    </row>
    <row r="24" spans="1:275" s="38" customFormat="1" ht="30" customHeight="1" x14ac:dyDescent="0.15">
      <c r="A24" s="23"/>
      <c r="B24" s="39">
        <v>4.3</v>
      </c>
      <c r="C24" s="40" t="s">
        <v>116</v>
      </c>
      <c r="D24" s="41" t="s">
        <v>138</v>
      </c>
      <c r="E24" s="42">
        <v>45004</v>
      </c>
      <c r="F24" s="42">
        <v>45031</v>
      </c>
      <c r="G24" s="41">
        <f t="shared" si="11"/>
        <v>28</v>
      </c>
      <c r="H24" s="41">
        <f t="shared" ca="1" si="8"/>
        <v>16</v>
      </c>
      <c r="I24" s="41">
        <f t="shared" ca="1" si="9"/>
        <v>12</v>
      </c>
      <c r="J24" s="41" t="str">
        <f ca="1">IF(TODAY()&lt;E24,"未开始",IF( G24&gt;H24,"未完成",IF(H24=G24,"已完成","")))</f>
        <v>未完成</v>
      </c>
      <c r="K24" s="27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37"/>
    </row>
    <row r="25" spans="1:275" s="38" customFormat="1" ht="30" customHeight="1" x14ac:dyDescent="0.15">
      <c r="A25" s="23"/>
      <c r="B25" s="13">
        <v>5</v>
      </c>
      <c r="C25" s="14" t="s">
        <v>119</v>
      </c>
      <c r="D25" s="15"/>
      <c r="E25" s="16"/>
      <c r="F25" s="16"/>
      <c r="G25" s="16"/>
      <c r="H25" s="16"/>
      <c r="I25" s="16"/>
      <c r="J25" s="17"/>
      <c r="K25" s="27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  <c r="IX25" s="23"/>
      <c r="IY25" s="23"/>
      <c r="IZ25" s="23"/>
      <c r="JA25" s="23"/>
      <c r="JB25" s="23"/>
      <c r="JC25" s="23"/>
      <c r="JD25" s="23"/>
      <c r="JE25" s="23"/>
      <c r="JF25" s="23"/>
      <c r="JG25" s="23"/>
      <c r="JH25" s="23"/>
      <c r="JI25" s="23"/>
      <c r="JJ25" s="23"/>
      <c r="JK25" s="23"/>
      <c r="JL25" s="23"/>
      <c r="JM25" s="23"/>
      <c r="JN25" s="23"/>
      <c r="JO25" s="37"/>
    </row>
    <row r="26" spans="1:275" s="38" customFormat="1" ht="30" customHeight="1" x14ac:dyDescent="0.15">
      <c r="A26" s="23"/>
      <c r="B26" s="39">
        <v>5.0999999999999996</v>
      </c>
      <c r="C26" s="40" t="s">
        <v>122</v>
      </c>
      <c r="D26" s="41" t="s">
        <v>139</v>
      </c>
      <c r="E26" s="42">
        <v>45004</v>
      </c>
      <c r="F26" s="42">
        <v>45036</v>
      </c>
      <c r="G26" s="41">
        <f t="shared" si="11"/>
        <v>33</v>
      </c>
      <c r="H26" s="41">
        <f t="shared" ca="1" si="8"/>
        <v>16</v>
      </c>
      <c r="I26" s="41">
        <f t="shared" ca="1" si="9"/>
        <v>17</v>
      </c>
      <c r="J26" s="41" t="str">
        <f t="shared" ref="J26:J27" ca="1" si="12">IF(TODAY()&lt;E26,"未开始",IF( G26&gt;H26,"未完成",IF(H26=G26,"已完成","")))</f>
        <v>未完成</v>
      </c>
      <c r="K26" s="27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  <c r="IX26" s="23"/>
      <c r="IY26" s="23"/>
      <c r="IZ26" s="23"/>
      <c r="JA26" s="23"/>
      <c r="JB26" s="23"/>
      <c r="JC26" s="23"/>
      <c r="JD26" s="23"/>
      <c r="JE26" s="23"/>
      <c r="JF26" s="23"/>
      <c r="JG26" s="23"/>
      <c r="JH26" s="23"/>
      <c r="JI26" s="23"/>
      <c r="JJ26" s="23"/>
      <c r="JK26" s="23"/>
      <c r="JL26" s="23"/>
      <c r="JM26" s="23"/>
      <c r="JN26" s="23"/>
      <c r="JO26" s="37"/>
    </row>
    <row r="27" spans="1:275" s="38" customFormat="1" ht="30" customHeight="1" x14ac:dyDescent="0.15">
      <c r="A27" s="23"/>
      <c r="B27" s="39">
        <v>5.2</v>
      </c>
      <c r="C27" s="40" t="s">
        <v>120</v>
      </c>
      <c r="D27" s="41" t="s">
        <v>140</v>
      </c>
      <c r="E27" s="42">
        <v>45036</v>
      </c>
      <c r="F27" s="42">
        <v>45052</v>
      </c>
      <c r="G27" s="41">
        <f t="shared" si="11"/>
        <v>17</v>
      </c>
      <c r="H27" s="41">
        <f t="shared" ca="1" si="8"/>
        <v>0</v>
      </c>
      <c r="I27" s="41">
        <f t="shared" ca="1" si="9"/>
        <v>17</v>
      </c>
      <c r="J27" s="41" t="str">
        <f t="shared" ca="1" si="12"/>
        <v>未开始</v>
      </c>
      <c r="K27" s="27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  <c r="IX27" s="23"/>
      <c r="IY27" s="23"/>
      <c r="IZ27" s="23"/>
      <c r="JA27" s="23"/>
      <c r="JB27" s="23"/>
      <c r="JC27" s="23"/>
      <c r="JD27" s="23"/>
      <c r="JE27" s="23"/>
      <c r="JF27" s="23"/>
      <c r="JG27" s="23"/>
      <c r="JH27" s="23"/>
      <c r="JI27" s="23"/>
      <c r="JJ27" s="23"/>
      <c r="JK27" s="23"/>
      <c r="JL27" s="23"/>
      <c r="JM27" s="23"/>
      <c r="JN27" s="23"/>
      <c r="JO27" s="37"/>
    </row>
    <row r="28" spans="1:275" s="38" customFormat="1" ht="30" customHeight="1" x14ac:dyDescent="0.15">
      <c r="A28" s="23"/>
      <c r="B28" s="39">
        <v>5.3</v>
      </c>
      <c r="C28" s="40" t="s">
        <v>123</v>
      </c>
      <c r="D28" s="41" t="s">
        <v>141</v>
      </c>
      <c r="E28" s="42">
        <v>45053</v>
      </c>
      <c r="F28" s="42">
        <v>45066</v>
      </c>
      <c r="G28" s="41">
        <f t="shared" si="11"/>
        <v>14</v>
      </c>
      <c r="H28" s="41">
        <f t="shared" ca="1" si="8"/>
        <v>0</v>
      </c>
      <c r="I28" s="41">
        <f t="shared" ca="1" si="9"/>
        <v>14</v>
      </c>
      <c r="J28" s="41" t="str">
        <f ca="1">IF(TODAY()&lt;E28,"未开始",IF( G28&gt;H28,"未完成",IF(H28=G28,"已完成","")))</f>
        <v>未开始</v>
      </c>
      <c r="K28" s="27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  <c r="IX28" s="23"/>
      <c r="IY28" s="23"/>
      <c r="IZ28" s="23"/>
      <c r="JA28" s="23"/>
      <c r="JB28" s="23"/>
      <c r="JC28" s="23"/>
      <c r="JD28" s="23"/>
      <c r="JE28" s="23"/>
      <c r="JF28" s="23"/>
      <c r="JG28" s="23"/>
      <c r="JH28" s="23"/>
      <c r="JI28" s="23"/>
      <c r="JJ28" s="23"/>
      <c r="JK28" s="23"/>
      <c r="JL28" s="23"/>
      <c r="JM28" s="23"/>
      <c r="JN28" s="23"/>
      <c r="JO28" s="37"/>
    </row>
    <row r="29" spans="1:275" s="38" customFormat="1" ht="30" customHeight="1" x14ac:dyDescent="0.15">
      <c r="A29" s="23"/>
      <c r="B29" s="13">
        <v>6</v>
      </c>
      <c r="C29" s="14" t="s">
        <v>121</v>
      </c>
      <c r="D29" s="15"/>
      <c r="E29" s="16"/>
      <c r="F29" s="16"/>
      <c r="G29" s="16"/>
      <c r="H29" s="16"/>
      <c r="I29" s="16"/>
      <c r="J29" s="17"/>
      <c r="K29" s="27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  <c r="IX29" s="23"/>
      <c r="IY29" s="23"/>
      <c r="IZ29" s="23"/>
      <c r="JA29" s="23"/>
      <c r="JB29" s="23"/>
      <c r="JC29" s="23"/>
      <c r="JD29" s="23"/>
      <c r="JE29" s="23"/>
      <c r="JF29" s="23"/>
      <c r="JG29" s="23"/>
      <c r="JH29" s="23"/>
      <c r="JI29" s="23"/>
      <c r="JJ29" s="23"/>
      <c r="JK29" s="23"/>
      <c r="JL29" s="23"/>
      <c r="JM29" s="23"/>
      <c r="JN29" s="23"/>
      <c r="JO29" s="37"/>
    </row>
    <row r="30" spans="1:275" s="38" customFormat="1" ht="30" customHeight="1" x14ac:dyDescent="0.15">
      <c r="A30" s="23"/>
      <c r="B30" s="39">
        <v>6.1</v>
      </c>
      <c r="C30" s="40" t="s">
        <v>124</v>
      </c>
      <c r="D30" s="41" t="s">
        <v>142</v>
      </c>
      <c r="E30" s="42">
        <v>45067</v>
      </c>
      <c r="F30" s="42">
        <v>45073</v>
      </c>
      <c r="G30" s="41">
        <f t="shared" si="11"/>
        <v>7</v>
      </c>
      <c r="H30" s="41">
        <f t="shared" ca="1" si="8"/>
        <v>0</v>
      </c>
      <c r="I30" s="41">
        <f t="shared" ca="1" si="9"/>
        <v>7</v>
      </c>
      <c r="J30" s="41" t="str">
        <f ca="1">IF(TODAY()&lt;E30,"未开始",IF( G30&gt;H30,"未完成",IF(H30=G30,"已完成","")))</f>
        <v>未开始</v>
      </c>
      <c r="K30" s="2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  <c r="IX30" s="23"/>
      <c r="IY30" s="23"/>
      <c r="IZ30" s="23"/>
      <c r="JA30" s="23"/>
      <c r="JB30" s="23"/>
      <c r="JC30" s="23"/>
      <c r="JD30" s="23"/>
      <c r="JE30" s="23"/>
      <c r="JF30" s="23"/>
      <c r="JG30" s="23"/>
      <c r="JH30" s="23"/>
      <c r="JI30" s="23"/>
      <c r="JJ30" s="23"/>
      <c r="JK30" s="23"/>
      <c r="JL30" s="23"/>
      <c r="JM30" s="23"/>
      <c r="JN30" s="23"/>
      <c r="JO30" s="37"/>
    </row>
    <row r="31" spans="1:275" s="38" customFormat="1" ht="30" customHeight="1" x14ac:dyDescent="0.15">
      <c r="A31" s="23"/>
      <c r="B31" s="39">
        <v>6.2</v>
      </c>
      <c r="C31" s="40" t="s">
        <v>125</v>
      </c>
      <c r="D31" s="41" t="s">
        <v>143</v>
      </c>
      <c r="E31" s="42">
        <v>45074</v>
      </c>
      <c r="F31" s="42">
        <v>45080</v>
      </c>
      <c r="G31" s="41">
        <f t="shared" si="11"/>
        <v>7</v>
      </c>
      <c r="H31" s="41">
        <f t="shared" ca="1" si="8"/>
        <v>0</v>
      </c>
      <c r="I31" s="41">
        <f t="shared" ca="1" si="9"/>
        <v>7</v>
      </c>
      <c r="J31" s="41" t="str">
        <f ca="1">IF(TODAY()&lt;E31,"未开始",IF( G31&gt;H31,"未完成",IF(H31=G31,"已完成","")))</f>
        <v>未开始</v>
      </c>
      <c r="K31" s="27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37"/>
    </row>
    <row r="32" spans="1:275" s="44" customFormat="1" ht="30" customHeight="1" x14ac:dyDescent="0.15">
      <c r="A32" s="23"/>
      <c r="B32" s="39">
        <v>6.3</v>
      </c>
      <c r="C32" s="40" t="s">
        <v>126</v>
      </c>
      <c r="D32" s="41" t="s">
        <v>144</v>
      </c>
      <c r="E32" s="42">
        <v>45081</v>
      </c>
      <c r="F32" s="42">
        <v>45107</v>
      </c>
      <c r="G32" s="41">
        <f t="shared" si="11"/>
        <v>27</v>
      </c>
      <c r="H32" s="41">
        <f t="shared" ca="1" si="8"/>
        <v>0</v>
      </c>
      <c r="I32" s="41">
        <f t="shared" ca="1" si="9"/>
        <v>27</v>
      </c>
      <c r="J32" s="41" t="str">
        <f ca="1">IF(TODAY()&lt;E32,"未开始",IF( G32&gt;H32,"未完成",IF(H32=G32,"已完成","")))</f>
        <v>未开始</v>
      </c>
      <c r="K32" s="27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  <c r="IX32" s="23"/>
      <c r="IY32" s="23"/>
      <c r="IZ32" s="23"/>
      <c r="JA32" s="23"/>
      <c r="JB32" s="23"/>
      <c r="JC32" s="23"/>
      <c r="JD32" s="23"/>
      <c r="JE32" s="23"/>
      <c r="JF32" s="23"/>
      <c r="JG32" s="23"/>
      <c r="JH32" s="23"/>
      <c r="JI32" s="23"/>
      <c r="JJ32" s="23"/>
      <c r="JK32" s="23"/>
      <c r="JL32" s="23"/>
      <c r="JM32" s="23"/>
      <c r="JN32" s="23"/>
      <c r="JO32" s="43"/>
    </row>
    <row r="33" spans="2:23" s="23" customFormat="1" ht="20.100000000000001" customHeight="1" x14ac:dyDescent="0.1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2:23" s="23" customFormat="1" ht="20.100000000000001" customHeight="1" x14ac:dyDescent="0.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2:23" s="23" customFormat="1" ht="20.100000000000001" customHeight="1" x14ac:dyDescent="0.1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2:23" s="23" customFormat="1" ht="20.100000000000001" customHeight="1" x14ac:dyDescent="0.1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2:23" s="23" customFormat="1" ht="20.100000000000001" customHeight="1" x14ac:dyDescent="0.1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2:23" s="23" customFormat="1" ht="20.100000000000001" customHeight="1" x14ac:dyDescent="0.1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 spans="2:23" s="23" customFormat="1" ht="20.100000000000001" customHeight="1" x14ac:dyDescent="0.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</row>
    <row r="40" spans="2:23" s="23" customFormat="1" ht="20.100000000000001" customHeight="1" x14ac:dyDescent="0.1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 spans="2:23" s="23" customFormat="1" ht="20.100000000000001" customHeight="1" x14ac:dyDescent="0.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</row>
    <row r="42" spans="2:23" s="23" customFormat="1" ht="20.100000000000001" customHeight="1" x14ac:dyDescent="0.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 spans="2:23" s="23" customFormat="1" ht="20.100000000000001" customHeight="1" x14ac:dyDescent="0.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spans="2:23" s="23" customFormat="1" ht="20.100000000000001" customHeight="1" x14ac:dyDescent="0.1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2:23" s="23" customFormat="1" ht="20.100000000000001" customHeight="1" x14ac:dyDescent="0.1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</sheetData>
  <mergeCells count="13">
    <mergeCell ref="D25:J25"/>
    <mergeCell ref="D29:J29"/>
    <mergeCell ref="A2:J2"/>
    <mergeCell ref="F3:J3"/>
    <mergeCell ref="D9:J9"/>
    <mergeCell ref="D13:J13"/>
    <mergeCell ref="D17:J17"/>
    <mergeCell ref="D21:J21"/>
    <mergeCell ref="G5:J5"/>
    <mergeCell ref="L6:M6"/>
    <mergeCell ref="N6:O6"/>
    <mergeCell ref="P6:Q6"/>
    <mergeCell ref="L5:Q5"/>
  </mergeCells>
  <phoneticPr fontId="1" type="noConversion"/>
  <conditionalFormatting sqref="L9:GJ32">
    <cfRule type="expression" dxfId="2" priority="1">
      <formula>AND($E10&lt;&gt;"",$F10&lt;&gt;"",L$7&gt;=$E10,L$7&lt;=TODAY())</formula>
    </cfRule>
    <cfRule type="expression" dxfId="3" priority="3">
      <formula>AND($E$10&lt;&gt;"",$F$10&lt;&gt;"",L$7&gt;=$E10,L$7&lt;=$F10)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布局结构</vt:lpstr>
      <vt:lpstr>甘特图</vt:lpstr>
      <vt:lpstr>在线商城甘特图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2023-04-03T09:48:05Z</dcterms:modified>
</cp:coreProperties>
</file>