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ocument\Onedrive\MC\U4\U4-Senior2\EnterpriseInternship2\1-ABS\ABSROM\"/>
    </mc:Choice>
  </mc:AlternateContent>
  <xr:revisionPtr revIDLastSave="1410" documentId="69464F1E575ACD5D10BC5CBFE1C912C2A6AFF496" xr6:coauthVersionLast="26" xr6:coauthVersionMax="26" xr10:uidLastSave="{CF4378A9-AE8D-4141-AFDD-4D3DC6DF4305}"/>
  <bookViews>
    <workbookView xWindow="600" yWindow="60" windowWidth="19390" windowHeight="6940" tabRatio="656" activeTab="1" xr2:uid="{00000000-000D-0000-FFFF-FFFF00000000}"/>
  </bookViews>
  <sheets>
    <sheet name="T6-StaticPool" sheetId="12" r:id="rId1"/>
    <sheet name="T6-LGD" sheetId="6" r:id="rId2"/>
    <sheet name="T6-CPR" sheetId="8" r:id="rId3"/>
    <sheet name="T6-RR" sheetId="15" r:id="rId4"/>
    <sheet name="Note" sheetId="16" r:id="rId5"/>
  </sheets>
  <calcPr calcId="171027"/>
  <fileRecoveryPr autoRecover="0"/>
</workbook>
</file>

<file path=xl/calcChain.xml><?xml version="1.0" encoding="utf-8"?>
<calcChain xmlns="http://schemas.openxmlformats.org/spreadsheetml/2006/main">
  <c r="X41" i="15" l="1"/>
  <c r="X42" i="15"/>
  <c r="X74" i="15" s="1"/>
  <c r="X43" i="15"/>
  <c r="X44" i="15"/>
  <c r="X76" i="15" s="1"/>
  <c r="X45" i="15"/>
  <c r="X46" i="15"/>
  <c r="X78" i="15" s="1"/>
  <c r="W42" i="15"/>
  <c r="W43" i="15"/>
  <c r="W75" i="15" s="1"/>
  <c r="W44" i="15"/>
  <c r="W45" i="15"/>
  <c r="W77" i="15" s="1"/>
  <c r="W46" i="15"/>
  <c r="W47" i="15"/>
  <c r="W85" i="15" s="1"/>
  <c r="V43" i="15"/>
  <c r="V44" i="15"/>
  <c r="V45" i="15"/>
  <c r="V46" i="15"/>
  <c r="V78" i="15" s="1"/>
  <c r="V47" i="15"/>
  <c r="V48" i="15"/>
  <c r="V80" i="15" s="1"/>
  <c r="U44" i="15"/>
  <c r="U45" i="15"/>
  <c r="U77" i="15" s="1"/>
  <c r="U46" i="15"/>
  <c r="U47" i="15"/>
  <c r="U79" i="15" s="1"/>
  <c r="U48" i="15"/>
  <c r="U85" i="15" s="1"/>
  <c r="U49" i="15"/>
  <c r="T45" i="15"/>
  <c r="T46" i="15"/>
  <c r="T78" i="15" s="1"/>
  <c r="T47" i="15"/>
  <c r="T48" i="15"/>
  <c r="T80" i="15" s="1"/>
  <c r="T49" i="15"/>
  <c r="T50" i="15"/>
  <c r="S46" i="15"/>
  <c r="S47" i="15"/>
  <c r="S79" i="15" s="1"/>
  <c r="S48" i="15"/>
  <c r="S85" i="15" s="1"/>
  <c r="S49" i="15"/>
  <c r="S50" i="15"/>
  <c r="S51" i="15"/>
  <c r="R46" i="15"/>
  <c r="R47" i="15"/>
  <c r="R79" i="15" s="1"/>
  <c r="R48" i="15"/>
  <c r="R85" i="15" s="1"/>
  <c r="R49" i="15"/>
  <c r="R50" i="15"/>
  <c r="R51" i="15"/>
  <c r="R52" i="15"/>
  <c r="Q46" i="15"/>
  <c r="Q47" i="15"/>
  <c r="Q48" i="15"/>
  <c r="Q80" i="15" s="1"/>
  <c r="Q49" i="15"/>
  <c r="Q50" i="15"/>
  <c r="Q51" i="15"/>
  <c r="Q52" i="15"/>
  <c r="Q53" i="15"/>
  <c r="P46" i="15"/>
  <c r="P47" i="15"/>
  <c r="P48" i="15"/>
  <c r="P80" i="15" s="1"/>
  <c r="P49" i="15"/>
  <c r="P50" i="15"/>
  <c r="P51" i="15"/>
  <c r="P52" i="15"/>
  <c r="P53" i="15"/>
  <c r="P54" i="15"/>
  <c r="O46" i="15"/>
  <c r="O47" i="15"/>
  <c r="O79" i="15" s="1"/>
  <c r="O48" i="15"/>
  <c r="O85" i="15" s="1"/>
  <c r="O49" i="15"/>
  <c r="O50" i="15"/>
  <c r="O51" i="15"/>
  <c r="O52" i="15"/>
  <c r="O53" i="15"/>
  <c r="O54" i="15"/>
  <c r="O55" i="15"/>
  <c r="N46" i="15"/>
  <c r="N47" i="15"/>
  <c r="N79" i="15" s="1"/>
  <c r="N48" i="15"/>
  <c r="N85" i="15" s="1"/>
  <c r="N49" i="15"/>
  <c r="N50" i="15"/>
  <c r="N51" i="15"/>
  <c r="N52" i="15"/>
  <c r="N53" i="15"/>
  <c r="N54" i="15"/>
  <c r="N55" i="15"/>
  <c r="N56" i="15"/>
  <c r="M46" i="15"/>
  <c r="M47" i="15"/>
  <c r="M48" i="15"/>
  <c r="M80" i="15" s="1"/>
  <c r="M49" i="15"/>
  <c r="M50" i="15"/>
  <c r="M51" i="15"/>
  <c r="M52" i="15"/>
  <c r="M53" i="15"/>
  <c r="M54" i="15"/>
  <c r="M55" i="15"/>
  <c r="M56" i="15"/>
  <c r="M57" i="15"/>
  <c r="L46" i="15"/>
  <c r="L47" i="15"/>
  <c r="L48" i="15"/>
  <c r="L80" i="15" s="1"/>
  <c r="L49" i="15"/>
  <c r="L50" i="15"/>
  <c r="L51" i="15"/>
  <c r="L52" i="15"/>
  <c r="L53" i="15"/>
  <c r="L54" i="15"/>
  <c r="L55" i="15"/>
  <c r="L56" i="15"/>
  <c r="L57" i="15"/>
  <c r="L58" i="15"/>
  <c r="K46" i="15"/>
  <c r="K47" i="15"/>
  <c r="K79" i="15" s="1"/>
  <c r="K48" i="15"/>
  <c r="K85" i="15" s="1"/>
  <c r="K49" i="15"/>
  <c r="K50" i="15"/>
  <c r="K51" i="15"/>
  <c r="K52" i="15"/>
  <c r="K53" i="15"/>
  <c r="K54" i="15"/>
  <c r="K55" i="15"/>
  <c r="K56" i="15"/>
  <c r="K57" i="15"/>
  <c r="K58" i="15"/>
  <c r="K59" i="15"/>
  <c r="J46" i="15"/>
  <c r="J47" i="15"/>
  <c r="J79" i="15" s="1"/>
  <c r="J48" i="15"/>
  <c r="J85" i="15" s="1"/>
  <c r="J49" i="15"/>
  <c r="J50" i="15"/>
  <c r="J51" i="15"/>
  <c r="J52" i="15"/>
  <c r="J53" i="15"/>
  <c r="J54" i="15"/>
  <c r="J55" i="15"/>
  <c r="J56" i="15"/>
  <c r="J57" i="15"/>
  <c r="J58" i="15"/>
  <c r="J59" i="15"/>
  <c r="J60" i="15"/>
  <c r="I46" i="15"/>
  <c r="I47" i="15"/>
  <c r="I48" i="15"/>
  <c r="I80" i="15" s="1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H46" i="15"/>
  <c r="H47" i="15"/>
  <c r="H48" i="15"/>
  <c r="H80" i="15" s="1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G46" i="15"/>
  <c r="G47" i="15"/>
  <c r="G79" i="15" s="1"/>
  <c r="G48" i="15"/>
  <c r="G85" i="15" s="1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F46" i="15"/>
  <c r="F47" i="15"/>
  <c r="F79" i="15" s="1"/>
  <c r="F48" i="15"/>
  <c r="F85" i="15" s="1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E46" i="15"/>
  <c r="E47" i="15"/>
  <c r="E48" i="15"/>
  <c r="E80" i="15" s="1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D57" i="15"/>
  <c r="D58" i="15"/>
  <c r="D59" i="15"/>
  <c r="D60" i="15"/>
  <c r="D61" i="15"/>
  <c r="D62" i="15"/>
  <c r="D63" i="15"/>
  <c r="D64" i="15"/>
  <c r="D65" i="15"/>
  <c r="D66" i="15"/>
  <c r="C57" i="15"/>
  <c r="C58" i="15"/>
  <c r="C59" i="15"/>
  <c r="C60" i="15"/>
  <c r="C61" i="15"/>
  <c r="C62" i="15"/>
  <c r="C63" i="15"/>
  <c r="C64" i="15"/>
  <c r="C65" i="15"/>
  <c r="C66" i="15"/>
  <c r="C67" i="15"/>
  <c r="D46" i="15"/>
  <c r="D47" i="15"/>
  <c r="D79" i="15" s="1"/>
  <c r="D48" i="15"/>
  <c r="D85" i="15" s="1"/>
  <c r="D49" i="15"/>
  <c r="D50" i="15"/>
  <c r="D51" i="15"/>
  <c r="D52" i="15"/>
  <c r="D53" i="15"/>
  <c r="D54" i="15"/>
  <c r="D55" i="15"/>
  <c r="D56" i="15"/>
  <c r="C40" i="15"/>
  <c r="C72" i="15" s="1"/>
  <c r="C46" i="15"/>
  <c r="C47" i="15"/>
  <c r="C79" i="15" s="1"/>
  <c r="C48" i="15"/>
  <c r="C85" i="15" s="1"/>
  <c r="C49" i="15"/>
  <c r="C50" i="15"/>
  <c r="C51" i="15"/>
  <c r="C52" i="15"/>
  <c r="C53" i="15"/>
  <c r="C54" i="15"/>
  <c r="C55" i="15"/>
  <c r="C56" i="15"/>
  <c r="U43" i="15"/>
  <c r="W41" i="15"/>
  <c r="V41" i="15"/>
  <c r="V42" i="15"/>
  <c r="U41" i="15"/>
  <c r="U42" i="15"/>
  <c r="T41" i="15"/>
  <c r="T42" i="15"/>
  <c r="T43" i="15"/>
  <c r="T75" i="15" s="1"/>
  <c r="T44" i="15"/>
  <c r="S41" i="15"/>
  <c r="S42" i="15"/>
  <c r="S43" i="15"/>
  <c r="S75" i="15" s="1"/>
  <c r="S44" i="15"/>
  <c r="S45" i="15"/>
  <c r="S77" i="15" s="1"/>
  <c r="R41" i="15"/>
  <c r="R42" i="15"/>
  <c r="R74" i="15" s="1"/>
  <c r="R43" i="15"/>
  <c r="R44" i="15"/>
  <c r="R76" i="15" s="1"/>
  <c r="R45" i="15"/>
  <c r="Q41" i="15"/>
  <c r="Q42" i="15"/>
  <c r="Q43" i="15"/>
  <c r="Q75" i="15" s="1"/>
  <c r="Q44" i="15"/>
  <c r="Q45" i="15"/>
  <c r="Q77" i="15" s="1"/>
  <c r="P41" i="15"/>
  <c r="P42" i="15"/>
  <c r="P74" i="15" s="1"/>
  <c r="P43" i="15"/>
  <c r="P44" i="15"/>
  <c r="P76" i="15" s="1"/>
  <c r="P45" i="15"/>
  <c r="O41" i="15"/>
  <c r="O42" i="15"/>
  <c r="O43" i="15"/>
  <c r="O75" i="15" s="1"/>
  <c r="O44" i="15"/>
  <c r="O45" i="15"/>
  <c r="O77" i="15" s="1"/>
  <c r="N41" i="15"/>
  <c r="N42" i="15"/>
  <c r="N74" i="15" s="1"/>
  <c r="N43" i="15"/>
  <c r="N44" i="15"/>
  <c r="N76" i="15" s="1"/>
  <c r="N45" i="15"/>
  <c r="M41" i="15"/>
  <c r="M42" i="15"/>
  <c r="M43" i="15"/>
  <c r="M75" i="15" s="1"/>
  <c r="M44" i="15"/>
  <c r="M45" i="15"/>
  <c r="M77" i="15" s="1"/>
  <c r="L41" i="15"/>
  <c r="L42" i="15"/>
  <c r="L74" i="15" s="1"/>
  <c r="L43" i="15"/>
  <c r="L44" i="15"/>
  <c r="L76" i="15" s="1"/>
  <c r="L45" i="15"/>
  <c r="K41" i="15"/>
  <c r="K42" i="15"/>
  <c r="K43" i="15"/>
  <c r="K75" i="15" s="1"/>
  <c r="K44" i="15"/>
  <c r="K45" i="15"/>
  <c r="K77" i="15" s="1"/>
  <c r="J41" i="15"/>
  <c r="J42" i="15"/>
  <c r="J74" i="15" s="1"/>
  <c r="J43" i="15"/>
  <c r="J44" i="15"/>
  <c r="J76" i="15" s="1"/>
  <c r="J45" i="15"/>
  <c r="I41" i="15"/>
  <c r="I42" i="15"/>
  <c r="I43" i="15"/>
  <c r="I75" i="15" s="1"/>
  <c r="I44" i="15"/>
  <c r="I45" i="15"/>
  <c r="I77" i="15" s="1"/>
  <c r="H41" i="15"/>
  <c r="H42" i="15"/>
  <c r="H74" i="15" s="1"/>
  <c r="H43" i="15"/>
  <c r="H44" i="15"/>
  <c r="H76" i="15" s="1"/>
  <c r="H45" i="15"/>
  <c r="G41" i="15"/>
  <c r="G42" i="15"/>
  <c r="G43" i="15"/>
  <c r="G75" i="15" s="1"/>
  <c r="G44" i="15"/>
  <c r="G45" i="15"/>
  <c r="G77" i="15" s="1"/>
  <c r="F41" i="15"/>
  <c r="F42" i="15"/>
  <c r="F74" i="15" s="1"/>
  <c r="F43" i="15"/>
  <c r="F44" i="15"/>
  <c r="F76" i="15" s="1"/>
  <c r="F45" i="15"/>
  <c r="E41" i="15"/>
  <c r="E42" i="15"/>
  <c r="E43" i="15"/>
  <c r="E75" i="15" s="1"/>
  <c r="E44" i="15"/>
  <c r="E45" i="15"/>
  <c r="E77" i="15" s="1"/>
  <c r="D41" i="15"/>
  <c r="D42" i="15"/>
  <c r="D74" i="15" s="1"/>
  <c r="D43" i="15"/>
  <c r="D44" i="15"/>
  <c r="D76" i="15" s="1"/>
  <c r="D45" i="15"/>
  <c r="C41" i="15"/>
  <c r="C73" i="15" s="1"/>
  <c r="C42" i="15"/>
  <c r="C43" i="15"/>
  <c r="C75" i="15" s="1"/>
  <c r="C44" i="15"/>
  <c r="C45" i="15"/>
  <c r="C77" i="15" s="1"/>
  <c r="X40" i="15"/>
  <c r="X72" i="15" s="1"/>
  <c r="W40" i="15"/>
  <c r="W72" i="15" s="1"/>
  <c r="V40" i="15"/>
  <c r="V72" i="15" s="1"/>
  <c r="U40" i="15"/>
  <c r="U72" i="15" s="1"/>
  <c r="T40" i="15"/>
  <c r="T72" i="15" s="1"/>
  <c r="S40" i="15"/>
  <c r="S72" i="15" s="1"/>
  <c r="R40" i="15"/>
  <c r="R72" i="15" s="1"/>
  <c r="Q40" i="15"/>
  <c r="Q72" i="15" s="1"/>
  <c r="P40" i="15"/>
  <c r="P72" i="15" s="1"/>
  <c r="O40" i="15"/>
  <c r="O72" i="15" s="1"/>
  <c r="N40" i="15"/>
  <c r="N72" i="15" s="1"/>
  <c r="M40" i="15"/>
  <c r="M72" i="15" s="1"/>
  <c r="L40" i="15"/>
  <c r="L72" i="15" s="1"/>
  <c r="K40" i="15"/>
  <c r="K72" i="15" s="1"/>
  <c r="J40" i="15"/>
  <c r="J72" i="15" s="1"/>
  <c r="I40" i="15"/>
  <c r="I72" i="15" s="1"/>
  <c r="H40" i="15"/>
  <c r="H72" i="15" s="1"/>
  <c r="G40" i="15"/>
  <c r="G72" i="15" s="1"/>
  <c r="V85" i="15" l="1"/>
  <c r="X85" i="15"/>
  <c r="Q85" i="15"/>
  <c r="M85" i="15"/>
  <c r="I85" i="15"/>
  <c r="E85" i="15"/>
  <c r="Z85" i="15" s="1"/>
  <c r="U78" i="15"/>
  <c r="V79" i="15"/>
  <c r="T85" i="15"/>
  <c r="P85" i="15"/>
  <c r="L85" i="15"/>
  <c r="H85" i="15"/>
  <c r="V76" i="15"/>
  <c r="W76" i="15"/>
  <c r="O74" i="15"/>
  <c r="P75" i="15"/>
  <c r="Q76" i="15"/>
  <c r="R77" i="15"/>
  <c r="S74" i="15"/>
  <c r="T74" i="15"/>
  <c r="V74" i="15"/>
  <c r="N80" i="15"/>
  <c r="P79" i="15"/>
  <c r="X77" i="15"/>
  <c r="C76" i="15"/>
  <c r="D77" i="15"/>
  <c r="E74" i="15"/>
  <c r="F75" i="15"/>
  <c r="G76" i="15"/>
  <c r="H77" i="15"/>
  <c r="I74" i="15"/>
  <c r="J75" i="15"/>
  <c r="K76" i="15"/>
  <c r="L77" i="15"/>
  <c r="M74" i="15"/>
  <c r="N75" i="15"/>
  <c r="O76" i="15"/>
  <c r="P77" i="15"/>
  <c r="Q74" i="15"/>
  <c r="R75" i="15"/>
  <c r="S76" i="15"/>
  <c r="T76" i="15"/>
  <c r="U74" i="15"/>
  <c r="E79" i="15"/>
  <c r="J80" i="15"/>
  <c r="R80" i="15"/>
  <c r="T79" i="15"/>
  <c r="U80" i="15"/>
  <c r="V77" i="15"/>
  <c r="W78" i="15"/>
  <c r="X75" i="15"/>
  <c r="C80" i="15"/>
  <c r="D80" i="15"/>
  <c r="F80" i="15"/>
  <c r="H79" i="15"/>
  <c r="I79" i="15"/>
  <c r="K80" i="15"/>
  <c r="Q79" i="15"/>
  <c r="S80" i="15"/>
  <c r="G73" i="15"/>
  <c r="K73" i="15"/>
  <c r="O73" i="15"/>
  <c r="S73" i="15"/>
  <c r="T73" i="15"/>
  <c r="V73" i="15"/>
  <c r="H78" i="15"/>
  <c r="I78" i="15"/>
  <c r="P78" i="15"/>
  <c r="Q78" i="15"/>
  <c r="W79" i="15"/>
  <c r="H73" i="15"/>
  <c r="L73" i="15"/>
  <c r="P73" i="15"/>
  <c r="W73" i="15"/>
  <c r="C78" i="15"/>
  <c r="D78" i="15"/>
  <c r="F78" i="15"/>
  <c r="G80" i="15"/>
  <c r="K78" i="15"/>
  <c r="L79" i="15"/>
  <c r="M79" i="15"/>
  <c r="N78" i="15"/>
  <c r="O80" i="15"/>
  <c r="S78" i="15"/>
  <c r="U76" i="15"/>
  <c r="W74" i="15"/>
  <c r="I73" i="15"/>
  <c r="M73" i="15"/>
  <c r="Q73" i="15"/>
  <c r="U73" i="15"/>
  <c r="U75" i="15"/>
  <c r="E78" i="15"/>
  <c r="L78" i="15"/>
  <c r="M78" i="15"/>
  <c r="C74" i="15"/>
  <c r="D75" i="15"/>
  <c r="E76" i="15"/>
  <c r="F77" i="15"/>
  <c r="G74" i="15"/>
  <c r="H75" i="15"/>
  <c r="I76" i="15"/>
  <c r="J77" i="15"/>
  <c r="J73" i="15"/>
  <c r="K74" i="15"/>
  <c r="L75" i="15"/>
  <c r="M76" i="15"/>
  <c r="N77" i="15"/>
  <c r="N73" i="15"/>
  <c r="R73" i="15"/>
  <c r="G78" i="15"/>
  <c r="J78" i="15"/>
  <c r="O78" i="15"/>
  <c r="R78" i="15"/>
  <c r="T77" i="15"/>
  <c r="V75" i="15"/>
  <c r="X73" i="15"/>
  <c r="F40" i="15"/>
  <c r="F72" i="15" s="1"/>
  <c r="E40" i="15"/>
  <c r="E72" i="15" s="1"/>
  <c r="D40" i="15"/>
  <c r="D72" i="15" s="1"/>
  <c r="Y28" i="8"/>
  <c r="Y32" i="8"/>
  <c r="Y27" i="8"/>
  <c r="Y85" i="15" l="1"/>
  <c r="AA85" i="15" s="1"/>
  <c r="Y72" i="15"/>
  <c r="Z72" i="15" s="1"/>
  <c r="Y76" i="15"/>
  <c r="Y80" i="15"/>
  <c r="Y77" i="15"/>
  <c r="Y75" i="15"/>
  <c r="Y79" i="15"/>
  <c r="Y78" i="15"/>
  <c r="Y74" i="15"/>
  <c r="D73" i="15"/>
  <c r="F73" i="15"/>
  <c r="E73" i="15"/>
  <c r="AA36" i="6"/>
  <c r="C20" i="6"/>
  <c r="C19" i="6"/>
  <c r="C29" i="6"/>
  <c r="Z20" i="6"/>
  <c r="AA19" i="6"/>
  <c r="AA29" i="6" s="1"/>
  <c r="Z19" i="6"/>
  <c r="Z29" i="6" s="1"/>
  <c r="Y19" i="6"/>
  <c r="Y29" i="6" s="1"/>
  <c r="C21" i="6"/>
  <c r="C22" i="6"/>
  <c r="C23" i="6"/>
  <c r="C24" i="6"/>
  <c r="D19" i="6"/>
  <c r="D29" i="6" s="1"/>
  <c r="O11" i="12"/>
  <c r="Y73" i="15" l="1"/>
  <c r="Z73" i="15" s="1"/>
  <c r="Z74" i="15" s="1"/>
  <c r="Z75" i="15" s="1"/>
  <c r="Z76" i="15" s="1"/>
  <c r="Z77" i="15" s="1"/>
  <c r="Z78" i="15" s="1"/>
  <c r="Z79" i="15" s="1"/>
  <c r="Z80" i="15" s="1"/>
  <c r="AA78" i="15" s="1"/>
  <c r="C30" i="6"/>
  <c r="C31" i="6" s="1"/>
  <c r="C32" i="6" s="1"/>
  <c r="C33" i="6" s="1"/>
  <c r="C34" i="6" s="1"/>
  <c r="C36" i="6" s="1"/>
  <c r="Z30" i="6"/>
  <c r="Z36" i="6" s="1"/>
  <c r="X20" i="6"/>
  <c r="X21" i="6"/>
  <c r="X22" i="6"/>
  <c r="W20" i="6"/>
  <c r="W21" i="6"/>
  <c r="W22" i="6"/>
  <c r="W23" i="6"/>
  <c r="V20" i="6"/>
  <c r="V21" i="6"/>
  <c r="V22" i="6"/>
  <c r="V23" i="6"/>
  <c r="V24" i="6"/>
  <c r="U20" i="6"/>
  <c r="U21" i="6"/>
  <c r="U22" i="6"/>
  <c r="U23" i="6"/>
  <c r="U24" i="6"/>
  <c r="T20" i="6"/>
  <c r="T21" i="6"/>
  <c r="T22" i="6"/>
  <c r="T23" i="6"/>
  <c r="T24" i="6"/>
  <c r="S20" i="6"/>
  <c r="S21" i="6"/>
  <c r="S22" i="6"/>
  <c r="S23" i="6"/>
  <c r="S24" i="6"/>
  <c r="R20" i="6"/>
  <c r="R21" i="6"/>
  <c r="R22" i="6"/>
  <c r="R23" i="6"/>
  <c r="R24" i="6"/>
  <c r="Q20" i="6"/>
  <c r="Q21" i="6"/>
  <c r="Q22" i="6"/>
  <c r="Q23" i="6"/>
  <c r="Q24" i="6"/>
  <c r="P20" i="6"/>
  <c r="P21" i="6"/>
  <c r="P22" i="6"/>
  <c r="P23" i="6"/>
  <c r="P24" i="6"/>
  <c r="O20" i="6"/>
  <c r="O21" i="6"/>
  <c r="O22" i="6"/>
  <c r="O23" i="6"/>
  <c r="O24" i="6"/>
  <c r="N20" i="6"/>
  <c r="N21" i="6"/>
  <c r="N22" i="6"/>
  <c r="N23" i="6"/>
  <c r="N24" i="6"/>
  <c r="M20" i="6"/>
  <c r="M21" i="6"/>
  <c r="M22" i="6"/>
  <c r="M23" i="6"/>
  <c r="M24" i="6"/>
  <c r="L20" i="6"/>
  <c r="L21" i="6"/>
  <c r="L22" i="6"/>
  <c r="L23" i="6"/>
  <c r="L24" i="6"/>
  <c r="K20" i="6"/>
  <c r="K21" i="6"/>
  <c r="K22" i="6"/>
  <c r="K23" i="6"/>
  <c r="K24" i="6"/>
  <c r="J20" i="6"/>
  <c r="J21" i="6"/>
  <c r="J22" i="6"/>
  <c r="J23" i="6"/>
  <c r="J24" i="6"/>
  <c r="I20" i="6"/>
  <c r="I21" i="6"/>
  <c r="I22" i="6"/>
  <c r="I23" i="6"/>
  <c r="I24" i="6"/>
  <c r="H20" i="6"/>
  <c r="H21" i="6"/>
  <c r="H22" i="6"/>
  <c r="H23" i="6"/>
  <c r="H24" i="6"/>
  <c r="G20" i="6"/>
  <c r="G21" i="6"/>
  <c r="G22" i="6"/>
  <c r="G23" i="6"/>
  <c r="G24" i="6"/>
  <c r="Y20" i="6"/>
  <c r="Y30" i="6" s="1"/>
  <c r="Y21" i="6"/>
  <c r="X19" i="6"/>
  <c r="X29" i="6" s="1"/>
  <c r="W19" i="6"/>
  <c r="W29" i="6" s="1"/>
  <c r="V19" i="6"/>
  <c r="V29" i="6" s="1"/>
  <c r="V30" i="6" s="1"/>
  <c r="U19" i="6"/>
  <c r="U29" i="6" s="1"/>
  <c r="U30" i="6" s="1"/>
  <c r="T19" i="6"/>
  <c r="T29" i="6" s="1"/>
  <c r="T30" i="6" s="1"/>
  <c r="S19" i="6"/>
  <c r="S29" i="6" s="1"/>
  <c r="S30" i="6" s="1"/>
  <c r="R19" i="6"/>
  <c r="R29" i="6" s="1"/>
  <c r="R30" i="6" s="1"/>
  <c r="Q19" i="6"/>
  <c r="Q29" i="6" s="1"/>
  <c r="Q30" i="6" s="1"/>
  <c r="P19" i="6"/>
  <c r="P29" i="6" s="1"/>
  <c r="P30" i="6" s="1"/>
  <c r="O19" i="6"/>
  <c r="O29" i="6" s="1"/>
  <c r="O30" i="6" s="1"/>
  <c r="N19" i="6"/>
  <c r="N29" i="6" s="1"/>
  <c r="N30" i="6" s="1"/>
  <c r="M19" i="6"/>
  <c r="M29" i="6" s="1"/>
  <c r="M30" i="6" s="1"/>
  <c r="L19" i="6"/>
  <c r="L29" i="6" s="1"/>
  <c r="L30" i="6" s="1"/>
  <c r="K19" i="6"/>
  <c r="K29" i="6" s="1"/>
  <c r="K30" i="6" s="1"/>
  <c r="J19" i="6"/>
  <c r="J29" i="6" s="1"/>
  <c r="J30" i="6" s="1"/>
  <c r="I19" i="6"/>
  <c r="I29" i="6" s="1"/>
  <c r="I30" i="6" s="1"/>
  <c r="H19" i="6"/>
  <c r="H29" i="6" s="1"/>
  <c r="H30" i="6" s="1"/>
  <c r="G19" i="6"/>
  <c r="G29" i="6" s="1"/>
  <c r="G30" i="6" s="1"/>
  <c r="F20" i="6"/>
  <c r="F21" i="6"/>
  <c r="F22" i="6"/>
  <c r="F23" i="6"/>
  <c r="F24" i="6"/>
  <c r="E20" i="6"/>
  <c r="E21" i="6"/>
  <c r="E22" i="6"/>
  <c r="E23" i="6"/>
  <c r="E24" i="6"/>
  <c r="F19" i="6"/>
  <c r="F29" i="6" s="1"/>
  <c r="E19" i="6"/>
  <c r="E29" i="6" s="1"/>
  <c r="D20" i="6"/>
  <c r="D30" i="6" s="1"/>
  <c r="D21" i="6"/>
  <c r="AB21" i="6" s="1"/>
  <c r="D22" i="6"/>
  <c r="D23" i="6"/>
  <c r="D24" i="6"/>
  <c r="AA72" i="15" l="1"/>
  <c r="AB72" i="15" s="1"/>
  <c r="AA79" i="15"/>
  <c r="AA77" i="15"/>
  <c r="AA80" i="15"/>
  <c r="AA76" i="15"/>
  <c r="AA75" i="15"/>
  <c r="AA73" i="15"/>
  <c r="AA74" i="15"/>
  <c r="AB24" i="6"/>
  <c r="J31" i="6"/>
  <c r="J32" i="6" s="1"/>
  <c r="J33" i="6" s="1"/>
  <c r="J34" i="6" s="1"/>
  <c r="J36" i="6" s="1"/>
  <c r="N31" i="6"/>
  <c r="N32" i="6" s="1"/>
  <c r="N33" i="6" s="1"/>
  <c r="N34" i="6" s="1"/>
  <c r="N36" i="6" s="1"/>
  <c r="R31" i="6"/>
  <c r="R32" i="6" s="1"/>
  <c r="R33" i="6" s="1"/>
  <c r="R34" i="6" s="1"/>
  <c r="R36" i="6" s="1"/>
  <c r="V31" i="6"/>
  <c r="V32" i="6" s="1"/>
  <c r="AB23" i="6"/>
  <c r="E30" i="6"/>
  <c r="E31" i="6" s="1"/>
  <c r="E32" i="6" s="1"/>
  <c r="AB22" i="6"/>
  <c r="X30" i="6"/>
  <c r="X31" i="6" s="1"/>
  <c r="V33" i="6"/>
  <c r="V34" i="6" s="1"/>
  <c r="V36" i="6" s="1"/>
  <c r="AB20" i="6"/>
  <c r="AB19" i="6"/>
  <c r="E33" i="6"/>
  <c r="E34" i="6" s="1"/>
  <c r="E36" i="6" s="1"/>
  <c r="G31" i="6"/>
  <c r="G32" i="6" s="1"/>
  <c r="G33" i="6" s="1"/>
  <c r="G34" i="6" s="1"/>
  <c r="G36" i="6" s="1"/>
  <c r="K31" i="6"/>
  <c r="K32" i="6" s="1"/>
  <c r="K33" i="6" s="1"/>
  <c r="K34" i="6" s="1"/>
  <c r="K36" i="6" s="1"/>
  <c r="O31" i="6"/>
  <c r="O32" i="6" s="1"/>
  <c r="O33" i="6" s="1"/>
  <c r="O34" i="6" s="1"/>
  <c r="O36" i="6" s="1"/>
  <c r="S31" i="6"/>
  <c r="S32" i="6" s="1"/>
  <c r="S33" i="6" s="1"/>
  <c r="S34" i="6" s="1"/>
  <c r="S36" i="6" s="1"/>
  <c r="W30" i="6"/>
  <c r="W31" i="6" s="1"/>
  <c r="W32" i="6" s="1"/>
  <c r="W33" i="6" s="1"/>
  <c r="W36" i="6" s="1"/>
  <c r="H31" i="6"/>
  <c r="H32" i="6" s="1"/>
  <c r="H33" i="6" s="1"/>
  <c r="H34" i="6" s="1"/>
  <c r="H36" i="6" s="1"/>
  <c r="L31" i="6"/>
  <c r="L32" i="6" s="1"/>
  <c r="L33" i="6" s="1"/>
  <c r="L34" i="6" s="1"/>
  <c r="L36" i="6" s="1"/>
  <c r="P31" i="6"/>
  <c r="P32" i="6" s="1"/>
  <c r="P33" i="6" s="1"/>
  <c r="P34" i="6" s="1"/>
  <c r="P36" i="6" s="1"/>
  <c r="T31" i="6"/>
  <c r="T32" i="6" s="1"/>
  <c r="T33" i="6" s="1"/>
  <c r="T34" i="6" s="1"/>
  <c r="T36" i="6" s="1"/>
  <c r="X32" i="6"/>
  <c r="X36" i="6" s="1"/>
  <c r="I31" i="6"/>
  <c r="I32" i="6" s="1"/>
  <c r="I33" i="6" s="1"/>
  <c r="I34" i="6" s="1"/>
  <c r="I36" i="6" s="1"/>
  <c r="M31" i="6"/>
  <c r="M32" i="6" s="1"/>
  <c r="M33" i="6" s="1"/>
  <c r="M34" i="6" s="1"/>
  <c r="M36" i="6" s="1"/>
  <c r="Q31" i="6"/>
  <c r="Q32" i="6" s="1"/>
  <c r="Q33" i="6" s="1"/>
  <c r="Q34" i="6" s="1"/>
  <c r="Q36" i="6" s="1"/>
  <c r="U31" i="6"/>
  <c r="U32" i="6" s="1"/>
  <c r="U33" i="6" s="1"/>
  <c r="U34" i="6" s="1"/>
  <c r="U36" i="6" s="1"/>
  <c r="Y31" i="6"/>
  <c r="Y36" i="6" s="1"/>
  <c r="D31" i="6"/>
  <c r="D32" i="6" s="1"/>
  <c r="D33" i="6" s="1"/>
  <c r="D34" i="6" s="1"/>
  <c r="D36" i="6" s="1"/>
  <c r="F30" i="6"/>
  <c r="F31" i="6" s="1"/>
  <c r="F32" i="6" s="1"/>
  <c r="F33" i="6" s="1"/>
  <c r="F34" i="6" s="1"/>
  <c r="F36" i="6" s="1"/>
  <c r="O3" i="12"/>
  <c r="AB73" i="15" l="1"/>
  <c r="AB74" i="15" s="1"/>
  <c r="AB75" i="15" s="1"/>
  <c r="AB76" i="15" s="1"/>
  <c r="AB77" i="15" s="1"/>
  <c r="AB78" i="15" s="1"/>
  <c r="AB79" i="15" s="1"/>
  <c r="AB80" i="15" s="1"/>
  <c r="AB36" i="6"/>
  <c r="AC36" i="6"/>
  <c r="AC19" i="6"/>
  <c r="O2" i="12"/>
  <c r="O4" i="12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31" i="12"/>
  <c r="Y29" i="8"/>
  <c r="Y30" i="8"/>
  <c r="Y31" i="8"/>
  <c r="AD36" i="6" l="1"/>
  <c r="AC20" i="6"/>
  <c r="AC21" i="6" l="1"/>
  <c r="AC22" i="6" l="1"/>
  <c r="AC23" i="6" l="1"/>
  <c r="AC24" i="6" l="1"/>
  <c r="AE23" i="6" s="1"/>
  <c r="AE24" i="6" l="1"/>
  <c r="AD22" i="6"/>
  <c r="AD24" i="6"/>
  <c r="AD21" i="6"/>
  <c r="AD23" i="6"/>
  <c r="AD19" i="6"/>
  <c r="AD20" i="6"/>
  <c r="AE19" i="6"/>
  <c r="AE20" i="6"/>
  <c r="AE21" i="6"/>
  <c r="AE22" i="6"/>
</calcChain>
</file>

<file path=xl/sharedStrings.xml><?xml version="1.0" encoding="utf-8"?>
<sst xmlns="http://schemas.openxmlformats.org/spreadsheetml/2006/main" count="74" uniqueCount="68">
  <si>
    <t>静态池</t>
  </si>
  <si>
    <t>报告期末</t>
  </si>
  <si>
    <t>期数</t>
  </si>
  <si>
    <t>静态池笔数</t>
  </si>
  <si>
    <t>期末存续笔数</t>
  </si>
  <si>
    <t>1-30天滞纳贷款总额(A1)</t>
    <phoneticPr fontId="18" type="noConversion"/>
  </si>
  <si>
    <t>31-60天滞纳贷款总额(A2)</t>
    <phoneticPr fontId="18" type="noConversion"/>
  </si>
  <si>
    <t>61-90天滞纳贷款总额(A3)</t>
    <phoneticPr fontId="18" type="noConversion"/>
  </si>
  <si>
    <t>91-120天滞纳贷款总额(A4)</t>
    <phoneticPr fontId="62" type="noConversion"/>
  </si>
  <si>
    <t>121以上天滞纳贷款总额(A5)</t>
    <phoneticPr fontId="62" type="noConversion"/>
  </si>
  <si>
    <t>当期滞纳款总额
A=A1+A2+A3+A4+A5</t>
    <phoneticPr fontId="62" type="noConversion"/>
  </si>
  <si>
    <t>提前还款金额(P)</t>
    <phoneticPr fontId="18" type="noConversion"/>
  </si>
  <si>
    <t>正常存续金额(N)</t>
    <phoneticPr fontId="18" type="noConversion"/>
  </si>
  <si>
    <t>静态池规模(S)
S=N+P+A+R</t>
    <phoneticPr fontId="18" type="noConversion"/>
  </si>
  <si>
    <t>期末存续金额(L)
L=N+A</t>
    <phoneticPr fontId="18" type="noConversion"/>
  </si>
  <si>
    <r>
      <t>S</t>
    </r>
    <r>
      <rPr>
        <sz val="10"/>
        <color theme="1"/>
        <rFont val="宋体"/>
        <family val="2"/>
        <charset val="134"/>
        <scheme val="minor"/>
      </rPr>
      <t>tep0：原始损失数据</t>
    </r>
    <phoneticPr fontId="18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</si>
  <si>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tep1：计算损失率</t>
    </r>
    <phoneticPr fontId="18" type="noConversion"/>
  </si>
  <si>
    <t>Step2：累计损失率</t>
    <phoneticPr fontId="18" type="noConversion"/>
  </si>
  <si>
    <t>LossRate</t>
    <phoneticPr fontId="62" type="noConversion"/>
  </si>
  <si>
    <t>RawData</t>
    <phoneticPr fontId="62" type="noConversion"/>
  </si>
  <si>
    <t>CumLossRate(i)=CumLossRate(i-1)+LossRate(i-1)</t>
    <phoneticPr fontId="18" type="noConversion"/>
  </si>
  <si>
    <t>Loan</t>
    <phoneticPr fontId="62" type="noConversion"/>
  </si>
  <si>
    <t>Weight</t>
    <phoneticPr fontId="62" type="noConversion"/>
  </si>
  <si>
    <t>WALR</t>
    <phoneticPr fontId="18" type="noConversion"/>
  </si>
  <si>
    <t>CumWALR</t>
    <phoneticPr fontId="18" type="noConversion"/>
  </si>
  <si>
    <t>Percentage</t>
    <phoneticPr fontId="18" type="noConversion"/>
  </si>
  <si>
    <t>CumPercentage</t>
    <phoneticPr fontId="18" type="noConversion"/>
  </si>
  <si>
    <t>Mean</t>
    <phoneticPr fontId="18" type="noConversion"/>
  </si>
  <si>
    <t>STDEV</t>
    <phoneticPr fontId="18" type="noConversion"/>
  </si>
  <si>
    <t>CV</t>
    <phoneticPr fontId="18" type="noConversion"/>
  </si>
  <si>
    <t>CumLossRate</t>
    <phoneticPr fontId="62" type="noConversion"/>
  </si>
  <si>
    <t>CumPercentage</t>
    <phoneticPr fontId="62" type="noConversion"/>
  </si>
  <si>
    <t>SumLossRate</t>
    <phoneticPr fontId="62" type="noConversion"/>
  </si>
  <si>
    <t>LGD违约损失率分析</t>
    <phoneticPr fontId="18" type="noConversion"/>
  </si>
  <si>
    <t>CPR条件早偿率分析</t>
    <phoneticPr fontId="18" type="noConversion"/>
  </si>
  <si>
    <t>Step0：期末存续金额(L)</t>
    <phoneticPr fontId="62" type="noConversion"/>
  </si>
  <si>
    <t>Step0：提前还款金额(P)</t>
    <phoneticPr fontId="62" type="noConversion"/>
  </si>
  <si>
    <t>损失：61-90天滞纳贷款总额(A3)</t>
    <phoneticPr fontId="18" type="noConversion"/>
  </si>
  <si>
    <t>Step1: SMM</t>
    <phoneticPr fontId="62" type="noConversion"/>
  </si>
  <si>
    <t>SMM</t>
    <phoneticPr fontId="18" type="noConversion"/>
  </si>
  <si>
    <r>
      <t>违约时暴露（寸头/敞口）（Exposure At Default）EAD
违约概率（Probability of Default）PD
回收率（RecoveryRate）RR
违约损失率（Loss Given Default）:LGD ＝1－RR
预期损失率（Expected Loss）:EL＝LGD*PD（</t>
    </r>
    <r>
      <rPr>
        <sz val="11"/>
        <color rgb="FFFF0000"/>
        <rFont val="宋体"/>
        <family val="3"/>
        <charset val="134"/>
        <scheme val="minor"/>
      </rPr>
      <t>相对形态</t>
    </r>
    <r>
      <rPr>
        <sz val="11"/>
        <color theme="1"/>
        <rFont val="宋体"/>
        <family val="2"/>
        <charset val="134"/>
        <scheme val="minor"/>
      </rPr>
      <t>），EL=LGD*PD*EAD（</t>
    </r>
    <r>
      <rPr>
        <sz val="11"/>
        <color rgb="FFFF0000"/>
        <rFont val="宋体"/>
        <family val="3"/>
        <charset val="134"/>
        <scheme val="minor"/>
      </rPr>
      <t>绝对形态</t>
    </r>
    <r>
      <rPr>
        <sz val="11"/>
        <color theme="1"/>
        <rFont val="宋体"/>
        <family val="2"/>
        <charset val="134"/>
        <scheme val="minor"/>
      </rPr>
      <t xml:space="preserve">）
</t>
    </r>
    <r>
      <rPr>
        <sz val="11"/>
        <color rgb="FFFF0000"/>
        <rFont val="宋体"/>
        <family val="3"/>
        <charset val="134"/>
        <scheme val="minor"/>
      </rPr>
      <t>违约损失率LGD</t>
    </r>
    <r>
      <rPr>
        <sz val="11"/>
        <color theme="1"/>
        <rFont val="宋体"/>
        <family val="2"/>
        <charset val="134"/>
        <scheme val="minor"/>
      </rPr>
      <t>是指债务人一旦违约将给债权人造成的损失数额，即损失的严重程度。从贷款回收的角度看，LGD决定了贷款回收的程度，因为，</t>
    </r>
    <r>
      <rPr>
        <sz val="11"/>
        <color rgb="FFFF0000"/>
        <rFont val="宋体"/>
        <family val="3"/>
        <charset val="134"/>
        <scheme val="minor"/>
      </rPr>
      <t>LGD＝1－回收率</t>
    </r>
    <r>
      <rPr>
        <sz val="11"/>
        <color theme="1"/>
        <rFont val="宋体"/>
        <family val="2"/>
        <charset val="134"/>
        <scheme val="minor"/>
      </rPr>
      <t>。构成一个完整风险概念的</t>
    </r>
    <r>
      <rPr>
        <sz val="11"/>
        <color rgb="FFFF0000"/>
        <rFont val="宋体"/>
        <family val="3"/>
        <charset val="134"/>
        <scheme val="minor"/>
      </rPr>
      <t>两个基本要素</t>
    </r>
    <r>
      <rPr>
        <sz val="11"/>
        <color theme="1"/>
        <rFont val="宋体"/>
        <family val="2"/>
        <charset val="134"/>
        <scheme val="minor"/>
      </rPr>
      <t>是损失的可能性和一旦损失发生后的损失规模（</t>
    </r>
    <r>
      <rPr>
        <sz val="11"/>
        <color rgb="FFFF0000"/>
        <rFont val="宋体"/>
        <family val="3"/>
        <charset val="134"/>
        <scheme val="minor"/>
      </rPr>
      <t>相对规模和绝对规模</t>
    </r>
    <r>
      <rPr>
        <sz val="11"/>
        <color theme="1"/>
        <rFont val="宋体"/>
        <family val="2"/>
        <charset val="134"/>
        <scheme val="minor"/>
      </rPr>
      <t xml:space="preserve">），即损失的严重程度。因此，LGD是除违约概率PD以外反映信用风险水平的另外一个重要参数，两者结合在一起才能全面反映信用风险水平。显然，PD既定的情况下，LGD越高，信用风险越大。预期损失率(Expected Loss, EL)是反映信用风险的一个指标，它是LGD和PD的乘积：EL=LGD*PD，这是相对数形态的预期损失。绝对数形式的预期损失可以表示为:EL=LGD*PD*EAD。
</t>
    </r>
    <r>
      <rPr>
        <sz val="11"/>
        <color rgb="FFFF0000"/>
        <rFont val="宋体"/>
        <family val="3"/>
        <charset val="134"/>
        <scheme val="minor"/>
      </rPr>
      <t>违约回收率
早偿率CPR</t>
    </r>
    <r>
      <rPr>
        <sz val="11"/>
        <color theme="1"/>
        <rFont val="宋体"/>
        <family val="2"/>
        <charset val="134"/>
        <scheme val="minor"/>
      </rPr>
      <t xml:space="preserve">
单月死亡率(Single Monthly Mortality)：SMM
http://wiki.mbalib.com/wiki/%E8%BF%9D%E7%BA%A6%E6%8D%9F%E5%A4%B1%E7%8E%87
</t>
    </r>
    <phoneticPr fontId="18" type="noConversion"/>
  </si>
  <si>
    <t>WASMM</t>
    <phoneticPr fontId="18" type="noConversion"/>
  </si>
  <si>
    <t>SMM(i)=P(i)/L(i)</t>
    <phoneticPr fontId="18" type="noConversion"/>
  </si>
  <si>
    <t>LossRate(i)=Loss(i)/Sum(i)</t>
    <phoneticPr fontId="18" type="noConversion"/>
  </si>
  <si>
    <t>CumLossRate(i)=Sum[LossRate(i),1,i]</t>
    <phoneticPr fontId="18" type="noConversion"/>
  </si>
  <si>
    <t>Leaving</t>
    <phoneticPr fontId="18" type="noConversion"/>
  </si>
  <si>
    <t>Prepayment</t>
    <phoneticPr fontId="18" type="noConversion"/>
  </si>
  <si>
    <t>WASMM(i)=Sum(SMM(i)*L(i),1,n)/Sum(L(i),1,n)</t>
    <phoneticPr fontId="18" type="noConversion"/>
  </si>
  <si>
    <t>RR回收率分析</t>
    <phoneticPr fontId="18" type="noConversion"/>
  </si>
  <si>
    <t>静态池规模(S)</t>
  </si>
  <si>
    <t>RecoveryRate</t>
    <phoneticPr fontId="62" type="noConversion"/>
  </si>
  <si>
    <t>WARR</t>
    <phoneticPr fontId="18" type="noConversion"/>
  </si>
  <si>
    <r>
      <rPr>
        <sz val="18"/>
        <color rgb="FF92D050"/>
        <rFont val="黑体"/>
        <family val="3"/>
        <charset val="134"/>
      </rPr>
      <t>备注：分期付款（白条）</t>
    </r>
    <r>
      <rPr>
        <sz val="11"/>
        <color theme="1"/>
        <rFont val="黑体"/>
        <family val="3"/>
        <charset val="134"/>
      </rPr>
      <t xml:space="preserve">
S-Sum静态池规模；
L-Leaving期末存续总额
N-Normal正常存续金额；
P-Prepayment提前还款金额；
Ai-Arrear(i)相应级别的滞纳款总额；
R-Recovery正常回收贷款金额（不包括早偿）；
损失：91-120天滞纳意味着损失
假设表格中所有数据均为真实、准确、完整的数据
</t>
    </r>
    <phoneticPr fontId="18" type="noConversion"/>
  </si>
  <si>
    <t>期末存续金额(L)</t>
    <phoneticPr fontId="18" type="noConversion"/>
  </si>
  <si>
    <t>Leaving</t>
    <phoneticPr fontId="62" type="noConversion"/>
  </si>
  <si>
    <t>CumRR(i)=[S-L(i)]/S</t>
    <phoneticPr fontId="18" type="noConversion"/>
  </si>
  <si>
    <t>Step0：未收回金额</t>
    <phoneticPr fontId="18" type="noConversion"/>
  </si>
  <si>
    <t>CumRecoveryRate</t>
    <phoneticPr fontId="62" type="noConversion"/>
  </si>
  <si>
    <t>Step2：当期回收率</t>
    <phoneticPr fontId="18" type="noConversion"/>
  </si>
  <si>
    <t>RR(i)=CumRR(i)-CumRR(i-1)</t>
    <phoneticPr fontId="18" type="noConversion"/>
  </si>
  <si>
    <t>CumWARR</t>
    <phoneticPr fontId="18" type="noConversion"/>
  </si>
  <si>
    <t>Step3：累计回收率</t>
    <phoneticPr fontId="18" type="noConversion"/>
  </si>
  <si>
    <t>SumRR</t>
    <phoneticPr fontId="18" type="noConversion"/>
  </si>
  <si>
    <t>Step1：回收率累计</t>
    <phoneticPr fontId="18" type="noConversion"/>
  </si>
  <si>
    <t>SumRR(i)=CumRecoveryRate(i)/CumPercentage(i)</t>
    <phoneticPr fontId="18" type="noConversion"/>
  </si>
  <si>
    <t>RR=1-LGD</t>
    <phoneticPr fontId="18" type="noConversion"/>
  </si>
  <si>
    <t>SumLGD</t>
    <phoneticPr fontId="18" type="noConversion"/>
  </si>
  <si>
    <t>Step2: 累计早偿率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</si>
</sst>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_ * #,##0_ ;_ * \-#,##0_ ;_ * &quot;-&quot;??_ ;_ @_ "/>
    <numFmt numFmtId="179" formatCode="_-* #,##0_-;\-* #,##0_-;_-* &quot;-&quot;_-;_-@_-"/>
    <numFmt numFmtId="180" formatCode="0.0000000"/>
    <numFmt numFmtId="181" formatCode="0.000000000000000%"/>
  </numFmts>
  <fonts count="9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9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Microsoft Sans Serif"/>
      <family val="2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calibri"/>
      <family val="2"/>
      <charset val="134"/>
    </font>
    <font>
      <sz val="9"/>
      <name val="Microsoft Sans Serif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8"/>
      <color rgb="FF002060"/>
      <name val="黑体"/>
      <family val="3"/>
      <charset val="134"/>
    </font>
    <font>
      <b/>
      <sz val="8"/>
      <color rgb="FF002060"/>
      <name val="黑体"/>
      <family val="3"/>
      <charset val="134"/>
    </font>
    <font>
      <sz val="8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sz val="8"/>
      <color rgb="FFFF0000"/>
      <name val="黑体"/>
      <family val="3"/>
      <charset val="134"/>
    </font>
    <font>
      <b/>
      <sz val="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8"/>
      <color rgb="FF92D050"/>
      <name val="黑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8"/>
      <color rgb="FFFF0000"/>
      <name val="黑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381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177" fontId="2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9" fontId="20" fillId="0" borderId="0" applyFont="0" applyFill="0" applyBorder="0" applyAlignment="0" applyProtection="0"/>
    <xf numFmtId="0" fontId="24" fillId="0" borderId="0">
      <alignment vertical="center"/>
    </xf>
    <xf numFmtId="0" fontId="19" fillId="0" borderId="0"/>
    <xf numFmtId="0" fontId="19" fillId="0" borderId="0"/>
    <xf numFmtId="0" fontId="1" fillId="8" borderId="8" applyNumberFormat="0" applyFont="0" applyAlignment="0" applyProtection="0">
      <alignment vertical="center"/>
    </xf>
    <xf numFmtId="0" fontId="19" fillId="0" borderId="0"/>
    <xf numFmtId="177" fontId="20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/>
    <xf numFmtId="0" fontId="19" fillId="0" borderId="0"/>
    <xf numFmtId="177" fontId="20" fillId="0" borderId="0" applyFont="0" applyFill="0" applyBorder="0" applyAlignment="0" applyProtection="0"/>
    <xf numFmtId="0" fontId="26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6" fillId="36" borderId="0" applyNumberFormat="0" applyBorder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6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53" fillId="6" borderId="4" applyNumberFormat="0" applyAlignment="0" applyProtection="0">
      <alignment vertical="center"/>
    </xf>
    <xf numFmtId="0" fontId="37" fillId="49" borderId="14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30" fillId="50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32" fillId="49" borderId="17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5" fillId="40" borderId="14" applyNumberForma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6" fillId="56" borderId="18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27" fillId="0" borderId="0">
      <alignment vertical="center"/>
    </xf>
    <xf numFmtId="179" fontId="60" fillId="0" borderId="0" applyFont="0" applyFill="0" applyBorder="0" applyAlignment="0" applyProtection="0">
      <alignment vertical="center"/>
    </xf>
    <xf numFmtId="0" fontId="27" fillId="0" borderId="0" applyProtection="0">
      <alignment vertical="center"/>
    </xf>
    <xf numFmtId="0" fontId="26" fillId="0" borderId="0">
      <alignment vertical="center"/>
    </xf>
    <xf numFmtId="0" fontId="61" fillId="0" borderId="0" applyProtection="0">
      <alignment vertical="center"/>
    </xf>
    <xf numFmtId="9" fontId="26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61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61" fillId="0" borderId="0" applyProtection="0">
      <alignment vertical="center"/>
    </xf>
    <xf numFmtId="0" fontId="26" fillId="0" borderId="0" applyProtection="0">
      <alignment vertical="center"/>
    </xf>
    <xf numFmtId="9" fontId="26" fillId="0" borderId="0" applyProtection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 applyProtection="0">
      <alignment vertical="center"/>
    </xf>
    <xf numFmtId="0" fontId="26" fillId="0" borderId="0"/>
    <xf numFmtId="0" fontId="26" fillId="0" borderId="0"/>
    <xf numFmtId="0" fontId="2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/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10" fontId="63" fillId="0" borderId="0" xfId="380" applyNumberFormat="1" applyFont="1" applyAlignment="1"/>
    <xf numFmtId="0" fontId="65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10" fontId="63" fillId="0" borderId="0" xfId="380" applyNumberFormat="1" applyFont="1" applyAlignment="1">
      <alignment horizontal="center" vertical="center"/>
    </xf>
    <xf numFmtId="0" fontId="64" fillId="0" borderId="0" xfId="0" applyFont="1" applyAlignment="1"/>
    <xf numFmtId="0" fontId="64" fillId="0" borderId="0" xfId="0" applyNumberFormat="1" applyFont="1" applyAlignment="1"/>
    <xf numFmtId="0" fontId="64" fillId="0" borderId="0" xfId="380" applyNumberFormat="1" applyFont="1" applyAlignment="1"/>
    <xf numFmtId="178" fontId="67" fillId="0" borderId="0" xfId="1" applyNumberFormat="1" applyFont="1" applyAlignment="1">
      <alignment horizontal="center" vertical="center"/>
    </xf>
    <xf numFmtId="176" fontId="67" fillId="0" borderId="0" xfId="0" applyNumberFormat="1" applyFont="1" applyAlignment="1"/>
    <xf numFmtId="0" fontId="65" fillId="0" borderId="0" xfId="0" applyFont="1" applyAlignment="1"/>
    <xf numFmtId="180" fontId="64" fillId="0" borderId="0" xfId="0" applyNumberFormat="1" applyFont="1" applyAlignment="1"/>
    <xf numFmtId="0" fontId="67" fillId="0" borderId="0" xfId="0" applyFont="1" applyAlignment="1"/>
    <xf numFmtId="0" fontId="69" fillId="0" borderId="0" xfId="0" applyFont="1" applyAlignment="1"/>
    <xf numFmtId="0" fontId="70" fillId="0" borderId="0" xfId="0" applyFont="1" applyAlignment="1"/>
    <xf numFmtId="10" fontId="69" fillId="0" borderId="0" xfId="380" applyNumberFormat="1" applyFont="1" applyAlignment="1"/>
    <xf numFmtId="0" fontId="71" fillId="0" borderId="0" xfId="0" applyNumberFormat="1" applyFont="1" applyAlignment="1"/>
    <xf numFmtId="0" fontId="73" fillId="0" borderId="0" xfId="0" applyNumberFormat="1" applyFont="1" applyAlignment="1"/>
    <xf numFmtId="0" fontId="74" fillId="0" borderId="0" xfId="0" applyNumberFormat="1" applyFont="1" applyAlignment="1"/>
    <xf numFmtId="0" fontId="71" fillId="0" borderId="0" xfId="380" applyNumberFormat="1" applyFont="1" applyAlignment="1"/>
    <xf numFmtId="0" fontId="74" fillId="0" borderId="0" xfId="0" applyFont="1" applyAlignment="1">
      <alignment horizontal="center" vertical="center"/>
    </xf>
    <xf numFmtId="178" fontId="72" fillId="0" borderId="0" xfId="1" applyNumberFormat="1" applyFont="1" applyAlignment="1">
      <alignment horizontal="center" vertical="center"/>
    </xf>
    <xf numFmtId="176" fontId="71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10" fontId="69" fillId="0" borderId="0" xfId="380" applyNumberFormat="1" applyFont="1" applyAlignment="1">
      <alignment horizontal="center" vertical="center"/>
    </xf>
    <xf numFmtId="0" fontId="71" fillId="0" borderId="0" xfId="0" applyFont="1" applyAlignment="1"/>
    <xf numFmtId="0" fontId="73" fillId="0" borderId="0" xfId="0" applyFont="1" applyAlignment="1">
      <alignment horizontal="center"/>
    </xf>
    <xf numFmtId="176" fontId="72" fillId="0" borderId="0" xfId="0" applyNumberFormat="1" applyFont="1" applyAlignment="1"/>
    <xf numFmtId="176" fontId="71" fillId="0" borderId="0" xfId="0" applyNumberFormat="1" applyFont="1" applyAlignment="1"/>
    <xf numFmtId="0" fontId="74" fillId="0" borderId="0" xfId="0" applyFont="1" applyAlignment="1">
      <alignment horizontal="center"/>
    </xf>
    <xf numFmtId="176" fontId="71" fillId="0" borderId="0" xfId="0" applyNumberFormat="1" applyFont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10" fontId="75" fillId="0" borderId="0" xfId="380" applyNumberFormat="1" applyFont="1" applyAlignment="1">
      <alignment horizontal="center" vertical="center" wrapText="1"/>
    </xf>
    <xf numFmtId="10" fontId="69" fillId="0" borderId="0" xfId="0" applyNumberFormat="1" applyFont="1" applyAlignment="1"/>
    <xf numFmtId="178" fontId="67" fillId="0" borderId="0" xfId="1" applyNumberFormat="1" applyFont="1" applyAlignment="1"/>
    <xf numFmtId="178" fontId="63" fillId="0" borderId="0" xfId="1" applyNumberFormat="1" applyFont="1" applyAlignment="1"/>
    <xf numFmtId="0" fontId="78" fillId="0" borderId="0" xfId="0" applyFont="1" applyAlignment="1"/>
    <xf numFmtId="0" fontId="79" fillId="0" borderId="21" xfId="0" applyFont="1" applyBorder="1" applyAlignment="1"/>
    <xf numFmtId="0" fontId="79" fillId="0" borderId="23" xfId="0" applyFont="1" applyBorder="1" applyAlignment="1"/>
    <xf numFmtId="178" fontId="79" fillId="0" borderId="22" xfId="1" applyNumberFormat="1" applyFont="1" applyBorder="1" applyAlignment="1"/>
    <xf numFmtId="178" fontId="78" fillId="0" borderId="22" xfId="1" applyNumberFormat="1" applyFont="1" applyBorder="1" applyAlignment="1"/>
    <xf numFmtId="178" fontId="79" fillId="0" borderId="23" xfId="1" applyNumberFormat="1" applyFont="1" applyBorder="1" applyAlignment="1"/>
    <xf numFmtId="43" fontId="79" fillId="0" borderId="0" xfId="0" applyNumberFormat="1" applyFont="1" applyAlignment="1"/>
    <xf numFmtId="0" fontId="79" fillId="0" borderId="0" xfId="0" applyFont="1" applyAlignment="1"/>
    <xf numFmtId="0" fontId="79" fillId="0" borderId="24" xfId="0" applyFont="1" applyBorder="1" applyAlignment="1"/>
    <xf numFmtId="0" fontId="79" fillId="0" borderId="26" xfId="0" applyFont="1" applyBorder="1" applyAlignment="1"/>
    <xf numFmtId="178" fontId="79" fillId="0" borderId="0" xfId="1" applyNumberFormat="1" applyFont="1" applyBorder="1" applyAlignment="1"/>
    <xf numFmtId="178" fontId="78" fillId="0" borderId="0" xfId="1" applyNumberFormat="1" applyFont="1" applyBorder="1" applyAlignment="1"/>
    <xf numFmtId="178" fontId="79" fillId="0" borderId="26" xfId="1" applyNumberFormat="1" applyFont="1" applyBorder="1" applyAlignment="1"/>
    <xf numFmtId="0" fontId="79" fillId="0" borderId="25" xfId="0" applyFont="1" applyBorder="1" applyAlignment="1"/>
    <xf numFmtId="0" fontId="79" fillId="0" borderId="27" xfId="0" applyFont="1" applyBorder="1" applyAlignment="1"/>
    <xf numFmtId="178" fontId="79" fillId="0" borderId="19" xfId="1" applyNumberFormat="1" applyFont="1" applyBorder="1" applyAlignment="1"/>
    <xf numFmtId="178" fontId="78" fillId="0" borderId="19" xfId="1" applyNumberFormat="1" applyFont="1" applyBorder="1" applyAlignment="1"/>
    <xf numFmtId="178" fontId="79" fillId="0" borderId="27" xfId="1" applyNumberFormat="1" applyFont="1" applyBorder="1" applyAlignment="1"/>
    <xf numFmtId="0" fontId="79" fillId="0" borderId="28" xfId="0" applyFont="1" applyBorder="1" applyAlignment="1"/>
    <xf numFmtId="178" fontId="79" fillId="0" borderId="30" xfId="1" applyNumberFormat="1" applyFont="1" applyBorder="1" applyAlignment="1"/>
    <xf numFmtId="178" fontId="78" fillId="0" borderId="30" xfId="1" applyNumberFormat="1" applyFont="1" applyBorder="1" applyAlignment="1"/>
    <xf numFmtId="178" fontId="79" fillId="0" borderId="29" xfId="1" applyNumberFormat="1" applyFont="1" applyBorder="1" applyAlignment="1"/>
    <xf numFmtId="0" fontId="79" fillId="0" borderId="0" xfId="0" applyFont="1" applyBorder="1" applyAlignment="1"/>
    <xf numFmtId="178" fontId="79" fillId="0" borderId="0" xfId="1" applyNumberFormat="1" applyFont="1" applyAlignment="1"/>
    <xf numFmtId="0" fontId="79" fillId="0" borderId="20" xfId="0" applyFont="1" applyBorder="1" applyAlignment="1"/>
    <xf numFmtId="10" fontId="78" fillId="0" borderId="0" xfId="380" applyNumberFormat="1" applyFont="1" applyAlignment="1"/>
    <xf numFmtId="10" fontId="79" fillId="0" borderId="0" xfId="380" applyNumberFormat="1" applyFont="1" applyAlignment="1"/>
    <xf numFmtId="178" fontId="78" fillId="58" borderId="22" xfId="1" applyNumberFormat="1" applyFont="1" applyFill="1" applyBorder="1" applyAlignment="1"/>
    <xf numFmtId="178" fontId="78" fillId="58" borderId="0" xfId="1" applyNumberFormat="1" applyFont="1" applyFill="1" applyBorder="1" applyAlignment="1"/>
    <xf numFmtId="178" fontId="77" fillId="0" borderId="30" xfId="1" applyNumberFormat="1" applyFont="1" applyBorder="1" applyAlignment="1">
      <alignment horizontal="center" vertical="center"/>
    </xf>
    <xf numFmtId="178" fontId="80" fillId="0" borderId="30" xfId="1" applyNumberFormat="1" applyFont="1" applyBorder="1" applyAlignment="1">
      <alignment horizontal="center" vertical="center"/>
    </xf>
    <xf numFmtId="178" fontId="80" fillId="0" borderId="29" xfId="1" applyNumberFormat="1" applyFont="1" applyBorder="1" applyAlignment="1">
      <alignment horizontal="center" vertical="center"/>
    </xf>
    <xf numFmtId="178" fontId="80" fillId="0" borderId="31" xfId="1" applyNumberFormat="1" applyFont="1" applyBorder="1" applyAlignment="1">
      <alignment horizontal="center" vertical="center"/>
    </xf>
    <xf numFmtId="178" fontId="76" fillId="0" borderId="30" xfId="1" applyNumberFormat="1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7" fillId="0" borderId="29" xfId="0" applyFont="1" applyBorder="1" applyAlignment="1">
      <alignment horizontal="center" vertical="center"/>
    </xf>
    <xf numFmtId="178" fontId="80" fillId="0" borderId="31" xfId="1" applyNumberFormat="1" applyFont="1" applyBorder="1" applyAlignment="1">
      <alignment horizontal="center" vertical="center" wrapText="1"/>
    </xf>
    <xf numFmtId="178" fontId="76" fillId="0" borderId="30" xfId="1" applyNumberFormat="1" applyFont="1" applyBorder="1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178" fontId="79" fillId="59" borderId="0" xfId="1" applyNumberFormat="1" applyFont="1" applyFill="1" applyBorder="1" applyAlignment="1"/>
    <xf numFmtId="10" fontId="71" fillId="0" borderId="0" xfId="0" applyNumberFormat="1" applyFont="1" applyAlignment="1"/>
    <xf numFmtId="0" fontId="63" fillId="57" borderId="0" xfId="0" applyFont="1" applyFill="1" applyAlignment="1"/>
    <xf numFmtId="0" fontId="6" fillId="57" borderId="0" xfId="7" applyFill="1" applyAlignment="1">
      <alignment horizontal="center"/>
    </xf>
    <xf numFmtId="181" fontId="71" fillId="0" borderId="0" xfId="0" applyNumberFormat="1" applyFont="1" applyAlignment="1"/>
    <xf numFmtId="178" fontId="78" fillId="60" borderId="22" xfId="1" applyNumberFormat="1" applyFont="1" applyFill="1" applyBorder="1" applyAlignment="1"/>
    <xf numFmtId="178" fontId="78" fillId="60" borderId="0" xfId="1" applyNumberFormat="1" applyFont="1" applyFill="1" applyBorder="1" applyAlignment="1"/>
    <xf numFmtId="10" fontId="65" fillId="0" borderId="0" xfId="0" applyNumberFormat="1" applyFont="1" applyAlignment="1"/>
    <xf numFmtId="178" fontId="78" fillId="33" borderId="22" xfId="1" applyNumberFormat="1" applyFont="1" applyFill="1" applyBorder="1" applyAlignment="1"/>
    <xf numFmtId="178" fontId="78" fillId="33" borderId="0" xfId="1" applyNumberFormat="1" applyFont="1" applyFill="1" applyBorder="1" applyAlignment="1"/>
    <xf numFmtId="178" fontId="86" fillId="33" borderId="0" xfId="1" applyNumberFormat="1" applyFont="1" applyFill="1" applyBorder="1" applyAlignment="1"/>
    <xf numFmtId="178" fontId="78" fillId="33" borderId="19" xfId="1" applyNumberFormat="1" applyFont="1" applyFill="1" applyBorder="1" applyAlignment="1"/>
    <xf numFmtId="178" fontId="78" fillId="33" borderId="30" xfId="1" applyNumberFormat="1" applyFont="1" applyFill="1" applyBorder="1" applyAlignment="1"/>
    <xf numFmtId="178" fontId="81" fillId="61" borderId="30" xfId="1" applyNumberFormat="1" applyFont="1" applyFill="1" applyBorder="1" applyAlignment="1">
      <alignment horizontal="center" vertical="center"/>
    </xf>
    <xf numFmtId="178" fontId="81" fillId="61" borderId="22" xfId="1" applyNumberFormat="1" applyFont="1" applyFill="1" applyBorder="1" applyAlignment="1">
      <alignment horizontal="center" vertical="center"/>
    </xf>
    <xf numFmtId="178" fontId="79" fillId="59" borderId="19" xfId="1" applyNumberFormat="1" applyFont="1" applyFill="1" applyBorder="1" applyAlignment="1"/>
    <xf numFmtId="10" fontId="85" fillId="0" borderId="0" xfId="380" applyNumberFormat="1" applyFont="1" applyAlignment="1"/>
    <xf numFmtId="10" fontId="69" fillId="57" borderId="0" xfId="380" applyNumberFormat="1" applyFont="1" applyFill="1" applyAlignment="1"/>
    <xf numFmtId="0" fontId="63" fillId="0" borderId="0" xfId="0" applyFont="1" applyAlignment="1"/>
    <xf numFmtId="10" fontId="85" fillId="57" borderId="0" xfId="380" applyNumberFormat="1" applyFont="1" applyFill="1" applyAlignment="1"/>
    <xf numFmtId="0" fontId="87" fillId="0" borderId="0" xfId="0" applyFont="1" applyAlignment="1">
      <alignment horizontal="center" vertical="center" wrapText="1"/>
    </xf>
    <xf numFmtId="0" fontId="87" fillId="57" borderId="0" xfId="0" applyFont="1" applyFill="1" applyAlignment="1">
      <alignment horizontal="center" vertical="center" wrapText="1"/>
    </xf>
    <xf numFmtId="176" fontId="66" fillId="57" borderId="37" xfId="0" applyNumberFormat="1" applyFont="1" applyFill="1" applyBorder="1" applyAlignment="1">
      <alignment horizontal="center" vertical="center"/>
    </xf>
    <xf numFmtId="0" fontId="66" fillId="57" borderId="38" xfId="0" applyFont="1" applyFill="1" applyBorder="1" applyAlignment="1">
      <alignment horizontal="center" vertical="center"/>
    </xf>
    <xf numFmtId="0" fontId="66" fillId="57" borderId="39" xfId="0" applyFont="1" applyFill="1" applyBorder="1" applyAlignment="1">
      <alignment horizontal="center" vertical="center"/>
    </xf>
    <xf numFmtId="176" fontId="66" fillId="57" borderId="37" xfId="0" applyNumberFormat="1" applyFont="1" applyFill="1" applyBorder="1" applyAlignment="1">
      <alignment horizontal="center"/>
    </xf>
    <xf numFmtId="0" fontId="87" fillId="57" borderId="38" xfId="0" applyNumberFormat="1" applyFont="1" applyFill="1" applyBorder="1" applyAlignment="1">
      <alignment horizontal="center"/>
    </xf>
    <xf numFmtId="0" fontId="87" fillId="57" borderId="39" xfId="0" applyNumberFormat="1" applyFont="1" applyFill="1" applyBorder="1" applyAlignment="1"/>
    <xf numFmtId="176" fontId="71" fillId="57" borderId="0" xfId="0" applyNumberFormat="1" applyFont="1" applyFill="1" applyAlignment="1">
      <alignment horizontal="center" vertical="center"/>
    </xf>
    <xf numFmtId="0" fontId="69" fillId="57" borderId="0" xfId="0" applyFont="1" applyFill="1" applyAlignment="1">
      <alignment horizontal="center" vertical="center"/>
    </xf>
    <xf numFmtId="10" fontId="69" fillId="57" borderId="0" xfId="0" applyNumberFormat="1" applyFont="1" applyFill="1" applyAlignment="1"/>
    <xf numFmtId="49" fontId="73" fillId="0" borderId="0" xfId="0" applyNumberFormat="1" applyFont="1" applyAlignment="1">
      <alignment horizontal="center"/>
    </xf>
    <xf numFmtId="0" fontId="68" fillId="0" borderId="0" xfId="0" applyFont="1" applyAlignment="1">
      <alignment horizontal="center"/>
    </xf>
    <xf numFmtId="0" fontId="65" fillId="57" borderId="0" xfId="0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87" fillId="0" borderId="0" xfId="0" applyNumberFormat="1" applyFont="1" applyAlignment="1">
      <alignment horizontal="center" vertical="center"/>
    </xf>
    <xf numFmtId="10" fontId="63" fillId="57" borderId="0" xfId="380" applyNumberFormat="1" applyFont="1" applyFill="1" applyAlignment="1"/>
    <xf numFmtId="0" fontId="22" fillId="57" borderId="0" xfId="0" applyFont="1" applyFill="1" applyAlignment="1">
      <alignment horizontal="center" vertical="center"/>
    </xf>
    <xf numFmtId="0" fontId="22" fillId="57" borderId="0" xfId="0" applyFont="1" applyFill="1">
      <alignment vertical="center"/>
    </xf>
    <xf numFmtId="10" fontId="0" fillId="0" borderId="0" xfId="0" applyNumberFormat="1">
      <alignment vertical="center"/>
    </xf>
    <xf numFmtId="0" fontId="68" fillId="0" borderId="40" xfId="0" applyFont="1" applyBorder="1" applyAlignment="1">
      <alignment horizontal="center"/>
    </xf>
    <xf numFmtId="10" fontId="0" fillId="0" borderId="41" xfId="0" applyNumberFormat="1" applyBorder="1">
      <alignment vertical="center"/>
    </xf>
    <xf numFmtId="10" fontId="0" fillId="0" borderId="42" xfId="0" applyNumberFormat="1" applyBorder="1">
      <alignment vertical="center"/>
    </xf>
    <xf numFmtId="0" fontId="73" fillId="0" borderId="43" xfId="0" applyFont="1" applyBorder="1" applyAlignment="1">
      <alignment horizontal="center"/>
    </xf>
    <xf numFmtId="10" fontId="0" fillId="0" borderId="0" xfId="0" applyNumberFormat="1" applyBorder="1">
      <alignment vertical="center"/>
    </xf>
    <xf numFmtId="10" fontId="0" fillId="0" borderId="44" xfId="0" applyNumberFormat="1" applyBorder="1">
      <alignment vertical="center"/>
    </xf>
    <xf numFmtId="0" fontId="68" fillId="0" borderId="43" xfId="0" applyFont="1" applyBorder="1" applyAlignment="1">
      <alignment horizontal="center"/>
    </xf>
    <xf numFmtId="0" fontId="73" fillId="0" borderId="45" xfId="0" applyFont="1" applyBorder="1" applyAlignment="1">
      <alignment horizontal="center"/>
    </xf>
    <xf numFmtId="10" fontId="0" fillId="0" borderId="46" xfId="0" applyNumberFormat="1" applyBorder="1">
      <alignment vertical="center"/>
    </xf>
    <xf numFmtId="10" fontId="0" fillId="0" borderId="47" xfId="0" applyNumberFormat="1" applyBorder="1">
      <alignment vertical="center"/>
    </xf>
    <xf numFmtId="0" fontId="0" fillId="0" borderId="44" xfId="0" applyBorder="1">
      <alignment vertical="center"/>
    </xf>
    <xf numFmtId="0" fontId="68" fillId="0" borderId="45" xfId="0" applyFont="1" applyBorder="1" applyAlignment="1">
      <alignment horizont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22" fillId="0" borderId="0" xfId="0" applyFont="1" applyAlignment="1">
      <alignment horizontal="center" vertical="center"/>
    </xf>
    <xf numFmtId="0" fontId="22" fillId="57" borderId="32" xfId="0" applyFont="1" applyFill="1" applyBorder="1" applyAlignment="1">
      <alignment horizontal="center" vertical="center"/>
    </xf>
    <xf numFmtId="0" fontId="22" fillId="57" borderId="33" xfId="0" applyFont="1" applyFill="1" applyBorder="1" applyAlignment="1">
      <alignment horizontal="center" vertical="center"/>
    </xf>
    <xf numFmtId="0" fontId="22" fillId="57" borderId="34" xfId="0" applyFont="1" applyFill="1" applyBorder="1" applyAlignment="1">
      <alignment horizontal="center" vertical="center"/>
    </xf>
    <xf numFmtId="10" fontId="0" fillId="57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176" fontId="72" fillId="0" borderId="41" xfId="0" applyNumberFormat="1" applyFont="1" applyBorder="1" applyAlignment="1"/>
    <xf numFmtId="176" fontId="72" fillId="0" borderId="42" xfId="0" applyNumberFormat="1" applyFont="1" applyBorder="1" applyAlignment="1"/>
    <xf numFmtId="176" fontId="72" fillId="0" borderId="0" xfId="0" applyNumberFormat="1" applyFont="1" applyBorder="1" applyAlignment="1"/>
    <xf numFmtId="176" fontId="72" fillId="0" borderId="44" xfId="0" applyNumberFormat="1" applyFont="1" applyBorder="1" applyAlignment="1"/>
    <xf numFmtId="178" fontId="72" fillId="0" borderId="0" xfId="1" applyNumberFormat="1" applyFont="1" applyBorder="1" applyAlignment="1">
      <alignment horizontal="center" vertical="center"/>
    </xf>
    <xf numFmtId="178" fontId="72" fillId="0" borderId="44" xfId="1" applyNumberFormat="1" applyFont="1" applyBorder="1" applyAlignment="1">
      <alignment horizontal="center" vertical="center"/>
    </xf>
    <xf numFmtId="178" fontId="72" fillId="0" borderId="46" xfId="1" applyNumberFormat="1" applyFont="1" applyBorder="1" applyAlignment="1">
      <alignment horizontal="center" vertical="center"/>
    </xf>
    <xf numFmtId="178" fontId="72" fillId="0" borderId="47" xfId="1" applyNumberFormat="1" applyFont="1" applyBorder="1" applyAlignment="1">
      <alignment horizontal="center" vertical="center"/>
    </xf>
    <xf numFmtId="0" fontId="88" fillId="57" borderId="33" xfId="0" applyFont="1" applyFill="1" applyBorder="1" applyAlignment="1">
      <alignment horizontal="center" vertical="center"/>
    </xf>
    <xf numFmtId="0" fontId="89" fillId="57" borderId="36" xfId="0" applyNumberFormat="1" applyFont="1" applyFill="1" applyBorder="1" applyAlignment="1">
      <alignment horizontal="center" vertical="center"/>
    </xf>
    <xf numFmtId="0" fontId="90" fillId="57" borderId="38" xfId="0" applyNumberFormat="1" applyFont="1" applyFill="1" applyBorder="1" applyAlignment="1">
      <alignment horizontal="center"/>
    </xf>
    <xf numFmtId="0" fontId="82" fillId="0" borderId="0" xfId="0" applyFont="1" applyAlignment="1">
      <alignment horizontal="left" vertical="center" wrapText="1"/>
    </xf>
    <xf numFmtId="0" fontId="66" fillId="57" borderId="0" xfId="0" applyFont="1" applyFill="1" applyAlignment="1">
      <alignment horizontal="center" vertical="center"/>
    </xf>
    <xf numFmtId="0" fontId="64" fillId="0" borderId="32" xfId="0" applyFont="1" applyBorder="1" applyAlignment="1">
      <alignment horizontal="center"/>
    </xf>
    <xf numFmtId="0" fontId="84" fillId="0" borderId="33" xfId="0" applyFont="1" applyBorder="1" applyAlignment="1">
      <alignment horizontal="center"/>
    </xf>
    <xf numFmtId="0" fontId="84" fillId="0" borderId="34" xfId="0" applyFont="1" applyBorder="1" applyAlignment="1">
      <alignment horizontal="center"/>
    </xf>
    <xf numFmtId="176" fontId="64" fillId="0" borderId="0" xfId="0" applyNumberFormat="1" applyFont="1" applyAlignment="1">
      <alignment horizontal="center"/>
    </xf>
    <xf numFmtId="0" fontId="64" fillId="0" borderId="33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88" fillId="57" borderId="48" xfId="0" applyFont="1" applyFill="1" applyBorder="1" applyAlignment="1">
      <alignment horizontal="center" vertical="center"/>
    </xf>
    <xf numFmtId="0" fontId="88" fillId="57" borderId="49" xfId="0" applyFont="1" applyFill="1" applyBorder="1" applyAlignment="1">
      <alignment horizontal="center" vertical="center"/>
    </xf>
    <xf numFmtId="0" fontId="88" fillId="57" borderId="50" xfId="0" applyFont="1" applyFill="1" applyBorder="1" applyAlignment="1">
      <alignment horizontal="center" vertical="center"/>
    </xf>
    <xf numFmtId="0" fontId="88" fillId="57" borderId="51" xfId="0" applyFont="1" applyFill="1" applyBorder="1" applyAlignment="1">
      <alignment horizontal="center" vertical="center"/>
    </xf>
    <xf numFmtId="0" fontId="88" fillId="57" borderId="52" xfId="0" applyFont="1" applyFill="1" applyBorder="1" applyAlignment="1">
      <alignment horizontal="center" vertical="center"/>
    </xf>
    <xf numFmtId="0" fontId="88" fillId="57" borderId="53" xfId="0" applyFont="1" applyFill="1" applyBorder="1" applyAlignment="1">
      <alignment horizontal="center" vertical="center"/>
    </xf>
    <xf numFmtId="0" fontId="22" fillId="57" borderId="0" xfId="0" applyFont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381">
    <cellStyle name="20% - 强调文字颜色 1 2" xfId="67" xr:uid="{00000000-0005-0000-0000-000006000000}"/>
    <cellStyle name="20% - 强调文字颜色 1 2 2" xfId="68" xr:uid="{00000000-0005-0000-0000-000007000000}"/>
    <cellStyle name="20% - 强调文字颜色 1 3" xfId="69" xr:uid="{00000000-0005-0000-0000-000008000000}"/>
    <cellStyle name="20% - 强调文字颜色 1 4" xfId="65" xr:uid="{00000000-0005-0000-0000-000009000000}"/>
    <cellStyle name="20% - 强调文字颜色 2 2" xfId="71" xr:uid="{00000000-0005-0000-0000-00000A000000}"/>
    <cellStyle name="20% - 强调文字颜色 2 2 2" xfId="72" xr:uid="{00000000-0005-0000-0000-00000B000000}"/>
    <cellStyle name="20% - 强调文字颜色 2 3" xfId="73" xr:uid="{00000000-0005-0000-0000-00000C000000}"/>
    <cellStyle name="20% - 强调文字颜色 2 4" xfId="70" xr:uid="{00000000-0005-0000-0000-00000D000000}"/>
    <cellStyle name="20% - 强调文字颜色 2 9 2" xfId="74" xr:uid="{00000000-0005-0000-0000-00000E000000}"/>
    <cellStyle name="20% - 强调文字颜色 3 2" xfId="76" xr:uid="{00000000-0005-0000-0000-00000F000000}"/>
    <cellStyle name="20% - 强调文字颜色 3 2 2" xfId="77" xr:uid="{00000000-0005-0000-0000-000010000000}"/>
    <cellStyle name="20% - 强调文字颜色 3 3" xfId="78" xr:uid="{00000000-0005-0000-0000-000011000000}"/>
    <cellStyle name="20% - 强调文字颜色 3 4" xfId="75" xr:uid="{00000000-0005-0000-0000-000012000000}"/>
    <cellStyle name="20% - 强调文字颜色 4 2" xfId="80" xr:uid="{00000000-0005-0000-0000-000013000000}"/>
    <cellStyle name="20% - 强调文字颜色 4 2 2" xfId="81" xr:uid="{00000000-0005-0000-0000-000014000000}"/>
    <cellStyle name="20% - 强调文字颜色 4 3" xfId="82" xr:uid="{00000000-0005-0000-0000-000015000000}"/>
    <cellStyle name="20% - 强调文字颜色 4 4" xfId="79" xr:uid="{00000000-0005-0000-0000-000016000000}"/>
    <cellStyle name="20% - 强调文字颜色 5 2" xfId="84" xr:uid="{00000000-0005-0000-0000-000017000000}"/>
    <cellStyle name="20% - 强调文字颜色 5 2 2" xfId="85" xr:uid="{00000000-0005-0000-0000-000018000000}"/>
    <cellStyle name="20% - 强调文字颜色 5 3" xfId="86" xr:uid="{00000000-0005-0000-0000-000019000000}"/>
    <cellStyle name="20% - 强调文字颜色 5 4" xfId="83" xr:uid="{00000000-0005-0000-0000-00001A000000}"/>
    <cellStyle name="20% - 强调文字颜色 6 2" xfId="88" xr:uid="{00000000-0005-0000-0000-00001B000000}"/>
    <cellStyle name="20% - 强调文字颜色 6 2 2" xfId="89" xr:uid="{00000000-0005-0000-0000-00001C000000}"/>
    <cellStyle name="20% - 强调文字颜色 6 3" xfId="90" xr:uid="{00000000-0005-0000-0000-00001D000000}"/>
    <cellStyle name="20% - 强调文字颜色 6 4" xfId="87" xr:uid="{00000000-0005-0000-0000-00001E000000}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92" xr:uid="{00000000-0005-0000-0000-000025000000}"/>
    <cellStyle name="40% - 强调文字颜色 1 2 2" xfId="93" xr:uid="{00000000-0005-0000-0000-000026000000}"/>
    <cellStyle name="40% - 强调文字颜色 1 3" xfId="94" xr:uid="{00000000-0005-0000-0000-000027000000}"/>
    <cellStyle name="40% - 强调文字颜色 1 4" xfId="91" xr:uid="{00000000-0005-0000-0000-000028000000}"/>
    <cellStyle name="40% - 强调文字颜色 2 2" xfId="96" xr:uid="{00000000-0005-0000-0000-000029000000}"/>
    <cellStyle name="40% - 强调文字颜色 2 2 2" xfId="97" xr:uid="{00000000-0005-0000-0000-00002A000000}"/>
    <cellStyle name="40% - 强调文字颜色 2 3" xfId="98" xr:uid="{00000000-0005-0000-0000-00002B000000}"/>
    <cellStyle name="40% - 强调文字颜色 2 4" xfId="95" xr:uid="{00000000-0005-0000-0000-00002C000000}"/>
    <cellStyle name="40% - 强调文字颜色 3 2" xfId="100" xr:uid="{00000000-0005-0000-0000-00002D000000}"/>
    <cellStyle name="40% - 强调文字颜色 3 2 2" xfId="101" xr:uid="{00000000-0005-0000-0000-00002E000000}"/>
    <cellStyle name="40% - 强调文字颜色 3 3" xfId="102" xr:uid="{00000000-0005-0000-0000-00002F000000}"/>
    <cellStyle name="40% - 强调文字颜色 3 4" xfId="99" xr:uid="{00000000-0005-0000-0000-000030000000}"/>
    <cellStyle name="40% - 强调文字颜色 4 2" xfId="104" xr:uid="{00000000-0005-0000-0000-000031000000}"/>
    <cellStyle name="40% - 强调文字颜色 4 2 2" xfId="105" xr:uid="{00000000-0005-0000-0000-000032000000}"/>
    <cellStyle name="40% - 强调文字颜色 4 3" xfId="106" xr:uid="{00000000-0005-0000-0000-000033000000}"/>
    <cellStyle name="40% - 强调文字颜色 4 4" xfId="103" xr:uid="{00000000-0005-0000-0000-000034000000}"/>
    <cellStyle name="40% - 强调文字颜色 5 2" xfId="108" xr:uid="{00000000-0005-0000-0000-000035000000}"/>
    <cellStyle name="40% - 强调文字颜色 5 2 2" xfId="109" xr:uid="{00000000-0005-0000-0000-000036000000}"/>
    <cellStyle name="40% - 强调文字颜色 5 3" xfId="110" xr:uid="{00000000-0005-0000-0000-000037000000}"/>
    <cellStyle name="40% - 强调文字颜色 5 4" xfId="107" xr:uid="{00000000-0005-0000-0000-000038000000}"/>
    <cellStyle name="40% - 强调文字颜色 6 2" xfId="112" xr:uid="{00000000-0005-0000-0000-000039000000}"/>
    <cellStyle name="40% - 强调文字颜色 6 2 2" xfId="113" xr:uid="{00000000-0005-0000-0000-00003A000000}"/>
    <cellStyle name="40% - 强调文字颜色 6 3" xfId="114" xr:uid="{00000000-0005-0000-0000-00003B000000}"/>
    <cellStyle name="40% - 强调文字颜色 6 4" xfId="111" xr:uid="{00000000-0005-0000-0000-00003C000000}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16" xr:uid="{00000000-0005-0000-0000-000043000000}"/>
    <cellStyle name="60% - 强调文字颜色 1 2 2" xfId="117" xr:uid="{00000000-0005-0000-0000-000044000000}"/>
    <cellStyle name="60% - 强调文字颜色 1 3" xfId="118" xr:uid="{00000000-0005-0000-0000-000045000000}"/>
    <cellStyle name="60% - 强调文字颜色 1 4" xfId="115" xr:uid="{00000000-0005-0000-0000-000046000000}"/>
    <cellStyle name="60% - 强调文字颜色 2 2" xfId="120" xr:uid="{00000000-0005-0000-0000-000047000000}"/>
    <cellStyle name="60% - 强调文字颜色 2 2 2" xfId="121" xr:uid="{00000000-0005-0000-0000-000048000000}"/>
    <cellStyle name="60% - 强调文字颜色 2 3" xfId="122" xr:uid="{00000000-0005-0000-0000-000049000000}"/>
    <cellStyle name="60% - 强调文字颜色 2 4" xfId="119" xr:uid="{00000000-0005-0000-0000-00004A000000}"/>
    <cellStyle name="60% - 强调文字颜色 3 2" xfId="124" xr:uid="{00000000-0005-0000-0000-00004B000000}"/>
    <cellStyle name="60% - 强调文字颜色 3 2 2" xfId="125" xr:uid="{00000000-0005-0000-0000-00004C000000}"/>
    <cellStyle name="60% - 强调文字颜色 3 3" xfId="126" xr:uid="{00000000-0005-0000-0000-00004D000000}"/>
    <cellStyle name="60% - 强调文字颜色 3 4" xfId="123" xr:uid="{00000000-0005-0000-0000-00004E000000}"/>
    <cellStyle name="60% - 强调文字颜色 4 2" xfId="128" xr:uid="{00000000-0005-0000-0000-00004F000000}"/>
    <cellStyle name="60% - 强调文字颜色 4 2 2" xfId="129" xr:uid="{00000000-0005-0000-0000-000050000000}"/>
    <cellStyle name="60% - 强调文字颜色 4 3" xfId="130" xr:uid="{00000000-0005-0000-0000-000051000000}"/>
    <cellStyle name="60% - 强调文字颜色 4 4" xfId="127" xr:uid="{00000000-0005-0000-0000-000052000000}"/>
    <cellStyle name="60% - 强调文字颜色 5 2" xfId="132" xr:uid="{00000000-0005-0000-0000-000053000000}"/>
    <cellStyle name="60% - 强调文字颜色 5 2 2" xfId="133" xr:uid="{00000000-0005-0000-0000-000054000000}"/>
    <cellStyle name="60% - 强调文字颜色 5 3" xfId="134" xr:uid="{00000000-0005-0000-0000-000055000000}"/>
    <cellStyle name="60% - 强调文字颜色 5 4" xfId="131" xr:uid="{00000000-0005-0000-0000-000056000000}"/>
    <cellStyle name="60% - 强调文字颜色 6 2" xfId="136" xr:uid="{00000000-0005-0000-0000-000057000000}"/>
    <cellStyle name="60% - 强调文字颜色 6 2 2" xfId="137" xr:uid="{00000000-0005-0000-0000-000058000000}"/>
    <cellStyle name="60% - 强调文字颜色 6 3" xfId="138" xr:uid="{00000000-0005-0000-0000-000059000000}"/>
    <cellStyle name="60% - 强调文字颜色 6 4" xfId="135" xr:uid="{00000000-0005-0000-0000-00005A000000}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380" builtinId="5"/>
    <cellStyle name="百分比 2" xfId="47" xr:uid="{00000000-0005-0000-0000-00004F010000}"/>
    <cellStyle name="百分比 2 2" xfId="52" xr:uid="{00000000-0005-0000-0000-000050010000}"/>
    <cellStyle name="百分比 2 2 2" xfId="310" xr:uid="{00000000-0005-0000-0000-000051010000}"/>
    <cellStyle name="百分比 2 2 3" xfId="140" xr:uid="{00000000-0005-0000-0000-000052010000}"/>
    <cellStyle name="百分比 2 3" xfId="141" xr:uid="{00000000-0005-0000-0000-000053010000}"/>
    <cellStyle name="百分比 2 4" xfId="327" xr:uid="{00000000-0005-0000-0000-000054010000}"/>
    <cellStyle name="百分比 2 5" xfId="328" xr:uid="{00000000-0005-0000-0000-000055010000}"/>
    <cellStyle name="百分比 2 6" xfId="329" xr:uid="{00000000-0005-0000-0000-000056010000}"/>
    <cellStyle name="百分比 2 7" xfId="330" xr:uid="{00000000-0005-0000-0000-000057010000}"/>
    <cellStyle name="百分比 2 8" xfId="139" xr:uid="{00000000-0005-0000-0000-000058010000}"/>
    <cellStyle name="百分比 3" xfId="48" xr:uid="{00000000-0005-0000-0000-000059010000}"/>
    <cellStyle name="百分比 3 2" xfId="294" xr:uid="{00000000-0005-0000-0000-00005A010000}"/>
    <cellStyle name="百分比 3 3" xfId="142" xr:uid="{00000000-0005-0000-0000-00005B010000}"/>
    <cellStyle name="百分比 4" xfId="286" xr:uid="{00000000-0005-0000-0000-00005C010000}"/>
    <cellStyle name="百分比 5" xfId="373" xr:uid="{00000000-0005-0000-0000-00005D010000}"/>
    <cellStyle name="百分比 6" xfId="370" xr:uid="{00000000-0005-0000-0000-00005E010000}"/>
    <cellStyle name="百分比 7" xfId="379" xr:uid="{00000000-0005-0000-0000-00005F010000}"/>
    <cellStyle name="百分比 8" xfId="44" xr:uid="{00000000-0005-0000-0000-000060010000}"/>
    <cellStyle name="标题" xfId="2" builtinId="15" customBuiltin="1"/>
    <cellStyle name="标题 1" xfId="3" builtinId="16" customBuiltin="1"/>
    <cellStyle name="标题 1 2" xfId="145" xr:uid="{00000000-0005-0000-0000-00002E010000}"/>
    <cellStyle name="标题 1 2 2" xfId="146" xr:uid="{00000000-0005-0000-0000-00002F010000}"/>
    <cellStyle name="标题 1 3" xfId="147" xr:uid="{00000000-0005-0000-0000-000030010000}"/>
    <cellStyle name="标题 1 4" xfId="144" xr:uid="{00000000-0005-0000-0000-000031010000}"/>
    <cellStyle name="标题 2" xfId="4" builtinId="17" customBuiltin="1"/>
    <cellStyle name="标题 2 2" xfId="149" xr:uid="{00000000-0005-0000-0000-000032010000}"/>
    <cellStyle name="标题 2 2 2" xfId="150" xr:uid="{00000000-0005-0000-0000-000033010000}"/>
    <cellStyle name="标题 2 3" xfId="151" xr:uid="{00000000-0005-0000-0000-000034010000}"/>
    <cellStyle name="标题 2 4" xfId="148" xr:uid="{00000000-0005-0000-0000-000035010000}"/>
    <cellStyle name="标题 3" xfId="5" builtinId="18" customBuiltin="1"/>
    <cellStyle name="标题 3 2" xfId="153" xr:uid="{00000000-0005-0000-0000-000036010000}"/>
    <cellStyle name="标题 3 2 2" xfId="154" xr:uid="{00000000-0005-0000-0000-000037010000}"/>
    <cellStyle name="标题 3 3" xfId="155" xr:uid="{00000000-0005-0000-0000-000038010000}"/>
    <cellStyle name="标题 3 4" xfId="152" xr:uid="{00000000-0005-0000-0000-000039010000}"/>
    <cellStyle name="标题 4" xfId="6" builtinId="19" customBuiltin="1"/>
    <cellStyle name="标题 4 2" xfId="157" xr:uid="{00000000-0005-0000-0000-00003A010000}"/>
    <cellStyle name="标题 4 2 2" xfId="158" xr:uid="{00000000-0005-0000-0000-00003B010000}"/>
    <cellStyle name="标题 4 3" xfId="159" xr:uid="{00000000-0005-0000-0000-00003C010000}"/>
    <cellStyle name="标题 4 4" xfId="156" xr:uid="{00000000-0005-0000-0000-00003D010000}"/>
    <cellStyle name="标题 5" xfId="160" xr:uid="{00000000-0005-0000-0000-00003E010000}"/>
    <cellStyle name="标题 5 2" xfId="161" xr:uid="{00000000-0005-0000-0000-00003F010000}"/>
    <cellStyle name="标题 6" xfId="162" xr:uid="{00000000-0005-0000-0000-000040010000}"/>
    <cellStyle name="标题 7" xfId="143" xr:uid="{00000000-0005-0000-0000-000041010000}"/>
    <cellStyle name="差" xfId="8" builtinId="27" customBuiltin="1"/>
    <cellStyle name="差 2" xfId="164" xr:uid="{00000000-0005-0000-0000-000084000000}"/>
    <cellStyle name="差 2 2" xfId="165" xr:uid="{00000000-0005-0000-0000-000085000000}"/>
    <cellStyle name="差 3" xfId="166" xr:uid="{00000000-0005-0000-0000-000086000000}"/>
    <cellStyle name="差 4" xfId="163" xr:uid="{00000000-0005-0000-0000-000087000000}"/>
    <cellStyle name="常规" xfId="0" builtinId="0"/>
    <cellStyle name="常规 10" xfId="324" xr:uid="{00000000-0005-0000-0000-000088000000}"/>
    <cellStyle name="常规 10 2" xfId="331" xr:uid="{00000000-0005-0000-0000-000089000000}"/>
    <cellStyle name="常规 10 2 2" xfId="332" xr:uid="{00000000-0005-0000-0000-00008A000000}"/>
    <cellStyle name="常规 10 3" xfId="333" xr:uid="{00000000-0005-0000-0000-00008B000000}"/>
    <cellStyle name="常规 11" xfId="167" xr:uid="{00000000-0005-0000-0000-00008C000000}"/>
    <cellStyle name="常规 11 2" xfId="168" xr:uid="{00000000-0005-0000-0000-00008D000000}"/>
    <cellStyle name="常规 12" xfId="334" xr:uid="{00000000-0005-0000-0000-00008E000000}"/>
    <cellStyle name="常规 12 2" xfId="335" xr:uid="{00000000-0005-0000-0000-00008F000000}"/>
    <cellStyle name="常规 12 2 2" xfId="296" xr:uid="{00000000-0005-0000-0000-000090000000}"/>
    <cellStyle name="常规 12 3" xfId="336" xr:uid="{00000000-0005-0000-0000-000091000000}"/>
    <cellStyle name="常规 13" xfId="366" xr:uid="{00000000-0005-0000-0000-000092000000}"/>
    <cellStyle name="常规 135 3 4 2" xfId="169" xr:uid="{00000000-0005-0000-0000-000093000000}"/>
    <cellStyle name="常规 135 3 4 2 2" xfId="170" xr:uid="{00000000-0005-0000-0000-000094000000}"/>
    <cellStyle name="常规 135 3 4 2 2 2" xfId="171" xr:uid="{00000000-0005-0000-0000-000095000000}"/>
    <cellStyle name="常规 135 3 4 2 3" xfId="172" xr:uid="{00000000-0005-0000-0000-000096000000}"/>
    <cellStyle name="常规 135 3 4 2 3 2" xfId="173" xr:uid="{00000000-0005-0000-0000-000097000000}"/>
    <cellStyle name="常规 135 3 4 2 4" xfId="174" xr:uid="{00000000-0005-0000-0000-000098000000}"/>
    <cellStyle name="常规 135 3 4 2 4 2" xfId="175" xr:uid="{00000000-0005-0000-0000-000099000000}"/>
    <cellStyle name="常规 135 3 4 2 5" xfId="176" xr:uid="{00000000-0005-0000-0000-00009A000000}"/>
    <cellStyle name="常规 135 3 4 2 6" xfId="291" xr:uid="{00000000-0005-0000-0000-00009B000000}"/>
    <cellStyle name="常规 135 3 4 2_0307 control log" xfId="303" xr:uid="{00000000-0005-0000-0000-00009C000000}"/>
    <cellStyle name="常规 14" xfId="367" xr:uid="{00000000-0005-0000-0000-00009D000000}"/>
    <cellStyle name="常规 15" xfId="368" xr:uid="{00000000-0005-0000-0000-00009E000000}"/>
    <cellStyle name="常规 16" xfId="371" xr:uid="{00000000-0005-0000-0000-00009F000000}"/>
    <cellStyle name="常规 17" xfId="372" xr:uid="{00000000-0005-0000-0000-0000A0000000}"/>
    <cellStyle name="常规 18" xfId="66" xr:uid="{00000000-0005-0000-0000-0000A1000000}"/>
    <cellStyle name="常规 19" xfId="374" xr:uid="{00000000-0005-0000-0000-0000A2000000}"/>
    <cellStyle name="常规 2" xfId="46" xr:uid="{00000000-0005-0000-0000-0000A3000000}"/>
    <cellStyle name="常规 2 10" xfId="320" xr:uid="{00000000-0005-0000-0000-0000A4000000}"/>
    <cellStyle name="常规 2 10 2" xfId="325" xr:uid="{00000000-0005-0000-0000-0000A5000000}"/>
    <cellStyle name="常规 2 11" xfId="177" xr:uid="{00000000-0005-0000-0000-0000A6000000}"/>
    <cellStyle name="常规 2 12" xfId="312" xr:uid="{00000000-0005-0000-0000-0000A7000000}"/>
    <cellStyle name="常规 2 13" xfId="314" xr:uid="{00000000-0005-0000-0000-0000A8000000}"/>
    <cellStyle name="常规 2 14" xfId="57" xr:uid="{00000000-0005-0000-0000-0000A9000000}"/>
    <cellStyle name="常规 2 15" xfId="318" xr:uid="{00000000-0005-0000-0000-0000AA000000}"/>
    <cellStyle name="常规 2 17" xfId="317" xr:uid="{00000000-0005-0000-0000-0000AB000000}"/>
    <cellStyle name="常规 2 2" xfId="53" xr:uid="{00000000-0005-0000-0000-0000AC000000}"/>
    <cellStyle name="常规 2 2 2" xfId="179" xr:uid="{00000000-0005-0000-0000-0000AD000000}"/>
    <cellStyle name="常规 2 2 3" xfId="295" xr:uid="{00000000-0005-0000-0000-0000AE000000}"/>
    <cellStyle name="常规 2 2 4" xfId="337" xr:uid="{00000000-0005-0000-0000-0000AF000000}"/>
    <cellStyle name="常规 2 2 5" xfId="315" xr:uid="{00000000-0005-0000-0000-0000B0000000}"/>
    <cellStyle name="常规 2 2 6" xfId="178" xr:uid="{00000000-0005-0000-0000-0000B1000000}"/>
    <cellStyle name="常规 2 2 7" xfId="63" xr:uid="{00000000-0005-0000-0000-0000B2000000}"/>
    <cellStyle name="常规 2 3" xfId="60" xr:uid="{00000000-0005-0000-0000-0000B3000000}"/>
    <cellStyle name="常规 2 3 2" xfId="181" xr:uid="{00000000-0005-0000-0000-0000B4000000}"/>
    <cellStyle name="常规 2 3 3" xfId="322" xr:uid="{00000000-0005-0000-0000-0000B5000000}"/>
    <cellStyle name="常规 2 3 4" xfId="180" xr:uid="{00000000-0005-0000-0000-0000B6000000}"/>
    <cellStyle name="常规 2 4" xfId="182" xr:uid="{00000000-0005-0000-0000-0000B7000000}"/>
    <cellStyle name="常规 2 5" xfId="289" xr:uid="{00000000-0005-0000-0000-0000B8000000}"/>
    <cellStyle name="常规 2 6" xfId="338" xr:uid="{00000000-0005-0000-0000-0000B9000000}"/>
    <cellStyle name="常规 2 7" xfId="339" xr:uid="{00000000-0005-0000-0000-0000BA000000}"/>
    <cellStyle name="常规 2 8" xfId="340" xr:uid="{00000000-0005-0000-0000-0000BB000000}"/>
    <cellStyle name="常规 2 9" xfId="341" xr:uid="{00000000-0005-0000-0000-0000BC000000}"/>
    <cellStyle name="常规 2_Sheet1" xfId="316" xr:uid="{00000000-0005-0000-0000-0000BD000000}"/>
    <cellStyle name="常规 20" xfId="375" xr:uid="{00000000-0005-0000-0000-0000BE000000}"/>
    <cellStyle name="常规 21" xfId="376" xr:uid="{00000000-0005-0000-0000-0000BF000000}"/>
    <cellStyle name="常规 22" xfId="378" xr:uid="{00000000-0005-0000-0000-0000C0000000}"/>
    <cellStyle name="常规 23" xfId="42" xr:uid="{00000000-0005-0000-0000-0000C1000000}"/>
    <cellStyle name="常规 3" xfId="51" xr:uid="{00000000-0005-0000-0000-0000C2000000}"/>
    <cellStyle name="常规 3 2" xfId="184" xr:uid="{00000000-0005-0000-0000-0000C3000000}"/>
    <cellStyle name="常规 3 2 2" xfId="185" xr:uid="{00000000-0005-0000-0000-0000C4000000}"/>
    <cellStyle name="常规 3 2 2 2" xfId="300" xr:uid="{00000000-0005-0000-0000-0000C5000000}"/>
    <cellStyle name="常规 3 2 3" xfId="342" xr:uid="{00000000-0005-0000-0000-0000C6000000}"/>
    <cellStyle name="常规 3 2 4" xfId="343" xr:uid="{00000000-0005-0000-0000-0000C7000000}"/>
    <cellStyle name="常规 3 2 5" xfId="344" xr:uid="{00000000-0005-0000-0000-0000C8000000}"/>
    <cellStyle name="常规 3 3" xfId="186" xr:uid="{00000000-0005-0000-0000-0000C9000000}"/>
    <cellStyle name="常规 3 3 2" xfId="187" xr:uid="{00000000-0005-0000-0000-0000CA000000}"/>
    <cellStyle name="常规 3 3 3" xfId="309" xr:uid="{00000000-0005-0000-0000-0000CB000000}"/>
    <cellStyle name="常规 3 4" xfId="188" xr:uid="{00000000-0005-0000-0000-0000CC000000}"/>
    <cellStyle name="常规 3 4 2" xfId="189" xr:uid="{00000000-0005-0000-0000-0000CD000000}"/>
    <cellStyle name="常规 3 5" xfId="288" xr:uid="{00000000-0005-0000-0000-0000CE000000}"/>
    <cellStyle name="常规 3 6" xfId="292" xr:uid="{00000000-0005-0000-0000-0000CF000000}"/>
    <cellStyle name="常规 3 7" xfId="183" xr:uid="{00000000-0005-0000-0000-0000D0000000}"/>
    <cellStyle name="常规 34" xfId="190" xr:uid="{00000000-0005-0000-0000-0000D1000000}"/>
    <cellStyle name="常规 34 2" xfId="191" xr:uid="{00000000-0005-0000-0000-0000D2000000}"/>
    <cellStyle name="常规 34 2 2" xfId="192" xr:uid="{00000000-0005-0000-0000-0000D3000000}"/>
    <cellStyle name="常规 34 2 2 2" xfId="308" xr:uid="{00000000-0005-0000-0000-0000D4000000}"/>
    <cellStyle name="常规 34 3" xfId="193" xr:uid="{00000000-0005-0000-0000-0000D5000000}"/>
    <cellStyle name="常规 34 4" xfId="194" xr:uid="{00000000-0005-0000-0000-0000D6000000}"/>
    <cellStyle name="常规 34 4 2" xfId="195" xr:uid="{00000000-0005-0000-0000-0000D7000000}"/>
    <cellStyle name="常规 34 4 2 2" xfId="293" xr:uid="{00000000-0005-0000-0000-0000D8000000}"/>
    <cellStyle name="常规 34 7" xfId="196" xr:uid="{00000000-0005-0000-0000-0000D9000000}"/>
    <cellStyle name="常规 34 7 2" xfId="197" xr:uid="{00000000-0005-0000-0000-0000DA000000}"/>
    <cellStyle name="常规 34_0307 control log 2" xfId="304" xr:uid="{00000000-0005-0000-0000-0000DB000000}"/>
    <cellStyle name="常规 35" xfId="198" xr:uid="{00000000-0005-0000-0000-0000DC000000}"/>
    <cellStyle name="常规 35 2" xfId="199" xr:uid="{00000000-0005-0000-0000-0000DD000000}"/>
    <cellStyle name="常规 35 2 2" xfId="200" xr:uid="{00000000-0005-0000-0000-0000DE000000}"/>
    <cellStyle name="常规 35 2 2 2" xfId="305" xr:uid="{00000000-0005-0000-0000-0000DF000000}"/>
    <cellStyle name="常规 35 3" xfId="201" xr:uid="{00000000-0005-0000-0000-0000E0000000}"/>
    <cellStyle name="常规 35 4" xfId="345" xr:uid="{00000000-0005-0000-0000-0000E1000000}"/>
    <cellStyle name="常规 35 5" xfId="346" xr:uid="{00000000-0005-0000-0000-0000E2000000}"/>
    <cellStyle name="常规 36" xfId="202" xr:uid="{00000000-0005-0000-0000-0000E3000000}"/>
    <cellStyle name="常规 36 2" xfId="203" xr:uid="{00000000-0005-0000-0000-0000E4000000}"/>
    <cellStyle name="常规 36 2 2" xfId="204" xr:uid="{00000000-0005-0000-0000-0000E5000000}"/>
    <cellStyle name="常规 36 2 2 2" xfId="306" xr:uid="{00000000-0005-0000-0000-0000E6000000}"/>
    <cellStyle name="常规 36 3" xfId="205" xr:uid="{00000000-0005-0000-0000-0000E7000000}"/>
    <cellStyle name="常规 37" xfId="206" xr:uid="{00000000-0005-0000-0000-0000E8000000}"/>
    <cellStyle name="常规 37 2" xfId="207" xr:uid="{00000000-0005-0000-0000-0000E9000000}"/>
    <cellStyle name="常规 37 2 2" xfId="208" xr:uid="{00000000-0005-0000-0000-0000EA000000}"/>
    <cellStyle name="常规 37 2 2 2 2" xfId="299" xr:uid="{00000000-0005-0000-0000-0000EB000000}"/>
    <cellStyle name="常规 37 3" xfId="209" xr:uid="{00000000-0005-0000-0000-0000EC000000}"/>
    <cellStyle name="常规 37 4" xfId="347" xr:uid="{00000000-0005-0000-0000-0000ED000000}"/>
    <cellStyle name="常规 37 5" xfId="348" xr:uid="{00000000-0005-0000-0000-0000EE000000}"/>
    <cellStyle name="常规 4" xfId="54" xr:uid="{00000000-0005-0000-0000-0000EF000000}"/>
    <cellStyle name="常规 4 2" xfId="211" xr:uid="{00000000-0005-0000-0000-0000F0000000}"/>
    <cellStyle name="常规 4 2 2" xfId="212" xr:uid="{00000000-0005-0000-0000-0000F1000000}"/>
    <cellStyle name="常规 4 2 2 2" xfId="301" xr:uid="{00000000-0005-0000-0000-0000F2000000}"/>
    <cellStyle name="常规 4 2 3" xfId="349" xr:uid="{00000000-0005-0000-0000-0000F3000000}"/>
    <cellStyle name="常规 4 2 4" xfId="350" xr:uid="{00000000-0005-0000-0000-0000F4000000}"/>
    <cellStyle name="常规 4 2 5" xfId="351" xr:uid="{00000000-0005-0000-0000-0000F5000000}"/>
    <cellStyle name="常规 4 3" xfId="213" xr:uid="{00000000-0005-0000-0000-0000F6000000}"/>
    <cellStyle name="常规 4 3 2 2" xfId="307" xr:uid="{00000000-0005-0000-0000-0000F7000000}"/>
    <cellStyle name="常规 4 4" xfId="352" xr:uid="{00000000-0005-0000-0000-0000F8000000}"/>
    <cellStyle name="常规 4 5" xfId="353" xr:uid="{00000000-0005-0000-0000-0000F9000000}"/>
    <cellStyle name="常规 4 6" xfId="210" xr:uid="{00000000-0005-0000-0000-0000FA000000}"/>
    <cellStyle name="常规 5" xfId="55" xr:uid="{00000000-0005-0000-0000-0000FB000000}"/>
    <cellStyle name="常规 5 2" xfId="313" xr:uid="{00000000-0005-0000-0000-0000FC000000}"/>
    <cellStyle name="常规 5 2 2" xfId="302" xr:uid="{00000000-0005-0000-0000-0000FD000000}"/>
    <cellStyle name="常规 5 3" xfId="354" xr:uid="{00000000-0005-0000-0000-0000FE000000}"/>
    <cellStyle name="常规 5 4" xfId="355" xr:uid="{00000000-0005-0000-0000-0000FF000000}"/>
    <cellStyle name="常规 5 5" xfId="356" xr:uid="{00000000-0005-0000-0000-000000010000}"/>
    <cellStyle name="常规 5 6" xfId="357" xr:uid="{00000000-0005-0000-0000-000001010000}"/>
    <cellStyle name="常规 5 7" xfId="358" xr:uid="{00000000-0005-0000-0000-000002010000}"/>
    <cellStyle name="常规 5 8" xfId="321" xr:uid="{00000000-0005-0000-0000-000003010000}"/>
    <cellStyle name="常规 5 9" xfId="214" xr:uid="{00000000-0005-0000-0000-000004010000}"/>
    <cellStyle name="常规 6" xfId="50" xr:uid="{00000000-0005-0000-0000-000005010000}"/>
    <cellStyle name="常规 6 2" xfId="359" xr:uid="{00000000-0005-0000-0000-000006010000}"/>
    <cellStyle name="常规 6 2 2" xfId="360" xr:uid="{00000000-0005-0000-0000-000007010000}"/>
    <cellStyle name="常规 6 3" xfId="326" xr:uid="{00000000-0005-0000-0000-000008010000}"/>
    <cellStyle name="常规 6 4" xfId="361" xr:uid="{00000000-0005-0000-0000-000009010000}"/>
    <cellStyle name="常规 6 5" xfId="362" xr:uid="{00000000-0005-0000-0000-00000A010000}"/>
    <cellStyle name="常规 6 6" xfId="59" xr:uid="{00000000-0005-0000-0000-00000B010000}"/>
    <cellStyle name="常规 7" xfId="45" xr:uid="{00000000-0005-0000-0000-00000C010000}"/>
    <cellStyle name="常规 7 2" xfId="363" xr:uid="{00000000-0005-0000-0000-00000D010000}"/>
    <cellStyle name="常规 7 2 2" xfId="297" xr:uid="{00000000-0005-0000-0000-00000E010000}"/>
    <cellStyle name="常规 7 2 2 2" xfId="319" xr:uid="{00000000-0005-0000-0000-00000F010000}"/>
    <cellStyle name="常规 7 3" xfId="364" xr:uid="{00000000-0005-0000-0000-000010010000}"/>
    <cellStyle name="常规 7 4" xfId="287" xr:uid="{00000000-0005-0000-0000-000011010000}"/>
    <cellStyle name="常规 8" xfId="311" xr:uid="{00000000-0005-0000-0000-000012010000}"/>
    <cellStyle name="常规 8 2" xfId="365" xr:uid="{00000000-0005-0000-0000-000013010000}"/>
    <cellStyle name="常规 8 2 2" xfId="298" xr:uid="{00000000-0005-0000-0000-000014010000}"/>
    <cellStyle name="常规 9" xfId="323" xr:uid="{00000000-0005-0000-0000-000015010000}"/>
    <cellStyle name="好" xfId="7" builtinId="26" customBuiltin="1"/>
    <cellStyle name="好 2" xfId="216" xr:uid="{00000000-0005-0000-0000-000080000000}"/>
    <cellStyle name="好 2 2" xfId="217" xr:uid="{00000000-0005-0000-0000-000081000000}"/>
    <cellStyle name="好 3" xfId="218" xr:uid="{00000000-0005-0000-0000-000082000000}"/>
    <cellStyle name="好 4" xfId="215" xr:uid="{00000000-0005-0000-0000-000083000000}"/>
    <cellStyle name="汇总" xfId="17" builtinId="25" customBuiltin="1"/>
    <cellStyle name="汇总 2" xfId="220" xr:uid="{00000000-0005-0000-0000-000046010000}"/>
    <cellStyle name="汇总 2 2" xfId="221" xr:uid="{00000000-0005-0000-0000-000047010000}"/>
    <cellStyle name="汇总 3" xfId="222" xr:uid="{00000000-0005-0000-0000-000048010000}"/>
    <cellStyle name="汇总 4" xfId="219" xr:uid="{00000000-0005-0000-0000-000049010000}"/>
    <cellStyle name="计算" xfId="12" builtinId="22" customBuiltin="1"/>
    <cellStyle name="计算 2" xfId="224" xr:uid="{00000000-0005-0000-0000-000069010000}"/>
    <cellStyle name="计算 2 2" xfId="225" xr:uid="{00000000-0005-0000-0000-00006A010000}"/>
    <cellStyle name="计算 3" xfId="226" xr:uid="{00000000-0005-0000-0000-00006B010000}"/>
    <cellStyle name="计算 4" xfId="223" xr:uid="{00000000-0005-0000-0000-00006C010000}"/>
    <cellStyle name="检查单元格" xfId="14" builtinId="23" customBuiltin="1"/>
    <cellStyle name="检查单元格 2" xfId="228" xr:uid="{00000000-0005-0000-0000-000042010000}"/>
    <cellStyle name="检查单元格 2 2" xfId="229" xr:uid="{00000000-0005-0000-0000-000043010000}"/>
    <cellStyle name="检查单元格 3" xfId="230" xr:uid="{00000000-0005-0000-0000-000044010000}"/>
    <cellStyle name="检查单元格 4" xfId="227" xr:uid="{00000000-0005-0000-0000-000045010000}"/>
    <cellStyle name="解释性文本" xfId="16" builtinId="53" customBuiltin="1"/>
    <cellStyle name="解释性文本 2" xfId="232" xr:uid="{00000000-0005-0000-0000-000061010000}"/>
    <cellStyle name="解释性文本 2 2" xfId="233" xr:uid="{00000000-0005-0000-0000-000062010000}"/>
    <cellStyle name="解释性文本 3" xfId="234" xr:uid="{00000000-0005-0000-0000-000063010000}"/>
    <cellStyle name="解释性文本 4" xfId="231" xr:uid="{00000000-0005-0000-0000-000064010000}"/>
    <cellStyle name="警告文本" xfId="15" builtinId="11" customBuiltin="1"/>
    <cellStyle name="警告文本 2" xfId="236" xr:uid="{00000000-0005-0000-0000-000065010000}"/>
    <cellStyle name="警告文本 2 2" xfId="237" xr:uid="{00000000-0005-0000-0000-000066010000}"/>
    <cellStyle name="警告文本 3" xfId="238" xr:uid="{00000000-0005-0000-0000-000067010000}"/>
    <cellStyle name="警告文本 4" xfId="235" xr:uid="{00000000-0005-0000-0000-000068010000}"/>
    <cellStyle name="链接单元格" xfId="13" builtinId="24" customBuiltin="1"/>
    <cellStyle name="链接单元格 2" xfId="240" xr:uid="{00000000-0005-0000-0000-000079010000}"/>
    <cellStyle name="链接单元格 2 2" xfId="241" xr:uid="{00000000-0005-0000-0000-00007A010000}"/>
    <cellStyle name="链接单元格 3" xfId="242" xr:uid="{00000000-0005-0000-0000-00007B010000}"/>
    <cellStyle name="链接单元格 4" xfId="239" xr:uid="{00000000-0005-0000-0000-00007C010000}"/>
    <cellStyle name="千位分隔" xfId="1" builtinId="3"/>
    <cellStyle name="千位分隔 2" xfId="49" xr:uid="{00000000-0005-0000-0000-000074000000}"/>
    <cellStyle name="千位分隔 2 2" xfId="64" xr:uid="{00000000-0005-0000-0000-000075000000}"/>
    <cellStyle name="千位分隔 2 2 2" xfId="244" xr:uid="{00000000-0005-0000-0000-000076000000}"/>
    <cellStyle name="千位分隔 2 3" xfId="61" xr:uid="{00000000-0005-0000-0000-000077000000}"/>
    <cellStyle name="千位分隔 2 3 2" xfId="243" xr:uid="{00000000-0005-0000-0000-000078000000}"/>
    <cellStyle name="千位分隔 2 4" xfId="58" xr:uid="{00000000-0005-0000-0000-000079000000}"/>
    <cellStyle name="千位分隔 3" xfId="62" xr:uid="{00000000-0005-0000-0000-00007A000000}"/>
    <cellStyle name="千位分隔 3 2" xfId="245" xr:uid="{00000000-0005-0000-0000-00007B000000}"/>
    <cellStyle name="千位分隔 4" xfId="369" xr:uid="{00000000-0005-0000-0000-00007C000000}"/>
    <cellStyle name="千位分隔 5" xfId="377" xr:uid="{00000000-0005-0000-0000-00007D000000}"/>
    <cellStyle name="千位分隔 6" xfId="43" xr:uid="{00000000-0005-0000-0000-00007E000000}"/>
    <cellStyle name="千位分隔[0] 2" xfId="290" xr:uid="{00000000-0005-0000-0000-00007F000000}"/>
    <cellStyle name="强调文字颜色 1 2" xfId="247" xr:uid="{00000000-0005-0000-0000-000016010000}"/>
    <cellStyle name="强调文字颜色 1 2 2" xfId="248" xr:uid="{00000000-0005-0000-0000-000017010000}"/>
    <cellStyle name="强调文字颜色 1 3" xfId="249" xr:uid="{00000000-0005-0000-0000-000018010000}"/>
    <cellStyle name="强调文字颜色 1 4" xfId="246" xr:uid="{00000000-0005-0000-0000-000019010000}"/>
    <cellStyle name="强调文字颜色 2 2" xfId="251" xr:uid="{00000000-0005-0000-0000-00001A010000}"/>
    <cellStyle name="强调文字颜色 2 2 2" xfId="252" xr:uid="{00000000-0005-0000-0000-00001B010000}"/>
    <cellStyle name="强调文字颜色 2 3" xfId="253" xr:uid="{00000000-0005-0000-0000-00001C010000}"/>
    <cellStyle name="强调文字颜色 2 4" xfId="250" xr:uid="{00000000-0005-0000-0000-00001D010000}"/>
    <cellStyle name="强调文字颜色 3 2" xfId="255" xr:uid="{00000000-0005-0000-0000-00001E010000}"/>
    <cellStyle name="强调文字颜色 3 2 2" xfId="256" xr:uid="{00000000-0005-0000-0000-00001F010000}"/>
    <cellStyle name="强调文字颜色 3 3" xfId="257" xr:uid="{00000000-0005-0000-0000-000020010000}"/>
    <cellStyle name="强调文字颜色 3 4" xfId="254" xr:uid="{00000000-0005-0000-0000-000021010000}"/>
    <cellStyle name="强调文字颜色 4 2" xfId="259" xr:uid="{00000000-0005-0000-0000-000022010000}"/>
    <cellStyle name="强调文字颜色 4 2 2" xfId="260" xr:uid="{00000000-0005-0000-0000-000023010000}"/>
    <cellStyle name="强调文字颜色 4 3" xfId="261" xr:uid="{00000000-0005-0000-0000-000024010000}"/>
    <cellStyle name="强调文字颜色 4 4" xfId="258" xr:uid="{00000000-0005-0000-0000-000025010000}"/>
    <cellStyle name="强调文字颜色 5 2" xfId="263" xr:uid="{00000000-0005-0000-0000-000026010000}"/>
    <cellStyle name="强调文字颜色 5 2 2" xfId="264" xr:uid="{00000000-0005-0000-0000-000027010000}"/>
    <cellStyle name="强调文字颜色 5 3" xfId="265" xr:uid="{00000000-0005-0000-0000-000028010000}"/>
    <cellStyle name="强调文字颜色 5 4" xfId="262" xr:uid="{00000000-0005-0000-0000-000029010000}"/>
    <cellStyle name="强调文字颜色 6 2" xfId="267" xr:uid="{00000000-0005-0000-0000-00002A010000}"/>
    <cellStyle name="强调文字颜色 6 2 2" xfId="268" xr:uid="{00000000-0005-0000-0000-00002B010000}"/>
    <cellStyle name="强调文字颜色 6 3" xfId="269" xr:uid="{00000000-0005-0000-0000-00002C010000}"/>
    <cellStyle name="强调文字颜色 6 4" xfId="266" xr:uid="{00000000-0005-0000-0000-00002D010000}"/>
    <cellStyle name="适中" xfId="9" builtinId="28" customBuiltin="1"/>
    <cellStyle name="适中 2" xfId="271" xr:uid="{00000000-0005-0000-0000-000075010000}"/>
    <cellStyle name="适中 2 2" xfId="272" xr:uid="{00000000-0005-0000-0000-000076010000}"/>
    <cellStyle name="适中 3" xfId="273" xr:uid="{00000000-0005-0000-0000-000077010000}"/>
    <cellStyle name="适中 4" xfId="270" xr:uid="{00000000-0005-0000-0000-000078010000}"/>
    <cellStyle name="输出" xfId="11" builtinId="21" customBuiltin="1"/>
    <cellStyle name="输出 2" xfId="275" xr:uid="{00000000-0005-0000-0000-000071010000}"/>
    <cellStyle name="输出 2 2" xfId="276" xr:uid="{00000000-0005-0000-0000-000072010000}"/>
    <cellStyle name="输出 3" xfId="277" xr:uid="{00000000-0005-0000-0000-000073010000}"/>
    <cellStyle name="输出 4" xfId="274" xr:uid="{00000000-0005-0000-0000-000074010000}"/>
    <cellStyle name="输入" xfId="10" builtinId="20" customBuiltin="1"/>
    <cellStyle name="输入 2" xfId="279" xr:uid="{00000000-0005-0000-0000-00006D010000}"/>
    <cellStyle name="输入 2 2" xfId="280" xr:uid="{00000000-0005-0000-0000-00006E010000}"/>
    <cellStyle name="输入 3" xfId="281" xr:uid="{00000000-0005-0000-0000-00006F010000}"/>
    <cellStyle name="输入 4" xfId="278" xr:uid="{00000000-0005-0000-0000-00007001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283" xr:uid="{00000000-0005-0000-0000-00004A010000}"/>
    <cellStyle name="注释 2 2" xfId="284" xr:uid="{00000000-0005-0000-0000-00004B010000}"/>
    <cellStyle name="注释 3" xfId="285" xr:uid="{00000000-0005-0000-0000-00004C010000}"/>
    <cellStyle name="注释 4" xfId="282" xr:uid="{00000000-0005-0000-0000-00004D010000}"/>
    <cellStyle name="注释 5" xfId="56" xr:uid="{00000000-0005-0000-0000-00004E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'T6-LGD'!$AC$17</c:f>
              <c:strCache>
                <c:ptCount val="1"/>
                <c:pt idx="0">
                  <c:v>CumWALR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'T6-LGD'!$B$19:$B$24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'T6-LGD'!$AC$19:$AC$24</c:f>
              <c:numCache>
                <c:formatCode>0.00%</c:formatCode>
                <c:ptCount val="6"/>
                <c:pt idx="0">
                  <c:v>9.0826369577507293E-3</c:v>
                </c:pt>
                <c:pt idx="1">
                  <c:v>1.8207595010104868E-2</c:v>
                </c:pt>
                <c:pt idx="2">
                  <c:v>2.6214579794369804E-2</c:v>
                </c:pt>
                <c:pt idx="3">
                  <c:v>3.1457850390699559E-2</c:v>
                </c:pt>
                <c:pt idx="4">
                  <c:v>3.4323725751959265E-2</c:v>
                </c:pt>
                <c:pt idx="5">
                  <c:v>3.525591071053203E-2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90-4873-BB8D-05423C6D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63576"/>
        <c:axId val="923655704"/>
      </c:scatterChart>
      <c:valAx>
        <c:axId val="9236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655704"/>
        <c:crosses val="autoZero"/>
        <c:crossBetween val="midCat"/>
      </c:valAx>
      <c:valAx>
        <c:axId val="9236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6635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WASMM</a:t>
            </a:r>
            <a:endParaRPr lang="zh-CN" altLang="en-US"/>
          </a:p>
        </c:rich>
      </c:tx>
      <c:layout>
        <c:manualLayout>
          <c:xMode val="edge"/>
          <c:yMode val="edge"/>
          <c:x val="0.45319530422784399"/>
          <c:y val="4.586741643418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'T6-CPR'!$Y$26</c:f>
              <c:strCache>
                <c:ptCount val="1"/>
                <c:pt idx="0">
                  <c:v>WASMM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'T6-CPR'!$Y$27:$Y$32</c:f>
              <c:numCache>
                <c:formatCode>0.00%</c:formatCode>
                <c:ptCount val="6"/>
                <c:pt idx="0">
                  <c:v>2.7166554772143942E-2</c:v>
                </c:pt>
                <c:pt idx="1">
                  <c:v>5.6782246177496151E-2</c:v>
                </c:pt>
                <c:pt idx="2">
                  <c:v>6.7959027344180425E-2</c:v>
                </c:pt>
                <c:pt idx="3">
                  <c:v>0.15532012969947082</c:v>
                </c:pt>
                <c:pt idx="4">
                  <c:v>0.21550868206151491</c:v>
                </c:pt>
                <c:pt idx="5">
                  <c:v>0.21415227772709092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E80-8781-E1B7F7B0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89280"/>
        <c:axId val="-512692544"/>
      </c:lineChart>
      <c:catAx>
        <c:axId val="-5126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92544"/>
        <c:crosses val="autoZero"/>
        <c:auto val="1"/>
        <c:lblAlgn val="ctr"/>
        <c:lblOffset val="100"/>
        <c:noMultiLvlLbl val="0"/>
      </c:catAx>
      <c:valAx>
        <c:axId val="-512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689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'T6-RR'!$Z$71</c:f>
              <c:strCache>
                <c:ptCount val="1"/>
                <c:pt idx="0">
                  <c:v>CumWARR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'T6-RR'!$B$72:$B$80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'T6-RR'!$Z$72:$Z$80</c:f>
              <c:numCache>
                <c:formatCode>0.00%</c:formatCode>
                <c:ptCount val="9"/>
                <c:pt idx="0">
                  <c:v>2.5978900625659669E-2</c:v>
                </c:pt>
                <c:pt idx="1">
                  <c:v>0.23228881629654372</c:v>
                </c:pt>
                <c:pt idx="2">
                  <c:v>0.423288339113159</c:v>
                </c:pt>
                <c:pt idx="3">
                  <c:v>0.62774382891010838</c:v>
                </c:pt>
                <c:pt idx="4">
                  <c:v>0.79457569282006435</c:v>
                </c:pt>
                <c:pt idx="5">
                  <c:v>0.90649406084801798</c:v>
                </c:pt>
                <c:pt idx="6">
                  <c:v>0.96417001873242958</c:v>
                </c:pt>
                <c:pt idx="7">
                  <c:v>0.9661190320776204</c:v>
                </c:pt>
                <c:pt idx="8">
                  <c:v>0.96679782933766223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EF-4A5E-8037-4731E9DC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93680"/>
        <c:axId val="917395648"/>
      </c:scatterChart>
      <c:valAx>
        <c:axId val="917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95648"/>
        <c:crosses val="autoZero"/>
        <c:crossBetween val="midCat"/>
      </c:valAx>
      <c:valAx>
        <c:axId val="9173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3936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1336674</xdr:colOff>
      <xdr:row>36</xdr:row>
      <xdr:rowOff>161924</xdr:rowOff>
    </xdr:from>
    <xdr:to>
      <xdr:col>14</xdr:col>
      <xdr:colOff>330199</xdr:colOff>
      <xdr:row>61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534ECA-4E18-437C-9B33-B690DC0B4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37</xdr:row>
      <xdr:rowOff>47625</xdr:rowOff>
    </xdr:from>
    <xdr:to>
      <xdr:col>10</xdr:col>
      <xdr:colOff>31750</xdr:colOff>
      <xdr:row>58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9A5857-926D-474E-88D4-538B2918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87</xdr:row>
      <xdr:rowOff>22224</xdr:rowOff>
    </xdr:from>
    <xdr:to>
      <xdr:col>13</xdr:col>
      <xdr:colOff>501649</xdr:colOff>
      <xdr:row>110</xdr:row>
      <xdr:rowOff>63499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04C072-499B-4997-BD50-6D031E24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71"/>
  <sheetViews>
    <sheetView zoomScaleNormal="100" workbookViewId="0">
      <pane ySplit="1" topLeftCell="A2" activePane="bottomLeft" state="frozen"/>
      <selection pane="bottomLeft" activeCell="F435" sqref="F435"/>
    </sheetView>
  </sheetViews>
  <sheetFormatPr defaultColWidth="9" defaultRowHeight="12" x14ac:dyDescent="0.25"/>
  <cols>
    <col min="1" max="2" width="13.6328125" style="59" customWidth="1"/>
    <col min="3" max="3" width="10.90625" style="44" customWidth="1"/>
    <col min="4" max="9" width="13.6328125" style="60" customWidth="1"/>
    <col min="10" max="10" width="21.08984375" style="60" bestFit="1" customWidth="1"/>
    <col min="11" max="12" width="22" style="60" bestFit="1" customWidth="1"/>
    <col min="13" max="13" width="22.90625" style="60" bestFit="1" customWidth="1"/>
    <col min="14" max="14" width="23.54296875" style="60" bestFit="1" customWidth="1"/>
    <col min="15" max="15" width="13.81640625" style="44" bestFit="1" customWidth="1"/>
    <col min="16" max="16" width="15.6328125" style="63" customWidth="1"/>
    <col min="17" max="17" width="15.6328125" style="61" customWidth="1"/>
    <col min="18" max="21" width="15.6328125" style="44" customWidth="1"/>
    <col min="22" max="16384" width="9" style="44"/>
  </cols>
  <sheetData>
    <row r="1" spans="1:19" s="37" customFormat="1" ht="31.5" customHeight="1" thickBot="1" x14ac:dyDescent="0.2">
      <c r="A1" s="71" t="s">
        <v>0</v>
      </c>
      <c r="B1" s="72" t="s">
        <v>1</v>
      </c>
      <c r="C1" s="71" t="s">
        <v>2</v>
      </c>
      <c r="D1" s="74" t="s">
        <v>13</v>
      </c>
      <c r="E1" s="66" t="s">
        <v>3</v>
      </c>
      <c r="F1" s="74" t="s">
        <v>14</v>
      </c>
      <c r="G1" s="70" t="s">
        <v>4</v>
      </c>
      <c r="H1" s="89" t="s">
        <v>11</v>
      </c>
      <c r="I1" s="90" t="s">
        <v>12</v>
      </c>
      <c r="J1" s="67" t="s">
        <v>5</v>
      </c>
      <c r="K1" s="68" t="s">
        <v>6</v>
      </c>
      <c r="L1" s="68" t="s">
        <v>7</v>
      </c>
      <c r="M1" s="68" t="s">
        <v>8</v>
      </c>
      <c r="N1" s="69" t="s">
        <v>9</v>
      </c>
      <c r="O1" s="73" t="s">
        <v>10</v>
      </c>
      <c r="P1" s="62"/>
    </row>
    <row r="2" spans="1:19" x14ac:dyDescent="0.25">
      <c r="A2" s="38">
        <v>201504</v>
      </c>
      <c r="B2" s="39">
        <v>201504</v>
      </c>
      <c r="C2" s="38">
        <v>6</v>
      </c>
      <c r="D2" s="40">
        <v>171000</v>
      </c>
      <c r="E2" s="41">
        <v>26</v>
      </c>
      <c r="F2" s="41">
        <v>169000</v>
      </c>
      <c r="G2" s="41">
        <v>24</v>
      </c>
      <c r="H2" s="84">
        <v>2000</v>
      </c>
      <c r="I2" s="64">
        <v>169000</v>
      </c>
      <c r="J2" s="41">
        <v>0</v>
      </c>
      <c r="K2" s="40">
        <v>0</v>
      </c>
      <c r="L2" s="40">
        <v>0</v>
      </c>
      <c r="M2" s="40">
        <v>0</v>
      </c>
      <c r="N2" s="42">
        <v>0</v>
      </c>
      <c r="O2" s="43">
        <f t="shared" ref="O2:O30" si="0">SUM(J2:N2)</f>
        <v>0</v>
      </c>
      <c r="Q2" s="44"/>
    </row>
    <row r="3" spans="1:19" x14ac:dyDescent="0.25">
      <c r="A3" s="45">
        <v>201504</v>
      </c>
      <c r="B3" s="46">
        <v>201505</v>
      </c>
      <c r="C3" s="45">
        <v>6</v>
      </c>
      <c r="D3" s="47">
        <v>171000</v>
      </c>
      <c r="E3" s="48">
        <v>26</v>
      </c>
      <c r="F3" s="48">
        <v>139166.65</v>
      </c>
      <c r="G3" s="48">
        <v>22</v>
      </c>
      <c r="H3" s="85">
        <v>3000</v>
      </c>
      <c r="I3" s="65">
        <v>134166.65</v>
      </c>
      <c r="J3" s="48">
        <v>5000</v>
      </c>
      <c r="K3" s="47">
        <v>0</v>
      </c>
      <c r="L3" s="47">
        <v>0</v>
      </c>
      <c r="M3" s="47">
        <v>0</v>
      </c>
      <c r="N3" s="49">
        <v>0</v>
      </c>
      <c r="O3" s="43">
        <f>SUM(J3:N3)</f>
        <v>5000</v>
      </c>
      <c r="Q3" s="44"/>
    </row>
    <row r="4" spans="1:19" x14ac:dyDescent="0.25">
      <c r="A4" s="45">
        <v>201504</v>
      </c>
      <c r="B4" s="46">
        <v>201506</v>
      </c>
      <c r="C4" s="45">
        <v>6</v>
      </c>
      <c r="D4" s="47">
        <v>171000</v>
      </c>
      <c r="E4" s="48">
        <v>26</v>
      </c>
      <c r="F4" s="48">
        <v>104333.32</v>
      </c>
      <c r="G4" s="48">
        <v>19</v>
      </c>
      <c r="H4" s="85">
        <v>14166.66</v>
      </c>
      <c r="I4" s="65">
        <v>79333.320000000007</v>
      </c>
      <c r="J4" s="48">
        <v>25000</v>
      </c>
      <c r="K4" s="47">
        <v>0</v>
      </c>
      <c r="L4" s="47">
        <v>0</v>
      </c>
      <c r="M4" s="47">
        <v>0</v>
      </c>
      <c r="N4" s="49">
        <v>0</v>
      </c>
      <c r="O4" s="43">
        <f t="shared" si="0"/>
        <v>25000</v>
      </c>
      <c r="Q4" s="149" t="s">
        <v>52</v>
      </c>
      <c r="R4" s="149"/>
      <c r="S4" s="149"/>
    </row>
    <row r="5" spans="1:19" x14ac:dyDescent="0.25">
      <c r="A5" s="45">
        <v>201504</v>
      </c>
      <c r="B5" s="46">
        <v>201507</v>
      </c>
      <c r="C5" s="45">
        <v>6</v>
      </c>
      <c r="D5" s="47">
        <v>171000</v>
      </c>
      <c r="E5" s="48">
        <v>26</v>
      </c>
      <c r="F5" s="48">
        <v>86166.66</v>
      </c>
      <c r="G5" s="48">
        <v>19</v>
      </c>
      <c r="H5" s="85">
        <v>0</v>
      </c>
      <c r="I5" s="65">
        <v>47500.01</v>
      </c>
      <c r="J5" s="48">
        <v>25333.32</v>
      </c>
      <c r="K5" s="47">
        <v>13333.33</v>
      </c>
      <c r="L5" s="47">
        <v>0</v>
      </c>
      <c r="M5" s="47">
        <v>0</v>
      </c>
      <c r="N5" s="49">
        <v>0</v>
      </c>
      <c r="O5" s="43">
        <f t="shared" si="0"/>
        <v>38666.65</v>
      </c>
      <c r="Q5" s="149"/>
      <c r="R5" s="149"/>
      <c r="S5" s="149"/>
    </row>
    <row r="6" spans="1:19" x14ac:dyDescent="0.25">
      <c r="A6" s="45">
        <v>201504</v>
      </c>
      <c r="B6" s="46">
        <v>201508</v>
      </c>
      <c r="C6" s="45">
        <v>6</v>
      </c>
      <c r="D6" s="47">
        <v>171000</v>
      </c>
      <c r="E6" s="48">
        <v>26</v>
      </c>
      <c r="F6" s="48">
        <v>63999.99</v>
      </c>
      <c r="G6" s="48">
        <v>18</v>
      </c>
      <c r="H6" s="85">
        <v>1500</v>
      </c>
      <c r="I6" s="65">
        <v>36000</v>
      </c>
      <c r="J6" s="48">
        <v>0</v>
      </c>
      <c r="K6" s="47">
        <v>14666.66</v>
      </c>
      <c r="L6" s="47">
        <v>13333.33</v>
      </c>
      <c r="M6" s="47">
        <v>0</v>
      </c>
      <c r="N6" s="49">
        <v>0</v>
      </c>
      <c r="O6" s="43">
        <f t="shared" si="0"/>
        <v>27999.989999999998</v>
      </c>
      <c r="Q6" s="149"/>
      <c r="R6" s="149"/>
      <c r="S6" s="149"/>
    </row>
    <row r="7" spans="1:19" x14ac:dyDescent="0.25">
      <c r="A7" s="45">
        <v>201504</v>
      </c>
      <c r="B7" s="46">
        <v>201509</v>
      </c>
      <c r="C7" s="45">
        <v>6</v>
      </c>
      <c r="D7" s="47">
        <v>171000</v>
      </c>
      <c r="E7" s="48">
        <v>26</v>
      </c>
      <c r="F7" s="48">
        <v>43166.64</v>
      </c>
      <c r="G7" s="48">
        <v>15</v>
      </c>
      <c r="H7" s="85">
        <v>6666.68</v>
      </c>
      <c r="I7" s="65">
        <v>14166.65</v>
      </c>
      <c r="J7" s="48">
        <v>1000</v>
      </c>
      <c r="K7" s="47">
        <v>0</v>
      </c>
      <c r="L7" s="47">
        <v>14666.66</v>
      </c>
      <c r="M7" s="76">
        <v>13333.33</v>
      </c>
      <c r="N7" s="49">
        <v>0</v>
      </c>
      <c r="O7" s="43">
        <f t="shared" si="0"/>
        <v>28999.989999999998</v>
      </c>
      <c r="Q7" s="149"/>
      <c r="R7" s="149"/>
      <c r="S7" s="149"/>
    </row>
    <row r="8" spans="1:19" x14ac:dyDescent="0.25">
      <c r="A8" s="45">
        <v>201504</v>
      </c>
      <c r="B8" s="46">
        <v>201510</v>
      </c>
      <c r="C8" s="45">
        <v>6</v>
      </c>
      <c r="D8" s="47">
        <v>171000</v>
      </c>
      <c r="E8" s="48">
        <v>26</v>
      </c>
      <c r="F8" s="48">
        <v>29833.34</v>
      </c>
      <c r="G8" s="48">
        <v>5</v>
      </c>
      <c r="H8" s="86">
        <v>8166.65</v>
      </c>
      <c r="I8" s="48">
        <v>0</v>
      </c>
      <c r="J8" s="48">
        <v>833.35</v>
      </c>
      <c r="K8" s="47">
        <v>1000</v>
      </c>
      <c r="L8" s="47">
        <v>0</v>
      </c>
      <c r="M8" s="76">
        <v>14666.66</v>
      </c>
      <c r="N8" s="49">
        <v>13333.33</v>
      </c>
      <c r="O8" s="43">
        <f t="shared" si="0"/>
        <v>29833.339999999997</v>
      </c>
      <c r="Q8" s="149"/>
      <c r="R8" s="149"/>
      <c r="S8" s="149"/>
    </row>
    <row r="9" spans="1:19" x14ac:dyDescent="0.25">
      <c r="A9" s="45">
        <v>201504</v>
      </c>
      <c r="B9" s="46">
        <v>201511</v>
      </c>
      <c r="C9" s="45">
        <v>6</v>
      </c>
      <c r="D9" s="47">
        <v>171000</v>
      </c>
      <c r="E9" s="48">
        <v>26</v>
      </c>
      <c r="F9" s="48">
        <v>15500.01</v>
      </c>
      <c r="G9" s="48">
        <v>3</v>
      </c>
      <c r="H9" s="85">
        <v>0</v>
      </c>
      <c r="I9" s="48">
        <v>0</v>
      </c>
      <c r="J9" s="48">
        <v>0</v>
      </c>
      <c r="K9" s="47">
        <v>833.35</v>
      </c>
      <c r="L9" s="47">
        <v>0</v>
      </c>
      <c r="M9" s="76">
        <v>0</v>
      </c>
      <c r="N9" s="49">
        <v>14666.66</v>
      </c>
      <c r="O9" s="43">
        <f t="shared" si="0"/>
        <v>15500.01</v>
      </c>
      <c r="Q9" s="149"/>
      <c r="R9" s="149"/>
      <c r="S9" s="149"/>
    </row>
    <row r="10" spans="1:19" x14ac:dyDescent="0.25">
      <c r="A10" s="45">
        <v>201504</v>
      </c>
      <c r="B10" s="46">
        <v>201512</v>
      </c>
      <c r="C10" s="45">
        <v>6</v>
      </c>
      <c r="D10" s="47">
        <v>171000</v>
      </c>
      <c r="E10" s="48">
        <v>26</v>
      </c>
      <c r="F10" s="48">
        <v>15500.01</v>
      </c>
      <c r="G10" s="48">
        <v>3</v>
      </c>
      <c r="H10" s="85">
        <v>0</v>
      </c>
      <c r="I10" s="48">
        <v>0</v>
      </c>
      <c r="J10" s="48">
        <v>0</v>
      </c>
      <c r="K10" s="47">
        <v>0</v>
      </c>
      <c r="L10" s="47">
        <v>833.35</v>
      </c>
      <c r="M10" s="76">
        <v>0</v>
      </c>
      <c r="N10" s="49">
        <v>14666.66</v>
      </c>
      <c r="O10" s="43">
        <f t="shared" si="0"/>
        <v>15500.01</v>
      </c>
      <c r="Q10" s="149"/>
      <c r="R10" s="149"/>
      <c r="S10" s="149"/>
    </row>
    <row r="11" spans="1:19" x14ac:dyDescent="0.25">
      <c r="A11" s="45">
        <v>201504</v>
      </c>
      <c r="B11" s="46">
        <v>201601</v>
      </c>
      <c r="C11" s="45">
        <v>6</v>
      </c>
      <c r="D11" s="47">
        <v>171000</v>
      </c>
      <c r="E11" s="48">
        <v>26</v>
      </c>
      <c r="F11" s="48">
        <v>15500.01</v>
      </c>
      <c r="G11" s="48">
        <v>3</v>
      </c>
      <c r="H11" s="85">
        <v>0</v>
      </c>
      <c r="I11" s="48">
        <v>0</v>
      </c>
      <c r="J11" s="48">
        <v>0</v>
      </c>
      <c r="K11" s="47">
        <v>0</v>
      </c>
      <c r="L11" s="47">
        <v>0</v>
      </c>
      <c r="M11" s="76">
        <v>833.35</v>
      </c>
      <c r="N11" s="49">
        <v>14666.66</v>
      </c>
      <c r="O11" s="43">
        <f>SUM(J11:N11)</f>
        <v>15500.01</v>
      </c>
      <c r="Q11" s="149"/>
      <c r="R11" s="149"/>
      <c r="S11" s="149"/>
    </row>
    <row r="12" spans="1:19" x14ac:dyDescent="0.25">
      <c r="A12" s="45">
        <v>201504</v>
      </c>
      <c r="B12" s="46">
        <v>201602</v>
      </c>
      <c r="C12" s="45">
        <v>6</v>
      </c>
      <c r="D12" s="47">
        <v>171000</v>
      </c>
      <c r="E12" s="48">
        <v>26</v>
      </c>
      <c r="F12" s="48">
        <v>15500.01</v>
      </c>
      <c r="G12" s="48">
        <v>3</v>
      </c>
      <c r="H12" s="85">
        <v>0</v>
      </c>
      <c r="I12" s="48">
        <v>0</v>
      </c>
      <c r="J12" s="48">
        <v>0</v>
      </c>
      <c r="K12" s="47">
        <v>0</v>
      </c>
      <c r="L12" s="47">
        <v>0</v>
      </c>
      <c r="M12" s="76">
        <v>0</v>
      </c>
      <c r="N12" s="49">
        <v>15500.01</v>
      </c>
      <c r="O12" s="43">
        <f t="shared" si="0"/>
        <v>15500.01</v>
      </c>
      <c r="Q12" s="149"/>
      <c r="R12" s="149"/>
      <c r="S12" s="149"/>
    </row>
    <row r="13" spans="1:19" x14ac:dyDescent="0.25">
      <c r="A13" s="45">
        <v>201504</v>
      </c>
      <c r="B13" s="46">
        <v>201603</v>
      </c>
      <c r="C13" s="45">
        <v>6</v>
      </c>
      <c r="D13" s="47">
        <v>171000</v>
      </c>
      <c r="E13" s="48">
        <v>26</v>
      </c>
      <c r="F13" s="48">
        <v>15500.01</v>
      </c>
      <c r="G13" s="48">
        <v>3</v>
      </c>
      <c r="H13" s="85">
        <v>0</v>
      </c>
      <c r="I13" s="48">
        <v>0</v>
      </c>
      <c r="J13" s="48">
        <v>0</v>
      </c>
      <c r="K13" s="47">
        <v>0</v>
      </c>
      <c r="L13" s="47">
        <v>0</v>
      </c>
      <c r="M13" s="47">
        <v>0</v>
      </c>
      <c r="N13" s="49">
        <v>15500.01</v>
      </c>
      <c r="O13" s="43">
        <f t="shared" si="0"/>
        <v>15500.01</v>
      </c>
      <c r="Q13" s="149"/>
      <c r="R13" s="149"/>
      <c r="S13" s="149"/>
    </row>
    <row r="14" spans="1:19" x14ac:dyDescent="0.25">
      <c r="A14" s="45">
        <v>201504</v>
      </c>
      <c r="B14" s="46">
        <v>201604</v>
      </c>
      <c r="C14" s="45">
        <v>6</v>
      </c>
      <c r="D14" s="47">
        <v>171000</v>
      </c>
      <c r="E14" s="48">
        <v>26</v>
      </c>
      <c r="F14" s="48">
        <v>15500.01</v>
      </c>
      <c r="G14" s="48">
        <v>3</v>
      </c>
      <c r="H14" s="85">
        <v>0</v>
      </c>
      <c r="I14" s="48">
        <v>0</v>
      </c>
      <c r="J14" s="48">
        <v>0</v>
      </c>
      <c r="K14" s="47">
        <v>0</v>
      </c>
      <c r="L14" s="47">
        <v>0</v>
      </c>
      <c r="M14" s="47">
        <v>0</v>
      </c>
      <c r="N14" s="49">
        <v>15500.01</v>
      </c>
      <c r="O14" s="43">
        <f t="shared" si="0"/>
        <v>15500.01</v>
      </c>
      <c r="Q14" s="149"/>
      <c r="R14" s="149"/>
      <c r="S14" s="149"/>
    </row>
    <row r="15" spans="1:19" x14ac:dyDescent="0.25">
      <c r="A15" s="45">
        <v>201504</v>
      </c>
      <c r="B15" s="46">
        <v>201605</v>
      </c>
      <c r="C15" s="45">
        <v>6</v>
      </c>
      <c r="D15" s="47">
        <v>171000</v>
      </c>
      <c r="E15" s="48">
        <v>26</v>
      </c>
      <c r="F15" s="48">
        <v>15500.01</v>
      </c>
      <c r="G15" s="48">
        <v>3</v>
      </c>
      <c r="H15" s="85">
        <v>0</v>
      </c>
      <c r="I15" s="48">
        <v>0</v>
      </c>
      <c r="J15" s="48">
        <v>0</v>
      </c>
      <c r="K15" s="47">
        <v>0</v>
      </c>
      <c r="L15" s="47">
        <v>0</v>
      </c>
      <c r="M15" s="47">
        <v>0</v>
      </c>
      <c r="N15" s="49">
        <v>15500.01</v>
      </c>
      <c r="O15" s="43">
        <f t="shared" si="0"/>
        <v>15500.01</v>
      </c>
      <c r="Q15" s="44"/>
    </row>
    <row r="16" spans="1:19" x14ac:dyDescent="0.25">
      <c r="A16" s="45">
        <v>201504</v>
      </c>
      <c r="B16" s="46">
        <v>201606</v>
      </c>
      <c r="C16" s="45">
        <v>6</v>
      </c>
      <c r="D16" s="47">
        <v>171000</v>
      </c>
      <c r="E16" s="48">
        <v>26</v>
      </c>
      <c r="F16" s="48">
        <v>15500.01</v>
      </c>
      <c r="G16" s="48">
        <v>3</v>
      </c>
      <c r="H16" s="85">
        <v>0</v>
      </c>
      <c r="I16" s="48">
        <v>0</v>
      </c>
      <c r="J16" s="48">
        <v>0</v>
      </c>
      <c r="K16" s="47">
        <v>0</v>
      </c>
      <c r="L16" s="47">
        <v>0</v>
      </c>
      <c r="M16" s="47">
        <v>0</v>
      </c>
      <c r="N16" s="49">
        <v>15500.01</v>
      </c>
      <c r="O16" s="43">
        <f t="shared" si="0"/>
        <v>15500.01</v>
      </c>
      <c r="Q16" s="44"/>
    </row>
    <row r="17" spans="1:17" x14ac:dyDescent="0.25">
      <c r="A17" s="45">
        <v>201504</v>
      </c>
      <c r="B17" s="46">
        <v>201607</v>
      </c>
      <c r="C17" s="45">
        <v>6</v>
      </c>
      <c r="D17" s="47">
        <v>171000</v>
      </c>
      <c r="E17" s="48">
        <v>26</v>
      </c>
      <c r="F17" s="48">
        <v>15500.01</v>
      </c>
      <c r="G17" s="48">
        <v>3</v>
      </c>
      <c r="H17" s="85">
        <v>0</v>
      </c>
      <c r="I17" s="48">
        <v>0</v>
      </c>
      <c r="J17" s="48">
        <v>0</v>
      </c>
      <c r="K17" s="47">
        <v>0</v>
      </c>
      <c r="L17" s="47">
        <v>0</v>
      </c>
      <c r="M17" s="47">
        <v>0</v>
      </c>
      <c r="N17" s="49">
        <v>15500.01</v>
      </c>
      <c r="O17" s="43">
        <f t="shared" si="0"/>
        <v>15500.01</v>
      </c>
      <c r="Q17" s="44"/>
    </row>
    <row r="18" spans="1:17" x14ac:dyDescent="0.25">
      <c r="A18" s="45">
        <v>201504</v>
      </c>
      <c r="B18" s="46">
        <v>201608</v>
      </c>
      <c r="C18" s="45">
        <v>6</v>
      </c>
      <c r="D18" s="47">
        <v>171000</v>
      </c>
      <c r="E18" s="48">
        <v>26</v>
      </c>
      <c r="F18" s="48">
        <v>15500.01</v>
      </c>
      <c r="G18" s="48">
        <v>3</v>
      </c>
      <c r="H18" s="85">
        <v>0</v>
      </c>
      <c r="I18" s="48">
        <v>0</v>
      </c>
      <c r="J18" s="48">
        <v>0</v>
      </c>
      <c r="K18" s="47">
        <v>0</v>
      </c>
      <c r="L18" s="47">
        <v>0</v>
      </c>
      <c r="M18" s="47">
        <v>0</v>
      </c>
      <c r="N18" s="49">
        <v>15500.01</v>
      </c>
      <c r="O18" s="43">
        <f t="shared" si="0"/>
        <v>15500.01</v>
      </c>
      <c r="Q18" s="44"/>
    </row>
    <row r="19" spans="1:17" x14ac:dyDescent="0.25">
      <c r="A19" s="45">
        <v>201504</v>
      </c>
      <c r="B19" s="46">
        <v>201609</v>
      </c>
      <c r="C19" s="45">
        <v>6</v>
      </c>
      <c r="D19" s="47">
        <v>171000</v>
      </c>
      <c r="E19" s="48">
        <v>26</v>
      </c>
      <c r="F19" s="48">
        <v>15500.01</v>
      </c>
      <c r="G19" s="48">
        <v>3</v>
      </c>
      <c r="H19" s="85">
        <v>0</v>
      </c>
      <c r="I19" s="48">
        <v>0</v>
      </c>
      <c r="J19" s="48">
        <v>0</v>
      </c>
      <c r="K19" s="47">
        <v>0</v>
      </c>
      <c r="L19" s="47">
        <v>0</v>
      </c>
      <c r="M19" s="47">
        <v>0</v>
      </c>
      <c r="N19" s="49">
        <v>15500.01</v>
      </c>
      <c r="O19" s="43">
        <f t="shared" si="0"/>
        <v>15500.01</v>
      </c>
      <c r="Q19" s="44"/>
    </row>
    <row r="20" spans="1:17" x14ac:dyDescent="0.25">
      <c r="A20" s="45">
        <v>201504</v>
      </c>
      <c r="B20" s="46">
        <v>201610</v>
      </c>
      <c r="C20" s="45">
        <v>6</v>
      </c>
      <c r="D20" s="47">
        <v>171000</v>
      </c>
      <c r="E20" s="48">
        <v>26</v>
      </c>
      <c r="F20" s="48">
        <v>15500.01</v>
      </c>
      <c r="G20" s="48">
        <v>3</v>
      </c>
      <c r="H20" s="85">
        <v>0</v>
      </c>
      <c r="I20" s="48">
        <v>0</v>
      </c>
      <c r="J20" s="48">
        <v>0</v>
      </c>
      <c r="K20" s="47">
        <v>0</v>
      </c>
      <c r="L20" s="47">
        <v>0</v>
      </c>
      <c r="M20" s="47">
        <v>0</v>
      </c>
      <c r="N20" s="49">
        <v>15500.01</v>
      </c>
      <c r="O20" s="43">
        <f t="shared" si="0"/>
        <v>15500.01</v>
      </c>
      <c r="Q20" s="44"/>
    </row>
    <row r="21" spans="1:17" x14ac:dyDescent="0.25">
      <c r="A21" s="45">
        <v>201504</v>
      </c>
      <c r="B21" s="46">
        <v>201611</v>
      </c>
      <c r="C21" s="45">
        <v>6</v>
      </c>
      <c r="D21" s="47">
        <v>171000</v>
      </c>
      <c r="E21" s="48">
        <v>26</v>
      </c>
      <c r="F21" s="48">
        <v>15500.01</v>
      </c>
      <c r="G21" s="48">
        <v>3</v>
      </c>
      <c r="H21" s="85">
        <v>0</v>
      </c>
      <c r="I21" s="48">
        <v>0</v>
      </c>
      <c r="J21" s="48">
        <v>0</v>
      </c>
      <c r="K21" s="47">
        <v>0</v>
      </c>
      <c r="L21" s="47">
        <v>0</v>
      </c>
      <c r="M21" s="47">
        <v>0</v>
      </c>
      <c r="N21" s="49">
        <v>15500.01</v>
      </c>
      <c r="O21" s="43">
        <f t="shared" si="0"/>
        <v>15500.01</v>
      </c>
      <c r="Q21" s="44"/>
    </row>
    <row r="22" spans="1:17" x14ac:dyDescent="0.25">
      <c r="A22" s="45">
        <v>201504</v>
      </c>
      <c r="B22" s="46">
        <v>201612</v>
      </c>
      <c r="C22" s="45">
        <v>6</v>
      </c>
      <c r="D22" s="47">
        <v>171000</v>
      </c>
      <c r="E22" s="48">
        <v>26</v>
      </c>
      <c r="F22" s="48">
        <v>15500.01</v>
      </c>
      <c r="G22" s="48">
        <v>3</v>
      </c>
      <c r="H22" s="85">
        <v>0</v>
      </c>
      <c r="I22" s="48">
        <v>0</v>
      </c>
      <c r="J22" s="48">
        <v>0</v>
      </c>
      <c r="K22" s="47">
        <v>0</v>
      </c>
      <c r="L22" s="47">
        <v>0</v>
      </c>
      <c r="M22" s="47">
        <v>0</v>
      </c>
      <c r="N22" s="49">
        <v>15500.01</v>
      </c>
      <c r="O22" s="43">
        <f t="shared" si="0"/>
        <v>15500.01</v>
      </c>
      <c r="Q22" s="44"/>
    </row>
    <row r="23" spans="1:17" x14ac:dyDescent="0.25">
      <c r="A23" s="45">
        <v>201504</v>
      </c>
      <c r="B23" s="46">
        <v>201701</v>
      </c>
      <c r="C23" s="45">
        <v>6</v>
      </c>
      <c r="D23" s="47">
        <v>171000</v>
      </c>
      <c r="E23" s="48">
        <v>26</v>
      </c>
      <c r="F23" s="48">
        <v>15500.01</v>
      </c>
      <c r="G23" s="48">
        <v>3</v>
      </c>
      <c r="H23" s="85">
        <v>0</v>
      </c>
      <c r="I23" s="48">
        <v>0</v>
      </c>
      <c r="J23" s="48">
        <v>0</v>
      </c>
      <c r="K23" s="47">
        <v>0</v>
      </c>
      <c r="L23" s="47">
        <v>0</v>
      </c>
      <c r="M23" s="47">
        <v>0</v>
      </c>
      <c r="N23" s="49">
        <v>15500.01</v>
      </c>
      <c r="O23" s="43">
        <f t="shared" si="0"/>
        <v>15500.01</v>
      </c>
      <c r="Q23" s="44"/>
    </row>
    <row r="24" spans="1:17" x14ac:dyDescent="0.25">
      <c r="A24" s="45">
        <v>201504</v>
      </c>
      <c r="B24" s="46">
        <v>201702</v>
      </c>
      <c r="C24" s="45">
        <v>6</v>
      </c>
      <c r="D24" s="47">
        <v>171000</v>
      </c>
      <c r="E24" s="48">
        <v>26</v>
      </c>
      <c r="F24" s="48">
        <v>15500.01</v>
      </c>
      <c r="G24" s="48">
        <v>3</v>
      </c>
      <c r="H24" s="85">
        <v>0</v>
      </c>
      <c r="I24" s="48">
        <v>0</v>
      </c>
      <c r="J24" s="48">
        <v>0</v>
      </c>
      <c r="K24" s="47">
        <v>0</v>
      </c>
      <c r="L24" s="47">
        <v>0</v>
      </c>
      <c r="M24" s="47">
        <v>0</v>
      </c>
      <c r="N24" s="49">
        <v>15500.01</v>
      </c>
      <c r="O24" s="43">
        <f t="shared" si="0"/>
        <v>15500.01</v>
      </c>
      <c r="Q24" s="44"/>
    </row>
    <row r="25" spans="1:17" x14ac:dyDescent="0.25">
      <c r="A25" s="45">
        <v>201504</v>
      </c>
      <c r="B25" s="46">
        <v>201703</v>
      </c>
      <c r="C25" s="45">
        <v>6</v>
      </c>
      <c r="D25" s="47">
        <v>171000</v>
      </c>
      <c r="E25" s="48">
        <v>26</v>
      </c>
      <c r="F25" s="48">
        <v>15500.01</v>
      </c>
      <c r="G25" s="48">
        <v>3</v>
      </c>
      <c r="H25" s="85">
        <v>0</v>
      </c>
      <c r="I25" s="48">
        <v>0</v>
      </c>
      <c r="J25" s="48">
        <v>0</v>
      </c>
      <c r="K25" s="47">
        <v>0</v>
      </c>
      <c r="L25" s="47">
        <v>0</v>
      </c>
      <c r="M25" s="47">
        <v>0</v>
      </c>
      <c r="N25" s="49">
        <v>15500.01</v>
      </c>
      <c r="O25" s="43">
        <f t="shared" si="0"/>
        <v>15500.01</v>
      </c>
      <c r="Q25" s="44"/>
    </row>
    <row r="26" spans="1:17" x14ac:dyDescent="0.25">
      <c r="A26" s="45">
        <v>201504</v>
      </c>
      <c r="B26" s="46">
        <v>201704</v>
      </c>
      <c r="C26" s="45">
        <v>6</v>
      </c>
      <c r="D26" s="47">
        <v>171000</v>
      </c>
      <c r="E26" s="48">
        <v>26</v>
      </c>
      <c r="F26" s="48">
        <v>15500.01</v>
      </c>
      <c r="G26" s="48">
        <v>3</v>
      </c>
      <c r="H26" s="85">
        <v>0</v>
      </c>
      <c r="I26" s="48">
        <v>0</v>
      </c>
      <c r="J26" s="48">
        <v>0</v>
      </c>
      <c r="K26" s="47">
        <v>0</v>
      </c>
      <c r="L26" s="47">
        <v>0</v>
      </c>
      <c r="M26" s="47">
        <v>0</v>
      </c>
      <c r="N26" s="49">
        <v>15500.01</v>
      </c>
      <c r="O26" s="43">
        <f t="shared" si="0"/>
        <v>15500.01</v>
      </c>
      <c r="Q26" s="44"/>
    </row>
    <row r="27" spans="1:17" x14ac:dyDescent="0.25">
      <c r="A27" s="45">
        <v>201504</v>
      </c>
      <c r="B27" s="46">
        <v>201705</v>
      </c>
      <c r="C27" s="45">
        <v>6</v>
      </c>
      <c r="D27" s="47">
        <v>171000</v>
      </c>
      <c r="E27" s="48">
        <v>26</v>
      </c>
      <c r="F27" s="48">
        <v>15500.01</v>
      </c>
      <c r="G27" s="48">
        <v>3</v>
      </c>
      <c r="H27" s="85">
        <v>0</v>
      </c>
      <c r="I27" s="48">
        <v>0</v>
      </c>
      <c r="J27" s="48">
        <v>0</v>
      </c>
      <c r="K27" s="47">
        <v>0</v>
      </c>
      <c r="L27" s="47">
        <v>0</v>
      </c>
      <c r="M27" s="47">
        <v>0</v>
      </c>
      <c r="N27" s="49">
        <v>15500.01</v>
      </c>
      <c r="O27" s="43">
        <f t="shared" si="0"/>
        <v>15500.01</v>
      </c>
      <c r="Q27" s="44"/>
    </row>
    <row r="28" spans="1:17" x14ac:dyDescent="0.25">
      <c r="A28" s="45">
        <v>201504</v>
      </c>
      <c r="B28" s="46">
        <v>201706</v>
      </c>
      <c r="C28" s="45">
        <v>6</v>
      </c>
      <c r="D28" s="47">
        <v>171000</v>
      </c>
      <c r="E28" s="48">
        <v>26</v>
      </c>
      <c r="F28" s="48">
        <v>15500.01</v>
      </c>
      <c r="G28" s="48">
        <v>3</v>
      </c>
      <c r="H28" s="85">
        <v>0</v>
      </c>
      <c r="I28" s="48">
        <v>0</v>
      </c>
      <c r="J28" s="48">
        <v>0</v>
      </c>
      <c r="K28" s="47">
        <v>0</v>
      </c>
      <c r="L28" s="47">
        <v>0</v>
      </c>
      <c r="M28" s="47">
        <v>0</v>
      </c>
      <c r="N28" s="49">
        <v>15500.01</v>
      </c>
      <c r="O28" s="43">
        <f t="shared" si="0"/>
        <v>15500.01</v>
      </c>
      <c r="Q28" s="44"/>
    </row>
    <row r="29" spans="1:17" x14ac:dyDescent="0.25">
      <c r="A29" s="45">
        <v>201504</v>
      </c>
      <c r="B29" s="46">
        <v>201707</v>
      </c>
      <c r="C29" s="45">
        <v>6</v>
      </c>
      <c r="D29" s="47">
        <v>171000</v>
      </c>
      <c r="E29" s="48">
        <v>26</v>
      </c>
      <c r="F29" s="48">
        <v>15500.01</v>
      </c>
      <c r="G29" s="48">
        <v>3</v>
      </c>
      <c r="H29" s="85">
        <v>0</v>
      </c>
      <c r="I29" s="48">
        <v>0</v>
      </c>
      <c r="J29" s="48">
        <v>0</v>
      </c>
      <c r="K29" s="47">
        <v>0</v>
      </c>
      <c r="L29" s="47">
        <v>0</v>
      </c>
      <c r="M29" s="47">
        <v>0</v>
      </c>
      <c r="N29" s="49">
        <v>15500.01</v>
      </c>
      <c r="O29" s="43">
        <f t="shared" si="0"/>
        <v>15500.01</v>
      </c>
      <c r="Q29" s="44"/>
    </row>
    <row r="30" spans="1:17" ht="12.5" thickBot="1" x14ac:dyDescent="0.3">
      <c r="A30" s="50">
        <v>201504</v>
      </c>
      <c r="B30" s="51">
        <v>201708</v>
      </c>
      <c r="C30" s="50">
        <v>6</v>
      </c>
      <c r="D30" s="52">
        <v>171000</v>
      </c>
      <c r="E30" s="53">
        <v>26</v>
      </c>
      <c r="F30" s="53">
        <v>15500.01</v>
      </c>
      <c r="G30" s="53">
        <v>3</v>
      </c>
      <c r="H30" s="87">
        <v>0</v>
      </c>
      <c r="I30" s="53">
        <v>0</v>
      </c>
      <c r="J30" s="53">
        <v>0</v>
      </c>
      <c r="K30" s="52">
        <v>0</v>
      </c>
      <c r="L30" s="52">
        <v>0</v>
      </c>
      <c r="M30" s="52">
        <v>0</v>
      </c>
      <c r="N30" s="54">
        <v>15500.01</v>
      </c>
      <c r="O30" s="43">
        <f t="shared" si="0"/>
        <v>15500.01</v>
      </c>
      <c r="Q30" s="44"/>
    </row>
    <row r="31" spans="1:17" x14ac:dyDescent="0.25">
      <c r="A31" s="38">
        <v>201505</v>
      </c>
      <c r="B31" s="39">
        <v>201505</v>
      </c>
      <c r="C31" s="38">
        <v>6</v>
      </c>
      <c r="D31" s="81">
        <v>629000</v>
      </c>
      <c r="E31" s="41">
        <v>183</v>
      </c>
      <c r="F31" s="81">
        <v>583000</v>
      </c>
      <c r="G31" s="41">
        <v>167</v>
      </c>
      <c r="H31" s="84">
        <v>46000</v>
      </c>
      <c r="I31" s="64">
        <v>583000</v>
      </c>
      <c r="J31" s="41">
        <v>0</v>
      </c>
      <c r="K31" s="40">
        <v>0</v>
      </c>
      <c r="L31" s="40">
        <v>0</v>
      </c>
      <c r="M31" s="40">
        <v>0</v>
      </c>
      <c r="N31" s="42">
        <v>0</v>
      </c>
      <c r="O31" s="43">
        <f>SUM(J31:N31)</f>
        <v>0</v>
      </c>
      <c r="Q31" s="44"/>
    </row>
    <row r="32" spans="1:17" x14ac:dyDescent="0.25">
      <c r="A32" s="45">
        <v>201505</v>
      </c>
      <c r="B32" s="46">
        <v>201506</v>
      </c>
      <c r="C32" s="45">
        <v>6</v>
      </c>
      <c r="D32" s="47">
        <v>629000</v>
      </c>
      <c r="E32" s="48">
        <v>183</v>
      </c>
      <c r="F32" s="82">
        <v>466666.66</v>
      </c>
      <c r="G32" s="48">
        <v>160</v>
      </c>
      <c r="H32" s="85">
        <v>33000</v>
      </c>
      <c r="I32" s="65">
        <v>416666.66</v>
      </c>
      <c r="J32" s="48">
        <v>50000</v>
      </c>
      <c r="K32" s="47">
        <v>0</v>
      </c>
      <c r="L32" s="47">
        <v>0</v>
      </c>
      <c r="M32" s="47">
        <v>0</v>
      </c>
      <c r="N32" s="49">
        <v>0</v>
      </c>
      <c r="O32" s="43">
        <f t="shared" ref="O32:O95" si="1">SUM(J32:N32)</f>
        <v>50000</v>
      </c>
      <c r="Q32" s="44"/>
    </row>
    <row r="33" spans="1:17" x14ac:dyDescent="0.25">
      <c r="A33" s="45">
        <v>201505</v>
      </c>
      <c r="B33" s="46">
        <v>201507</v>
      </c>
      <c r="C33" s="45">
        <v>6</v>
      </c>
      <c r="D33" s="47">
        <v>629000</v>
      </c>
      <c r="E33" s="48">
        <v>183</v>
      </c>
      <c r="F33" s="82">
        <v>365166.66</v>
      </c>
      <c r="G33" s="48">
        <v>153</v>
      </c>
      <c r="H33" s="85">
        <v>15833.33</v>
      </c>
      <c r="I33" s="65">
        <v>326666.65999999997</v>
      </c>
      <c r="J33" s="48">
        <v>12500</v>
      </c>
      <c r="K33" s="47">
        <v>26000</v>
      </c>
      <c r="L33" s="47">
        <v>0</v>
      </c>
      <c r="M33" s="47">
        <v>0</v>
      </c>
      <c r="N33" s="49">
        <v>0</v>
      </c>
      <c r="O33" s="43">
        <f t="shared" si="1"/>
        <v>38500</v>
      </c>
      <c r="Q33" s="44"/>
    </row>
    <row r="34" spans="1:17" x14ac:dyDescent="0.25">
      <c r="A34" s="45">
        <v>201505</v>
      </c>
      <c r="B34" s="46">
        <v>201508</v>
      </c>
      <c r="C34" s="45">
        <v>6</v>
      </c>
      <c r="D34" s="47">
        <v>629000</v>
      </c>
      <c r="E34" s="48">
        <v>183</v>
      </c>
      <c r="F34" s="82">
        <v>265833.31</v>
      </c>
      <c r="G34" s="48">
        <v>141</v>
      </c>
      <c r="H34" s="85">
        <v>25333.34</v>
      </c>
      <c r="I34" s="65">
        <v>217499.97</v>
      </c>
      <c r="J34" s="48">
        <v>13333.34</v>
      </c>
      <c r="K34" s="47">
        <v>15000</v>
      </c>
      <c r="L34" s="47">
        <v>20000</v>
      </c>
      <c r="M34" s="47">
        <v>0</v>
      </c>
      <c r="N34" s="49">
        <v>0</v>
      </c>
      <c r="O34" s="43">
        <f t="shared" si="1"/>
        <v>48333.34</v>
      </c>
      <c r="Q34" s="44"/>
    </row>
    <row r="35" spans="1:17" x14ac:dyDescent="0.25">
      <c r="A35" s="45">
        <v>201505</v>
      </c>
      <c r="B35" s="46">
        <v>201509</v>
      </c>
      <c r="C35" s="45">
        <v>6</v>
      </c>
      <c r="D35" s="47">
        <v>629000</v>
      </c>
      <c r="E35" s="48">
        <v>183</v>
      </c>
      <c r="F35" s="82">
        <v>172666.61</v>
      </c>
      <c r="G35" s="48">
        <v>124</v>
      </c>
      <c r="H35" s="85">
        <v>30500.02</v>
      </c>
      <c r="I35" s="65">
        <v>115333.28</v>
      </c>
      <c r="J35" s="48">
        <v>18999.990000000002</v>
      </c>
      <c r="K35" s="47">
        <v>11333.34</v>
      </c>
      <c r="L35" s="47">
        <v>10000</v>
      </c>
      <c r="M35" s="76">
        <v>17000</v>
      </c>
      <c r="N35" s="49">
        <v>0</v>
      </c>
      <c r="O35" s="43">
        <f t="shared" si="1"/>
        <v>57333.33</v>
      </c>
      <c r="Q35" s="44"/>
    </row>
    <row r="36" spans="1:17" x14ac:dyDescent="0.25">
      <c r="A36" s="45">
        <v>201505</v>
      </c>
      <c r="B36" s="46">
        <v>201510</v>
      </c>
      <c r="C36" s="45">
        <v>6</v>
      </c>
      <c r="D36" s="47">
        <v>629000</v>
      </c>
      <c r="E36" s="48">
        <v>183</v>
      </c>
      <c r="F36" s="48">
        <v>95331.99</v>
      </c>
      <c r="G36" s="48">
        <v>95</v>
      </c>
      <c r="H36" s="85">
        <v>34333.32</v>
      </c>
      <c r="I36" s="65">
        <v>39999.949999999997</v>
      </c>
      <c r="J36" s="48">
        <v>6000</v>
      </c>
      <c r="K36" s="47">
        <v>12998.7</v>
      </c>
      <c r="L36" s="47">
        <v>9333.34</v>
      </c>
      <c r="M36" s="76">
        <v>10000</v>
      </c>
      <c r="N36" s="49">
        <v>17000</v>
      </c>
      <c r="O36" s="43">
        <f t="shared" si="1"/>
        <v>55332.04</v>
      </c>
      <c r="Q36" s="44"/>
    </row>
    <row r="37" spans="1:17" x14ac:dyDescent="0.25">
      <c r="A37" s="45">
        <v>201505</v>
      </c>
      <c r="B37" s="46">
        <v>201511</v>
      </c>
      <c r="C37" s="45">
        <v>6</v>
      </c>
      <c r="D37" s="47">
        <v>629000</v>
      </c>
      <c r="E37" s="48">
        <v>183</v>
      </c>
      <c r="F37" s="48">
        <v>53832.04</v>
      </c>
      <c r="G37" s="48">
        <v>31</v>
      </c>
      <c r="H37" s="86">
        <v>6000</v>
      </c>
      <c r="I37" s="48">
        <v>0</v>
      </c>
      <c r="J37" s="48">
        <v>3000</v>
      </c>
      <c r="K37" s="47">
        <v>3000</v>
      </c>
      <c r="L37" s="47">
        <v>11498.7</v>
      </c>
      <c r="M37" s="76">
        <v>9333.34</v>
      </c>
      <c r="N37" s="49">
        <v>27000</v>
      </c>
      <c r="O37" s="43">
        <f t="shared" si="1"/>
        <v>53832.04</v>
      </c>
      <c r="Q37" s="44"/>
    </row>
    <row r="38" spans="1:17" x14ac:dyDescent="0.25">
      <c r="A38" s="45">
        <v>201505</v>
      </c>
      <c r="B38" s="46">
        <v>201512</v>
      </c>
      <c r="C38" s="45">
        <v>6</v>
      </c>
      <c r="D38" s="47">
        <v>629000</v>
      </c>
      <c r="E38" s="48">
        <v>183</v>
      </c>
      <c r="F38" s="48">
        <v>52332.04</v>
      </c>
      <c r="G38" s="48">
        <v>30</v>
      </c>
      <c r="H38" s="85">
        <v>0</v>
      </c>
      <c r="I38" s="48">
        <v>0</v>
      </c>
      <c r="J38" s="48">
        <v>0</v>
      </c>
      <c r="K38" s="47">
        <v>3000</v>
      </c>
      <c r="L38" s="47">
        <v>3000</v>
      </c>
      <c r="M38" s="76">
        <v>9998.7000000000007</v>
      </c>
      <c r="N38" s="49">
        <v>36333.339999999997</v>
      </c>
      <c r="O38" s="43">
        <f t="shared" si="1"/>
        <v>52332.039999999994</v>
      </c>
      <c r="Q38" s="44"/>
    </row>
    <row r="39" spans="1:17" x14ac:dyDescent="0.25">
      <c r="A39" s="45">
        <v>201505</v>
      </c>
      <c r="B39" s="46">
        <v>201601</v>
      </c>
      <c r="C39" s="45">
        <v>6</v>
      </c>
      <c r="D39" s="47">
        <v>629000</v>
      </c>
      <c r="E39" s="48">
        <v>183</v>
      </c>
      <c r="F39" s="48">
        <v>51832.04</v>
      </c>
      <c r="G39" s="48">
        <v>30</v>
      </c>
      <c r="H39" s="85">
        <v>0</v>
      </c>
      <c r="I39" s="48">
        <v>0</v>
      </c>
      <c r="J39" s="48">
        <v>0</v>
      </c>
      <c r="K39" s="47">
        <v>0</v>
      </c>
      <c r="L39" s="47">
        <v>3000</v>
      </c>
      <c r="M39" s="76">
        <v>3000</v>
      </c>
      <c r="N39" s="49">
        <v>45832.04</v>
      </c>
      <c r="O39" s="43">
        <f t="shared" si="1"/>
        <v>51832.04</v>
      </c>
      <c r="Q39" s="44"/>
    </row>
    <row r="40" spans="1:17" x14ac:dyDescent="0.25">
      <c r="A40" s="45">
        <v>201505</v>
      </c>
      <c r="B40" s="46">
        <v>201602</v>
      </c>
      <c r="C40" s="45">
        <v>6</v>
      </c>
      <c r="D40" s="47">
        <v>629000</v>
      </c>
      <c r="E40" s="48">
        <v>183</v>
      </c>
      <c r="F40" s="48">
        <v>51165.37</v>
      </c>
      <c r="G40" s="48">
        <v>30</v>
      </c>
      <c r="H40" s="85">
        <v>0</v>
      </c>
      <c r="I40" s="48">
        <v>0</v>
      </c>
      <c r="J40" s="48">
        <v>0</v>
      </c>
      <c r="K40" s="47">
        <v>0</v>
      </c>
      <c r="L40" s="47">
        <v>0</v>
      </c>
      <c r="M40" s="76">
        <v>3000</v>
      </c>
      <c r="N40" s="49">
        <v>48165.369999999995</v>
      </c>
      <c r="O40" s="43">
        <f t="shared" si="1"/>
        <v>51165.369999999995</v>
      </c>
      <c r="Q40" s="44"/>
    </row>
    <row r="41" spans="1:17" x14ac:dyDescent="0.25">
      <c r="A41" s="45">
        <v>201505</v>
      </c>
      <c r="B41" s="46">
        <v>201603</v>
      </c>
      <c r="C41" s="45">
        <v>6</v>
      </c>
      <c r="D41" s="47">
        <v>629000</v>
      </c>
      <c r="E41" s="48">
        <v>183</v>
      </c>
      <c r="F41" s="48">
        <v>51165.37</v>
      </c>
      <c r="G41" s="48">
        <v>30</v>
      </c>
      <c r="H41" s="85">
        <v>0</v>
      </c>
      <c r="I41" s="48">
        <v>0</v>
      </c>
      <c r="J41" s="48">
        <v>0</v>
      </c>
      <c r="K41" s="47">
        <v>0</v>
      </c>
      <c r="L41" s="47">
        <v>0</v>
      </c>
      <c r="M41" s="47">
        <v>0</v>
      </c>
      <c r="N41" s="49">
        <v>51165.37</v>
      </c>
      <c r="O41" s="43">
        <f t="shared" si="1"/>
        <v>51165.37</v>
      </c>
      <c r="Q41" s="44"/>
    </row>
    <row r="42" spans="1:17" x14ac:dyDescent="0.25">
      <c r="A42" s="45">
        <v>201505</v>
      </c>
      <c r="B42" s="46">
        <v>201604</v>
      </c>
      <c r="C42" s="45">
        <v>6</v>
      </c>
      <c r="D42" s="47">
        <v>629000</v>
      </c>
      <c r="E42" s="48">
        <v>183</v>
      </c>
      <c r="F42" s="48">
        <v>49165.37</v>
      </c>
      <c r="G42" s="48">
        <v>29</v>
      </c>
      <c r="H42" s="85">
        <v>0</v>
      </c>
      <c r="I42" s="48">
        <v>0</v>
      </c>
      <c r="J42" s="48">
        <v>0</v>
      </c>
      <c r="K42" s="47">
        <v>0</v>
      </c>
      <c r="L42" s="47">
        <v>0</v>
      </c>
      <c r="M42" s="47">
        <v>0</v>
      </c>
      <c r="N42" s="49">
        <v>49165.37</v>
      </c>
      <c r="O42" s="43">
        <f t="shared" si="1"/>
        <v>49165.37</v>
      </c>
      <c r="Q42" s="44"/>
    </row>
    <row r="43" spans="1:17" x14ac:dyDescent="0.25">
      <c r="A43" s="45">
        <v>201505</v>
      </c>
      <c r="B43" s="46">
        <v>201605</v>
      </c>
      <c r="C43" s="45">
        <v>6</v>
      </c>
      <c r="D43" s="47">
        <v>629000</v>
      </c>
      <c r="E43" s="48">
        <v>183</v>
      </c>
      <c r="F43" s="48">
        <v>47165.37</v>
      </c>
      <c r="G43" s="48">
        <v>29</v>
      </c>
      <c r="H43" s="85">
        <v>0</v>
      </c>
      <c r="I43" s="48">
        <v>0</v>
      </c>
      <c r="J43" s="48">
        <v>0</v>
      </c>
      <c r="K43" s="47">
        <v>0</v>
      </c>
      <c r="L43" s="47">
        <v>0</v>
      </c>
      <c r="M43" s="47">
        <v>0</v>
      </c>
      <c r="N43" s="49">
        <v>47165.37</v>
      </c>
      <c r="O43" s="43">
        <f t="shared" si="1"/>
        <v>47165.37</v>
      </c>
      <c r="Q43" s="44"/>
    </row>
    <row r="44" spans="1:17" x14ac:dyDescent="0.25">
      <c r="A44" s="45">
        <v>201505</v>
      </c>
      <c r="B44" s="46">
        <v>201606</v>
      </c>
      <c r="C44" s="45">
        <v>6</v>
      </c>
      <c r="D44" s="47">
        <v>629000</v>
      </c>
      <c r="E44" s="48">
        <v>183</v>
      </c>
      <c r="F44" s="48">
        <v>47165.37</v>
      </c>
      <c r="G44" s="48">
        <v>28</v>
      </c>
      <c r="H44" s="85">
        <v>0</v>
      </c>
      <c r="I44" s="48">
        <v>0</v>
      </c>
      <c r="J44" s="48">
        <v>0</v>
      </c>
      <c r="K44" s="47">
        <v>0</v>
      </c>
      <c r="L44" s="47">
        <v>0</v>
      </c>
      <c r="M44" s="47">
        <v>0</v>
      </c>
      <c r="N44" s="49">
        <v>47165.37</v>
      </c>
      <c r="O44" s="43">
        <f t="shared" si="1"/>
        <v>47165.37</v>
      </c>
      <c r="Q44" s="44"/>
    </row>
    <row r="45" spans="1:17" x14ac:dyDescent="0.25">
      <c r="A45" s="45">
        <v>201505</v>
      </c>
      <c r="B45" s="46">
        <v>201607</v>
      </c>
      <c r="C45" s="45">
        <v>6</v>
      </c>
      <c r="D45" s="47">
        <v>629000</v>
      </c>
      <c r="E45" s="48">
        <v>183</v>
      </c>
      <c r="F45" s="48">
        <v>47165.37</v>
      </c>
      <c r="G45" s="48">
        <v>28</v>
      </c>
      <c r="H45" s="85">
        <v>0</v>
      </c>
      <c r="I45" s="48">
        <v>0</v>
      </c>
      <c r="J45" s="48">
        <v>0</v>
      </c>
      <c r="K45" s="47">
        <v>0</v>
      </c>
      <c r="L45" s="47">
        <v>0</v>
      </c>
      <c r="M45" s="47">
        <v>0</v>
      </c>
      <c r="N45" s="49">
        <v>47165.37</v>
      </c>
      <c r="O45" s="43">
        <f t="shared" si="1"/>
        <v>47165.37</v>
      </c>
      <c r="Q45" s="44"/>
    </row>
    <row r="46" spans="1:17" x14ac:dyDescent="0.25">
      <c r="A46" s="45">
        <v>201505</v>
      </c>
      <c r="B46" s="46">
        <v>201608</v>
      </c>
      <c r="C46" s="45">
        <v>6</v>
      </c>
      <c r="D46" s="47">
        <v>629000</v>
      </c>
      <c r="E46" s="48">
        <v>183</v>
      </c>
      <c r="F46" s="48">
        <v>47165.37</v>
      </c>
      <c r="G46" s="48">
        <v>28</v>
      </c>
      <c r="H46" s="85">
        <v>0</v>
      </c>
      <c r="I46" s="48">
        <v>0</v>
      </c>
      <c r="J46" s="48">
        <v>0</v>
      </c>
      <c r="K46" s="47">
        <v>0</v>
      </c>
      <c r="L46" s="47">
        <v>0</v>
      </c>
      <c r="M46" s="47">
        <v>0</v>
      </c>
      <c r="N46" s="49">
        <v>47165.37</v>
      </c>
      <c r="O46" s="43">
        <f t="shared" si="1"/>
        <v>47165.37</v>
      </c>
      <c r="Q46" s="44"/>
    </row>
    <row r="47" spans="1:17" x14ac:dyDescent="0.25">
      <c r="A47" s="45">
        <v>201505</v>
      </c>
      <c r="B47" s="46">
        <v>201609</v>
      </c>
      <c r="C47" s="45">
        <v>6</v>
      </c>
      <c r="D47" s="47">
        <v>629000</v>
      </c>
      <c r="E47" s="48">
        <v>183</v>
      </c>
      <c r="F47" s="48">
        <v>46665.37</v>
      </c>
      <c r="G47" s="48">
        <v>28</v>
      </c>
      <c r="H47" s="85">
        <v>0</v>
      </c>
      <c r="I47" s="48">
        <v>0</v>
      </c>
      <c r="J47" s="48">
        <v>0</v>
      </c>
      <c r="K47" s="47">
        <v>0</v>
      </c>
      <c r="L47" s="47">
        <v>0</v>
      </c>
      <c r="M47" s="47">
        <v>0</v>
      </c>
      <c r="N47" s="49">
        <v>46665.37</v>
      </c>
      <c r="O47" s="43">
        <f t="shared" si="1"/>
        <v>46665.37</v>
      </c>
      <c r="Q47" s="44"/>
    </row>
    <row r="48" spans="1:17" x14ac:dyDescent="0.25">
      <c r="A48" s="45">
        <v>201505</v>
      </c>
      <c r="B48" s="46">
        <v>201610</v>
      </c>
      <c r="C48" s="45">
        <v>6</v>
      </c>
      <c r="D48" s="47">
        <v>629000</v>
      </c>
      <c r="E48" s="48">
        <v>183</v>
      </c>
      <c r="F48" s="48">
        <v>46665.37</v>
      </c>
      <c r="G48" s="48">
        <v>28</v>
      </c>
      <c r="H48" s="85">
        <v>0</v>
      </c>
      <c r="I48" s="48">
        <v>0</v>
      </c>
      <c r="J48" s="48">
        <v>0</v>
      </c>
      <c r="K48" s="47">
        <v>0</v>
      </c>
      <c r="L48" s="47">
        <v>0</v>
      </c>
      <c r="M48" s="47">
        <v>0</v>
      </c>
      <c r="N48" s="49">
        <v>46665.37</v>
      </c>
      <c r="O48" s="43">
        <f t="shared" si="1"/>
        <v>46665.37</v>
      </c>
      <c r="Q48" s="44"/>
    </row>
    <row r="49" spans="1:17" x14ac:dyDescent="0.25">
      <c r="A49" s="45">
        <v>201505</v>
      </c>
      <c r="B49" s="46">
        <v>201611</v>
      </c>
      <c r="C49" s="45">
        <v>6</v>
      </c>
      <c r="D49" s="47">
        <v>629000</v>
      </c>
      <c r="E49" s="48">
        <v>183</v>
      </c>
      <c r="F49" s="48">
        <v>45332.03</v>
      </c>
      <c r="G49" s="48">
        <v>27</v>
      </c>
      <c r="H49" s="85">
        <v>0</v>
      </c>
      <c r="I49" s="48">
        <v>0</v>
      </c>
      <c r="J49" s="48">
        <v>0</v>
      </c>
      <c r="K49" s="47">
        <v>0</v>
      </c>
      <c r="L49" s="47">
        <v>0</v>
      </c>
      <c r="M49" s="47">
        <v>0</v>
      </c>
      <c r="N49" s="49">
        <v>45332.03</v>
      </c>
      <c r="O49" s="43">
        <f t="shared" si="1"/>
        <v>45332.03</v>
      </c>
      <c r="Q49" s="44"/>
    </row>
    <row r="50" spans="1:17" x14ac:dyDescent="0.25">
      <c r="A50" s="45">
        <v>201505</v>
      </c>
      <c r="B50" s="46">
        <v>201612</v>
      </c>
      <c r="C50" s="45">
        <v>6</v>
      </c>
      <c r="D50" s="47">
        <v>629000</v>
      </c>
      <c r="E50" s="48">
        <v>183</v>
      </c>
      <c r="F50" s="48">
        <v>45332.03</v>
      </c>
      <c r="G50" s="48">
        <v>27</v>
      </c>
      <c r="H50" s="85">
        <v>0</v>
      </c>
      <c r="I50" s="48">
        <v>0</v>
      </c>
      <c r="J50" s="48">
        <v>0</v>
      </c>
      <c r="K50" s="47">
        <v>0</v>
      </c>
      <c r="L50" s="47">
        <v>0</v>
      </c>
      <c r="M50" s="47">
        <v>0</v>
      </c>
      <c r="N50" s="49">
        <v>45332.03</v>
      </c>
      <c r="O50" s="43">
        <f t="shared" si="1"/>
        <v>45332.03</v>
      </c>
      <c r="Q50" s="44"/>
    </row>
    <row r="51" spans="1:17" x14ac:dyDescent="0.25">
      <c r="A51" s="45">
        <v>201505</v>
      </c>
      <c r="B51" s="46">
        <v>201701</v>
      </c>
      <c r="C51" s="45">
        <v>6</v>
      </c>
      <c r="D51" s="47">
        <v>629000</v>
      </c>
      <c r="E51" s="48">
        <v>183</v>
      </c>
      <c r="F51" s="48">
        <v>45332.03</v>
      </c>
      <c r="G51" s="48">
        <v>27</v>
      </c>
      <c r="H51" s="85">
        <v>0</v>
      </c>
      <c r="I51" s="48">
        <v>0</v>
      </c>
      <c r="J51" s="48">
        <v>0</v>
      </c>
      <c r="K51" s="47">
        <v>0</v>
      </c>
      <c r="L51" s="47">
        <v>0</v>
      </c>
      <c r="M51" s="47">
        <v>0</v>
      </c>
      <c r="N51" s="49">
        <v>45332.03</v>
      </c>
      <c r="O51" s="43">
        <f t="shared" si="1"/>
        <v>45332.03</v>
      </c>
      <c r="Q51" s="44"/>
    </row>
    <row r="52" spans="1:17" x14ac:dyDescent="0.25">
      <c r="A52" s="45">
        <v>201505</v>
      </c>
      <c r="B52" s="46">
        <v>201702</v>
      </c>
      <c r="C52" s="45">
        <v>6</v>
      </c>
      <c r="D52" s="47">
        <v>629000</v>
      </c>
      <c r="E52" s="48">
        <v>183</v>
      </c>
      <c r="F52" s="48">
        <v>45332.03</v>
      </c>
      <c r="G52" s="48">
        <v>27</v>
      </c>
      <c r="H52" s="85">
        <v>0</v>
      </c>
      <c r="I52" s="48">
        <v>0</v>
      </c>
      <c r="J52" s="48">
        <v>0</v>
      </c>
      <c r="K52" s="47">
        <v>0</v>
      </c>
      <c r="L52" s="47">
        <v>0</v>
      </c>
      <c r="M52" s="47">
        <v>0</v>
      </c>
      <c r="N52" s="49">
        <v>45332.03</v>
      </c>
      <c r="O52" s="43">
        <f t="shared" si="1"/>
        <v>45332.03</v>
      </c>
      <c r="Q52" s="44"/>
    </row>
    <row r="53" spans="1:17" x14ac:dyDescent="0.25">
      <c r="A53" s="45">
        <v>201505</v>
      </c>
      <c r="B53" s="46">
        <v>201703</v>
      </c>
      <c r="C53" s="45">
        <v>6</v>
      </c>
      <c r="D53" s="47">
        <v>629000</v>
      </c>
      <c r="E53" s="48">
        <v>183</v>
      </c>
      <c r="F53" s="48">
        <v>45332.03</v>
      </c>
      <c r="G53" s="48">
        <v>27</v>
      </c>
      <c r="H53" s="85">
        <v>0</v>
      </c>
      <c r="I53" s="48">
        <v>0</v>
      </c>
      <c r="J53" s="48">
        <v>0</v>
      </c>
      <c r="K53" s="47">
        <v>0</v>
      </c>
      <c r="L53" s="47">
        <v>0</v>
      </c>
      <c r="M53" s="47">
        <v>0</v>
      </c>
      <c r="N53" s="49">
        <v>45332.03</v>
      </c>
      <c r="O53" s="43">
        <f t="shared" si="1"/>
        <v>45332.03</v>
      </c>
      <c r="Q53" s="44"/>
    </row>
    <row r="54" spans="1:17" x14ac:dyDescent="0.25">
      <c r="A54" s="45">
        <v>201505</v>
      </c>
      <c r="B54" s="46">
        <v>201704</v>
      </c>
      <c r="C54" s="45">
        <v>6</v>
      </c>
      <c r="D54" s="47">
        <v>629000</v>
      </c>
      <c r="E54" s="48">
        <v>183</v>
      </c>
      <c r="F54" s="48">
        <v>45332.03</v>
      </c>
      <c r="G54" s="48">
        <v>27</v>
      </c>
      <c r="H54" s="85">
        <v>0</v>
      </c>
      <c r="I54" s="48">
        <v>0</v>
      </c>
      <c r="J54" s="48">
        <v>0</v>
      </c>
      <c r="K54" s="47">
        <v>0</v>
      </c>
      <c r="L54" s="47">
        <v>0</v>
      </c>
      <c r="M54" s="47">
        <v>0</v>
      </c>
      <c r="N54" s="49">
        <v>45332.03</v>
      </c>
      <c r="O54" s="43">
        <f t="shared" si="1"/>
        <v>45332.03</v>
      </c>
      <c r="Q54" s="44"/>
    </row>
    <row r="55" spans="1:17" x14ac:dyDescent="0.25">
      <c r="A55" s="45">
        <v>201505</v>
      </c>
      <c r="B55" s="46">
        <v>201705</v>
      </c>
      <c r="C55" s="45">
        <v>6</v>
      </c>
      <c r="D55" s="47">
        <v>629000</v>
      </c>
      <c r="E55" s="48">
        <v>183</v>
      </c>
      <c r="F55" s="48">
        <v>45332.03</v>
      </c>
      <c r="G55" s="48">
        <v>27</v>
      </c>
      <c r="H55" s="85">
        <v>0</v>
      </c>
      <c r="I55" s="48">
        <v>0</v>
      </c>
      <c r="J55" s="48">
        <v>0</v>
      </c>
      <c r="K55" s="47">
        <v>0</v>
      </c>
      <c r="L55" s="47">
        <v>0</v>
      </c>
      <c r="M55" s="47">
        <v>0</v>
      </c>
      <c r="N55" s="49">
        <v>45332.03</v>
      </c>
      <c r="O55" s="43">
        <f t="shared" si="1"/>
        <v>45332.03</v>
      </c>
      <c r="Q55" s="44"/>
    </row>
    <row r="56" spans="1:17" x14ac:dyDescent="0.25">
      <c r="A56" s="45">
        <v>201505</v>
      </c>
      <c r="B56" s="46">
        <v>201706</v>
      </c>
      <c r="C56" s="45">
        <v>6</v>
      </c>
      <c r="D56" s="47">
        <v>629000</v>
      </c>
      <c r="E56" s="48">
        <v>183</v>
      </c>
      <c r="F56" s="48">
        <v>44832.03</v>
      </c>
      <c r="G56" s="48">
        <v>27</v>
      </c>
      <c r="H56" s="85">
        <v>0</v>
      </c>
      <c r="I56" s="48">
        <v>0</v>
      </c>
      <c r="J56" s="48">
        <v>0</v>
      </c>
      <c r="K56" s="47">
        <v>0</v>
      </c>
      <c r="L56" s="47">
        <v>0</v>
      </c>
      <c r="M56" s="47">
        <v>0</v>
      </c>
      <c r="N56" s="49">
        <v>44832.03</v>
      </c>
      <c r="O56" s="43">
        <f t="shared" si="1"/>
        <v>44832.03</v>
      </c>
      <c r="Q56" s="44"/>
    </row>
    <row r="57" spans="1:17" x14ac:dyDescent="0.25">
      <c r="A57" s="45">
        <v>201505</v>
      </c>
      <c r="B57" s="46">
        <v>201707</v>
      </c>
      <c r="C57" s="45">
        <v>6</v>
      </c>
      <c r="D57" s="47">
        <v>629000</v>
      </c>
      <c r="E57" s="48">
        <v>183</v>
      </c>
      <c r="F57" s="48">
        <v>44332.03</v>
      </c>
      <c r="G57" s="48">
        <v>27</v>
      </c>
      <c r="H57" s="85">
        <v>0</v>
      </c>
      <c r="I57" s="48">
        <v>0</v>
      </c>
      <c r="J57" s="48">
        <v>0</v>
      </c>
      <c r="K57" s="47">
        <v>0</v>
      </c>
      <c r="L57" s="47">
        <v>0</v>
      </c>
      <c r="M57" s="47">
        <v>0</v>
      </c>
      <c r="N57" s="49">
        <v>44332.03</v>
      </c>
      <c r="O57" s="43">
        <f t="shared" si="1"/>
        <v>44332.03</v>
      </c>
      <c r="Q57" s="44"/>
    </row>
    <row r="58" spans="1:17" ht="12.5" thickBot="1" x14ac:dyDescent="0.3">
      <c r="A58" s="50">
        <v>201505</v>
      </c>
      <c r="B58" s="51">
        <v>201708</v>
      </c>
      <c r="C58" s="50">
        <v>6</v>
      </c>
      <c r="D58" s="52">
        <v>629000</v>
      </c>
      <c r="E58" s="53">
        <v>183</v>
      </c>
      <c r="F58" s="53">
        <v>44332.03</v>
      </c>
      <c r="G58" s="53">
        <v>27</v>
      </c>
      <c r="H58" s="87">
        <v>0</v>
      </c>
      <c r="I58" s="53">
        <v>0</v>
      </c>
      <c r="J58" s="53">
        <v>0</v>
      </c>
      <c r="K58" s="52">
        <v>0</v>
      </c>
      <c r="L58" s="52">
        <v>0</v>
      </c>
      <c r="M58" s="52">
        <v>0</v>
      </c>
      <c r="N58" s="54">
        <v>44332.03</v>
      </c>
      <c r="O58" s="43">
        <f t="shared" si="1"/>
        <v>44332.03</v>
      </c>
      <c r="Q58" s="44"/>
    </row>
    <row r="59" spans="1:17" x14ac:dyDescent="0.25">
      <c r="A59" s="38">
        <v>201506</v>
      </c>
      <c r="B59" s="39">
        <v>201506</v>
      </c>
      <c r="C59" s="45">
        <v>6</v>
      </c>
      <c r="D59" s="47">
        <v>507000</v>
      </c>
      <c r="E59" s="48">
        <v>145</v>
      </c>
      <c r="F59" s="81">
        <v>472000</v>
      </c>
      <c r="G59" s="48">
        <v>138</v>
      </c>
      <c r="H59" s="85">
        <v>35000</v>
      </c>
      <c r="I59" s="64">
        <v>472000</v>
      </c>
      <c r="J59" s="48">
        <v>0</v>
      </c>
      <c r="K59" s="47">
        <v>0</v>
      </c>
      <c r="L59" s="47">
        <v>0</v>
      </c>
      <c r="M59" s="47">
        <v>0</v>
      </c>
      <c r="N59" s="49">
        <v>0</v>
      </c>
      <c r="O59" s="43">
        <f t="shared" si="1"/>
        <v>0</v>
      </c>
      <c r="Q59" s="44"/>
    </row>
    <row r="60" spans="1:17" x14ac:dyDescent="0.25">
      <c r="A60" s="45">
        <v>201506</v>
      </c>
      <c r="B60" s="46">
        <v>201507</v>
      </c>
      <c r="C60" s="45">
        <v>6</v>
      </c>
      <c r="D60" s="47">
        <v>507000</v>
      </c>
      <c r="E60" s="48">
        <v>145</v>
      </c>
      <c r="F60" s="82">
        <v>378833.31</v>
      </c>
      <c r="G60" s="48">
        <v>131</v>
      </c>
      <c r="H60" s="85">
        <v>22000</v>
      </c>
      <c r="I60" s="65">
        <v>355833.31</v>
      </c>
      <c r="J60" s="48">
        <v>23000</v>
      </c>
      <c r="K60" s="47">
        <v>0</v>
      </c>
      <c r="L60" s="47">
        <v>0</v>
      </c>
      <c r="M60" s="47">
        <v>0</v>
      </c>
      <c r="N60" s="49">
        <v>0</v>
      </c>
      <c r="O60" s="43">
        <f t="shared" si="1"/>
        <v>23000</v>
      </c>
      <c r="Q60" s="44"/>
    </row>
    <row r="61" spans="1:17" x14ac:dyDescent="0.25">
      <c r="A61" s="45">
        <v>201506</v>
      </c>
      <c r="B61" s="46">
        <v>201508</v>
      </c>
      <c r="C61" s="45">
        <v>6</v>
      </c>
      <c r="D61" s="47">
        <v>507000</v>
      </c>
      <c r="E61" s="48">
        <v>145</v>
      </c>
      <c r="F61" s="82">
        <v>291333.31</v>
      </c>
      <c r="G61" s="48">
        <v>123</v>
      </c>
      <c r="H61" s="85">
        <v>19999.990000000002</v>
      </c>
      <c r="I61" s="65">
        <v>260666.64</v>
      </c>
      <c r="J61" s="48">
        <v>21666.67</v>
      </c>
      <c r="K61" s="47">
        <v>9000</v>
      </c>
      <c r="L61" s="47">
        <v>0</v>
      </c>
      <c r="M61" s="47">
        <v>0</v>
      </c>
      <c r="N61" s="49">
        <v>0</v>
      </c>
      <c r="O61" s="43">
        <f t="shared" si="1"/>
        <v>30666.67</v>
      </c>
      <c r="Q61" s="44"/>
    </row>
    <row r="62" spans="1:17" x14ac:dyDescent="0.25">
      <c r="A62" s="45">
        <v>201506</v>
      </c>
      <c r="B62" s="46">
        <v>201509</v>
      </c>
      <c r="C62" s="45">
        <v>6</v>
      </c>
      <c r="D62" s="47">
        <v>507000</v>
      </c>
      <c r="E62" s="48">
        <v>145</v>
      </c>
      <c r="F62" s="82">
        <v>188999.99</v>
      </c>
      <c r="G62" s="48">
        <v>97</v>
      </c>
      <c r="H62" s="85">
        <v>51999.98</v>
      </c>
      <c r="I62" s="65">
        <v>150999.98000000001</v>
      </c>
      <c r="J62" s="48">
        <v>7333.34</v>
      </c>
      <c r="K62" s="47">
        <v>21666.67</v>
      </c>
      <c r="L62" s="47">
        <v>9000</v>
      </c>
      <c r="M62" s="47">
        <v>0</v>
      </c>
      <c r="N62" s="49">
        <v>0</v>
      </c>
      <c r="O62" s="43">
        <f t="shared" si="1"/>
        <v>38000.009999999995</v>
      </c>
      <c r="Q62" s="44"/>
    </row>
    <row r="63" spans="1:17" x14ac:dyDescent="0.25">
      <c r="A63" s="45">
        <v>201506</v>
      </c>
      <c r="B63" s="46">
        <v>201510</v>
      </c>
      <c r="C63" s="45">
        <v>6</v>
      </c>
      <c r="D63" s="47">
        <v>507000</v>
      </c>
      <c r="E63" s="48">
        <v>145</v>
      </c>
      <c r="F63" s="82">
        <v>120999.95</v>
      </c>
      <c r="G63" s="48">
        <v>81</v>
      </c>
      <c r="H63" s="85">
        <v>28500.03</v>
      </c>
      <c r="I63" s="65">
        <v>74333.279999999999</v>
      </c>
      <c r="J63" s="48">
        <v>12499.99</v>
      </c>
      <c r="K63" s="47">
        <v>12666.68</v>
      </c>
      <c r="L63" s="47">
        <v>12500</v>
      </c>
      <c r="M63" s="76">
        <v>9000</v>
      </c>
      <c r="N63" s="49">
        <v>0</v>
      </c>
      <c r="O63" s="43">
        <f t="shared" si="1"/>
        <v>46666.67</v>
      </c>
      <c r="Q63" s="44"/>
    </row>
    <row r="64" spans="1:17" x14ac:dyDescent="0.25">
      <c r="A64" s="45">
        <v>201506</v>
      </c>
      <c r="B64" s="46">
        <v>201511</v>
      </c>
      <c r="C64" s="45">
        <v>6</v>
      </c>
      <c r="D64" s="47">
        <v>507000</v>
      </c>
      <c r="E64" s="48">
        <v>145</v>
      </c>
      <c r="F64" s="48">
        <v>71833.320000000007</v>
      </c>
      <c r="G64" s="48">
        <v>57</v>
      </c>
      <c r="H64" s="85">
        <v>22999.96</v>
      </c>
      <c r="I64" s="65">
        <v>25166.65</v>
      </c>
      <c r="J64" s="48">
        <v>3000</v>
      </c>
      <c r="K64" s="47">
        <v>9499.99</v>
      </c>
      <c r="L64" s="47">
        <v>12666.68</v>
      </c>
      <c r="M64" s="76">
        <v>12500</v>
      </c>
      <c r="N64" s="49">
        <v>9000</v>
      </c>
      <c r="O64" s="43">
        <f t="shared" si="1"/>
        <v>46666.67</v>
      </c>
      <c r="Q64" s="44"/>
    </row>
    <row r="65" spans="1:17" x14ac:dyDescent="0.25">
      <c r="A65" s="45">
        <v>201506</v>
      </c>
      <c r="B65" s="46">
        <v>201512</v>
      </c>
      <c r="C65" s="45">
        <v>6</v>
      </c>
      <c r="D65" s="47">
        <v>507000</v>
      </c>
      <c r="E65" s="48">
        <v>145</v>
      </c>
      <c r="F65" s="48">
        <v>44833.34</v>
      </c>
      <c r="G65" s="48">
        <v>20</v>
      </c>
      <c r="H65" s="85">
        <v>3000</v>
      </c>
      <c r="I65" s="48">
        <v>0</v>
      </c>
      <c r="J65" s="48">
        <v>500</v>
      </c>
      <c r="K65" s="47">
        <v>2000</v>
      </c>
      <c r="L65" s="47">
        <v>13500</v>
      </c>
      <c r="M65" s="76">
        <v>7333.34</v>
      </c>
      <c r="N65" s="49">
        <v>21500</v>
      </c>
      <c r="O65" s="43">
        <f t="shared" si="1"/>
        <v>44833.34</v>
      </c>
      <c r="Q65" s="44"/>
    </row>
    <row r="66" spans="1:17" x14ac:dyDescent="0.25">
      <c r="A66" s="45">
        <v>201506</v>
      </c>
      <c r="B66" s="46">
        <v>201601</v>
      </c>
      <c r="C66" s="45">
        <v>6</v>
      </c>
      <c r="D66" s="47">
        <v>507000</v>
      </c>
      <c r="E66" s="48">
        <v>145</v>
      </c>
      <c r="F66" s="48">
        <v>44833.34</v>
      </c>
      <c r="G66" s="48">
        <v>20</v>
      </c>
      <c r="H66" s="85">
        <v>0</v>
      </c>
      <c r="I66" s="48">
        <v>0</v>
      </c>
      <c r="J66" s="48">
        <v>0</v>
      </c>
      <c r="K66" s="47">
        <v>500</v>
      </c>
      <c r="L66" s="47">
        <v>2000</v>
      </c>
      <c r="M66" s="76">
        <v>13500</v>
      </c>
      <c r="N66" s="49">
        <v>28833.34</v>
      </c>
      <c r="O66" s="43">
        <f t="shared" si="1"/>
        <v>44833.34</v>
      </c>
      <c r="Q66" s="44"/>
    </row>
    <row r="67" spans="1:17" x14ac:dyDescent="0.25">
      <c r="A67" s="45">
        <v>201506</v>
      </c>
      <c r="B67" s="46">
        <v>201602</v>
      </c>
      <c r="C67" s="45">
        <v>6</v>
      </c>
      <c r="D67" s="47">
        <v>507000</v>
      </c>
      <c r="E67" s="48">
        <v>145</v>
      </c>
      <c r="F67" s="48">
        <v>44833.34</v>
      </c>
      <c r="G67" s="48">
        <v>20</v>
      </c>
      <c r="H67" s="85">
        <v>0</v>
      </c>
      <c r="I67" s="48">
        <v>0</v>
      </c>
      <c r="J67" s="48">
        <v>0</v>
      </c>
      <c r="K67" s="47">
        <v>0</v>
      </c>
      <c r="L67" s="47">
        <v>500</v>
      </c>
      <c r="M67" s="76">
        <v>2000</v>
      </c>
      <c r="N67" s="49">
        <v>42333.34</v>
      </c>
      <c r="O67" s="43">
        <f t="shared" si="1"/>
        <v>44833.34</v>
      </c>
      <c r="Q67" s="44"/>
    </row>
    <row r="68" spans="1:17" x14ac:dyDescent="0.25">
      <c r="A68" s="45">
        <v>201506</v>
      </c>
      <c r="B68" s="46">
        <v>201603</v>
      </c>
      <c r="C68" s="45">
        <v>6</v>
      </c>
      <c r="D68" s="47">
        <v>507000</v>
      </c>
      <c r="E68" s="48">
        <v>145</v>
      </c>
      <c r="F68" s="48">
        <v>44833.34</v>
      </c>
      <c r="G68" s="48">
        <v>20</v>
      </c>
      <c r="H68" s="85">
        <v>0</v>
      </c>
      <c r="I68" s="48">
        <v>0</v>
      </c>
      <c r="J68" s="48">
        <v>0</v>
      </c>
      <c r="K68" s="47">
        <v>0</v>
      </c>
      <c r="L68" s="47">
        <v>0</v>
      </c>
      <c r="M68" s="76">
        <v>500</v>
      </c>
      <c r="N68" s="49">
        <v>44333.34</v>
      </c>
      <c r="O68" s="43">
        <f t="shared" si="1"/>
        <v>44833.34</v>
      </c>
      <c r="Q68" s="44"/>
    </row>
    <row r="69" spans="1:17" x14ac:dyDescent="0.25">
      <c r="A69" s="45">
        <v>201506</v>
      </c>
      <c r="B69" s="46">
        <v>201604</v>
      </c>
      <c r="C69" s="45">
        <v>6</v>
      </c>
      <c r="D69" s="47">
        <v>507000</v>
      </c>
      <c r="E69" s="48">
        <v>145</v>
      </c>
      <c r="F69" s="48">
        <v>44833.34</v>
      </c>
      <c r="G69" s="48">
        <v>20</v>
      </c>
      <c r="H69" s="85">
        <v>0</v>
      </c>
      <c r="I69" s="48">
        <v>0</v>
      </c>
      <c r="J69" s="48">
        <v>0</v>
      </c>
      <c r="K69" s="47">
        <v>0</v>
      </c>
      <c r="L69" s="47">
        <v>0</v>
      </c>
      <c r="M69" s="47">
        <v>0</v>
      </c>
      <c r="N69" s="49">
        <v>44833.34</v>
      </c>
      <c r="O69" s="43">
        <f t="shared" si="1"/>
        <v>44833.34</v>
      </c>
      <c r="Q69" s="44"/>
    </row>
    <row r="70" spans="1:17" x14ac:dyDescent="0.25">
      <c r="A70" s="45">
        <v>201506</v>
      </c>
      <c r="B70" s="46">
        <v>201605</v>
      </c>
      <c r="C70" s="45">
        <v>6</v>
      </c>
      <c r="D70" s="47">
        <v>507000</v>
      </c>
      <c r="E70" s="48">
        <v>145</v>
      </c>
      <c r="F70" s="48">
        <v>44833.34</v>
      </c>
      <c r="G70" s="48">
        <v>20</v>
      </c>
      <c r="H70" s="85">
        <v>0</v>
      </c>
      <c r="I70" s="48">
        <v>0</v>
      </c>
      <c r="J70" s="48">
        <v>0</v>
      </c>
      <c r="K70" s="47">
        <v>0</v>
      </c>
      <c r="L70" s="47">
        <v>0</v>
      </c>
      <c r="M70" s="47">
        <v>0</v>
      </c>
      <c r="N70" s="49">
        <v>44833.34</v>
      </c>
      <c r="O70" s="43">
        <f t="shared" si="1"/>
        <v>44833.34</v>
      </c>
      <c r="Q70" s="44"/>
    </row>
    <row r="71" spans="1:17" x14ac:dyDescent="0.25">
      <c r="A71" s="45">
        <v>201506</v>
      </c>
      <c r="B71" s="46">
        <v>201606</v>
      </c>
      <c r="C71" s="45">
        <v>6</v>
      </c>
      <c r="D71" s="47">
        <v>507000</v>
      </c>
      <c r="E71" s="48">
        <v>145</v>
      </c>
      <c r="F71" s="48">
        <v>44833.34</v>
      </c>
      <c r="G71" s="48">
        <v>20</v>
      </c>
      <c r="H71" s="85">
        <v>0</v>
      </c>
      <c r="I71" s="48">
        <v>0</v>
      </c>
      <c r="J71" s="48">
        <v>0</v>
      </c>
      <c r="K71" s="47">
        <v>0</v>
      </c>
      <c r="L71" s="47">
        <v>0</v>
      </c>
      <c r="M71" s="47">
        <v>0</v>
      </c>
      <c r="N71" s="49">
        <v>44833.34</v>
      </c>
      <c r="O71" s="43">
        <f t="shared" si="1"/>
        <v>44833.34</v>
      </c>
      <c r="Q71" s="44"/>
    </row>
    <row r="72" spans="1:17" x14ac:dyDescent="0.25">
      <c r="A72" s="45">
        <v>201506</v>
      </c>
      <c r="B72" s="46">
        <v>201607</v>
      </c>
      <c r="C72" s="45">
        <v>6</v>
      </c>
      <c r="D72" s="47">
        <v>507000</v>
      </c>
      <c r="E72" s="48">
        <v>145</v>
      </c>
      <c r="F72" s="48">
        <v>44833.34</v>
      </c>
      <c r="G72" s="48">
        <v>20</v>
      </c>
      <c r="H72" s="85">
        <v>0</v>
      </c>
      <c r="I72" s="48">
        <v>0</v>
      </c>
      <c r="J72" s="48">
        <v>0</v>
      </c>
      <c r="K72" s="47">
        <v>0</v>
      </c>
      <c r="L72" s="47">
        <v>0</v>
      </c>
      <c r="M72" s="47">
        <v>0</v>
      </c>
      <c r="N72" s="49">
        <v>44833.34</v>
      </c>
      <c r="O72" s="43">
        <f t="shared" si="1"/>
        <v>44833.34</v>
      </c>
      <c r="Q72" s="44"/>
    </row>
    <row r="73" spans="1:17" x14ac:dyDescent="0.25">
      <c r="A73" s="45">
        <v>201506</v>
      </c>
      <c r="B73" s="46">
        <v>201608</v>
      </c>
      <c r="C73" s="45">
        <v>6</v>
      </c>
      <c r="D73" s="47">
        <v>507000</v>
      </c>
      <c r="E73" s="48">
        <v>145</v>
      </c>
      <c r="F73" s="48">
        <v>44833.34</v>
      </c>
      <c r="G73" s="48">
        <v>20</v>
      </c>
      <c r="H73" s="85">
        <v>0</v>
      </c>
      <c r="I73" s="48">
        <v>0</v>
      </c>
      <c r="J73" s="48">
        <v>0</v>
      </c>
      <c r="K73" s="47">
        <v>0</v>
      </c>
      <c r="L73" s="47">
        <v>0</v>
      </c>
      <c r="M73" s="47">
        <v>0</v>
      </c>
      <c r="N73" s="49">
        <v>44833.34</v>
      </c>
      <c r="O73" s="43">
        <f t="shared" si="1"/>
        <v>44833.34</v>
      </c>
      <c r="Q73" s="44"/>
    </row>
    <row r="74" spans="1:17" x14ac:dyDescent="0.25">
      <c r="A74" s="45">
        <v>201506</v>
      </c>
      <c r="B74" s="46">
        <v>201609</v>
      </c>
      <c r="C74" s="45">
        <v>6</v>
      </c>
      <c r="D74" s="47">
        <v>507000</v>
      </c>
      <c r="E74" s="48">
        <v>145</v>
      </c>
      <c r="F74" s="48">
        <v>44833.34</v>
      </c>
      <c r="G74" s="48">
        <v>20</v>
      </c>
      <c r="H74" s="85">
        <v>0</v>
      </c>
      <c r="I74" s="48">
        <v>0</v>
      </c>
      <c r="J74" s="48">
        <v>0</v>
      </c>
      <c r="K74" s="47">
        <v>0</v>
      </c>
      <c r="L74" s="47">
        <v>0</v>
      </c>
      <c r="M74" s="47">
        <v>0</v>
      </c>
      <c r="N74" s="49">
        <v>44833.34</v>
      </c>
      <c r="O74" s="43">
        <f t="shared" si="1"/>
        <v>44833.34</v>
      </c>
      <c r="Q74" s="44"/>
    </row>
    <row r="75" spans="1:17" x14ac:dyDescent="0.25">
      <c r="A75" s="45">
        <v>201506</v>
      </c>
      <c r="B75" s="46">
        <v>201610</v>
      </c>
      <c r="C75" s="45">
        <v>6</v>
      </c>
      <c r="D75" s="47">
        <v>507000</v>
      </c>
      <c r="E75" s="48">
        <v>145</v>
      </c>
      <c r="F75" s="48">
        <v>44833.34</v>
      </c>
      <c r="G75" s="48">
        <v>20</v>
      </c>
      <c r="H75" s="85">
        <v>0</v>
      </c>
      <c r="I75" s="48">
        <v>0</v>
      </c>
      <c r="J75" s="48">
        <v>0</v>
      </c>
      <c r="K75" s="47">
        <v>0</v>
      </c>
      <c r="L75" s="47">
        <v>0</v>
      </c>
      <c r="M75" s="47">
        <v>0</v>
      </c>
      <c r="N75" s="49">
        <v>44833.34</v>
      </c>
      <c r="O75" s="43">
        <f t="shared" si="1"/>
        <v>44833.34</v>
      </c>
      <c r="Q75" s="44"/>
    </row>
    <row r="76" spans="1:17" x14ac:dyDescent="0.25">
      <c r="A76" s="45">
        <v>201506</v>
      </c>
      <c r="B76" s="46">
        <v>201611</v>
      </c>
      <c r="C76" s="45">
        <v>6</v>
      </c>
      <c r="D76" s="47">
        <v>507000</v>
      </c>
      <c r="E76" s="48">
        <v>145</v>
      </c>
      <c r="F76" s="48">
        <v>44833.34</v>
      </c>
      <c r="G76" s="48">
        <v>20</v>
      </c>
      <c r="H76" s="85">
        <v>0</v>
      </c>
      <c r="I76" s="48">
        <v>0</v>
      </c>
      <c r="J76" s="48">
        <v>0</v>
      </c>
      <c r="K76" s="47">
        <v>0</v>
      </c>
      <c r="L76" s="47">
        <v>0</v>
      </c>
      <c r="M76" s="47">
        <v>0</v>
      </c>
      <c r="N76" s="49">
        <v>44833.34</v>
      </c>
      <c r="O76" s="43">
        <f t="shared" si="1"/>
        <v>44833.34</v>
      </c>
      <c r="Q76" s="44"/>
    </row>
    <row r="77" spans="1:17" x14ac:dyDescent="0.25">
      <c r="A77" s="45">
        <v>201506</v>
      </c>
      <c r="B77" s="46">
        <v>201612</v>
      </c>
      <c r="C77" s="45">
        <v>6</v>
      </c>
      <c r="D77" s="47">
        <v>507000</v>
      </c>
      <c r="E77" s="48">
        <v>145</v>
      </c>
      <c r="F77" s="48">
        <v>44833.34</v>
      </c>
      <c r="G77" s="48">
        <v>20</v>
      </c>
      <c r="H77" s="85">
        <v>0</v>
      </c>
      <c r="I77" s="48">
        <v>0</v>
      </c>
      <c r="J77" s="48">
        <v>0</v>
      </c>
      <c r="K77" s="47">
        <v>0</v>
      </c>
      <c r="L77" s="47">
        <v>0</v>
      </c>
      <c r="M77" s="47">
        <v>0</v>
      </c>
      <c r="N77" s="49">
        <v>44833.34</v>
      </c>
      <c r="O77" s="43">
        <f t="shared" si="1"/>
        <v>44833.34</v>
      </c>
      <c r="Q77" s="44"/>
    </row>
    <row r="78" spans="1:17" x14ac:dyDescent="0.25">
      <c r="A78" s="45">
        <v>201506</v>
      </c>
      <c r="B78" s="46">
        <v>201701</v>
      </c>
      <c r="C78" s="45">
        <v>6</v>
      </c>
      <c r="D78" s="47">
        <v>507000</v>
      </c>
      <c r="E78" s="48">
        <v>145</v>
      </c>
      <c r="F78" s="48">
        <v>44833.34</v>
      </c>
      <c r="G78" s="48">
        <v>20</v>
      </c>
      <c r="H78" s="85">
        <v>0</v>
      </c>
      <c r="I78" s="48">
        <v>0</v>
      </c>
      <c r="J78" s="48">
        <v>0</v>
      </c>
      <c r="K78" s="47">
        <v>0</v>
      </c>
      <c r="L78" s="47">
        <v>0</v>
      </c>
      <c r="M78" s="47">
        <v>0</v>
      </c>
      <c r="N78" s="49">
        <v>44833.34</v>
      </c>
      <c r="O78" s="43">
        <f t="shared" si="1"/>
        <v>44833.34</v>
      </c>
      <c r="Q78" s="44"/>
    </row>
    <row r="79" spans="1:17" x14ac:dyDescent="0.25">
      <c r="A79" s="45">
        <v>201506</v>
      </c>
      <c r="B79" s="46">
        <v>201702</v>
      </c>
      <c r="C79" s="45">
        <v>6</v>
      </c>
      <c r="D79" s="47">
        <v>507000</v>
      </c>
      <c r="E79" s="48">
        <v>145</v>
      </c>
      <c r="F79" s="48">
        <v>44833.34</v>
      </c>
      <c r="G79" s="48">
        <v>20</v>
      </c>
      <c r="H79" s="85">
        <v>0</v>
      </c>
      <c r="I79" s="48">
        <v>0</v>
      </c>
      <c r="J79" s="48">
        <v>0</v>
      </c>
      <c r="K79" s="47">
        <v>0</v>
      </c>
      <c r="L79" s="47">
        <v>0</v>
      </c>
      <c r="M79" s="47">
        <v>0</v>
      </c>
      <c r="N79" s="49">
        <v>44833.34</v>
      </c>
      <c r="O79" s="43">
        <f t="shared" si="1"/>
        <v>44833.34</v>
      </c>
      <c r="Q79" s="44"/>
    </row>
    <row r="80" spans="1:17" x14ac:dyDescent="0.25">
      <c r="A80" s="45">
        <v>201506</v>
      </c>
      <c r="B80" s="46">
        <v>201703</v>
      </c>
      <c r="C80" s="45">
        <v>6</v>
      </c>
      <c r="D80" s="47">
        <v>507000</v>
      </c>
      <c r="E80" s="48">
        <v>145</v>
      </c>
      <c r="F80" s="48">
        <v>44833.34</v>
      </c>
      <c r="G80" s="48">
        <v>20</v>
      </c>
      <c r="H80" s="85">
        <v>0</v>
      </c>
      <c r="I80" s="48">
        <v>0</v>
      </c>
      <c r="J80" s="48">
        <v>0</v>
      </c>
      <c r="K80" s="47">
        <v>0</v>
      </c>
      <c r="L80" s="47">
        <v>0</v>
      </c>
      <c r="M80" s="47">
        <v>0</v>
      </c>
      <c r="N80" s="49">
        <v>44833.34</v>
      </c>
      <c r="O80" s="43">
        <f t="shared" si="1"/>
        <v>44833.34</v>
      </c>
      <c r="Q80" s="44"/>
    </row>
    <row r="81" spans="1:17" x14ac:dyDescent="0.25">
      <c r="A81" s="45">
        <v>201506</v>
      </c>
      <c r="B81" s="46">
        <v>201704</v>
      </c>
      <c r="C81" s="45">
        <v>6</v>
      </c>
      <c r="D81" s="47">
        <v>507000</v>
      </c>
      <c r="E81" s="48">
        <v>145</v>
      </c>
      <c r="F81" s="48">
        <v>44833.34</v>
      </c>
      <c r="G81" s="48">
        <v>20</v>
      </c>
      <c r="H81" s="85">
        <v>0</v>
      </c>
      <c r="I81" s="48">
        <v>0</v>
      </c>
      <c r="J81" s="48">
        <v>0</v>
      </c>
      <c r="K81" s="47">
        <v>0</v>
      </c>
      <c r="L81" s="47">
        <v>0</v>
      </c>
      <c r="M81" s="47">
        <v>0</v>
      </c>
      <c r="N81" s="49">
        <v>44833.34</v>
      </c>
      <c r="O81" s="43">
        <f t="shared" si="1"/>
        <v>44833.34</v>
      </c>
      <c r="Q81" s="44"/>
    </row>
    <row r="82" spans="1:17" x14ac:dyDescent="0.25">
      <c r="A82" s="45">
        <v>201506</v>
      </c>
      <c r="B82" s="46">
        <v>201705</v>
      </c>
      <c r="C82" s="45">
        <v>6</v>
      </c>
      <c r="D82" s="47">
        <v>507000</v>
      </c>
      <c r="E82" s="48">
        <v>145</v>
      </c>
      <c r="F82" s="48">
        <v>43500.01</v>
      </c>
      <c r="G82" s="48">
        <v>20</v>
      </c>
      <c r="H82" s="85">
        <v>0</v>
      </c>
      <c r="I82" s="48">
        <v>0</v>
      </c>
      <c r="J82" s="48">
        <v>0</v>
      </c>
      <c r="K82" s="47">
        <v>0</v>
      </c>
      <c r="L82" s="47">
        <v>0</v>
      </c>
      <c r="M82" s="47">
        <v>0</v>
      </c>
      <c r="N82" s="49">
        <v>43500.01</v>
      </c>
      <c r="O82" s="43">
        <f t="shared" si="1"/>
        <v>43500.01</v>
      </c>
      <c r="Q82" s="44"/>
    </row>
    <row r="83" spans="1:17" x14ac:dyDescent="0.25">
      <c r="A83" s="45">
        <v>201506</v>
      </c>
      <c r="B83" s="46">
        <v>201706</v>
      </c>
      <c r="C83" s="45">
        <v>6</v>
      </c>
      <c r="D83" s="47">
        <v>507000</v>
      </c>
      <c r="E83" s="48">
        <v>145</v>
      </c>
      <c r="F83" s="48">
        <v>43500.01</v>
      </c>
      <c r="G83" s="48">
        <v>20</v>
      </c>
      <c r="H83" s="85">
        <v>0</v>
      </c>
      <c r="I83" s="48">
        <v>0</v>
      </c>
      <c r="J83" s="48">
        <v>0</v>
      </c>
      <c r="K83" s="47">
        <v>0</v>
      </c>
      <c r="L83" s="47">
        <v>0</v>
      </c>
      <c r="M83" s="47">
        <v>0</v>
      </c>
      <c r="N83" s="49">
        <v>43500.01</v>
      </c>
      <c r="O83" s="43">
        <f t="shared" si="1"/>
        <v>43500.01</v>
      </c>
      <c r="Q83" s="44"/>
    </row>
    <row r="84" spans="1:17" x14ac:dyDescent="0.25">
      <c r="A84" s="45">
        <v>201506</v>
      </c>
      <c r="B84" s="46">
        <v>201707</v>
      </c>
      <c r="C84" s="45">
        <v>6</v>
      </c>
      <c r="D84" s="47">
        <v>507000</v>
      </c>
      <c r="E84" s="48">
        <v>145</v>
      </c>
      <c r="F84" s="48">
        <v>43500.01</v>
      </c>
      <c r="G84" s="48">
        <v>20</v>
      </c>
      <c r="H84" s="85">
        <v>0</v>
      </c>
      <c r="I84" s="48">
        <v>0</v>
      </c>
      <c r="J84" s="48">
        <v>0</v>
      </c>
      <c r="K84" s="47">
        <v>0</v>
      </c>
      <c r="L84" s="47">
        <v>0</v>
      </c>
      <c r="M84" s="47">
        <v>0</v>
      </c>
      <c r="N84" s="49">
        <v>43500.01</v>
      </c>
      <c r="O84" s="43">
        <f t="shared" si="1"/>
        <v>43500.01</v>
      </c>
      <c r="Q84" s="44"/>
    </row>
    <row r="85" spans="1:17" ht="12.5" thickBot="1" x14ac:dyDescent="0.3">
      <c r="A85" s="50">
        <v>201506</v>
      </c>
      <c r="B85" s="51">
        <v>201708</v>
      </c>
      <c r="C85" s="50">
        <v>6</v>
      </c>
      <c r="D85" s="52">
        <v>507000</v>
      </c>
      <c r="E85" s="53">
        <v>145</v>
      </c>
      <c r="F85" s="53">
        <v>43500.01</v>
      </c>
      <c r="G85" s="53">
        <v>20</v>
      </c>
      <c r="H85" s="87">
        <v>0</v>
      </c>
      <c r="I85" s="53">
        <v>0</v>
      </c>
      <c r="J85" s="53">
        <v>0</v>
      </c>
      <c r="K85" s="52">
        <v>0</v>
      </c>
      <c r="L85" s="52">
        <v>0</v>
      </c>
      <c r="M85" s="52">
        <v>0</v>
      </c>
      <c r="N85" s="54">
        <v>43500.01</v>
      </c>
      <c r="O85" s="43">
        <f t="shared" si="1"/>
        <v>43500.01</v>
      </c>
      <c r="Q85" s="44"/>
    </row>
    <row r="86" spans="1:17" x14ac:dyDescent="0.25">
      <c r="A86" s="38">
        <v>201507</v>
      </c>
      <c r="B86" s="39">
        <v>201507</v>
      </c>
      <c r="C86" s="45">
        <v>6</v>
      </c>
      <c r="D86" s="47">
        <v>3102700</v>
      </c>
      <c r="E86" s="48">
        <v>819</v>
      </c>
      <c r="F86" s="81">
        <v>3028700</v>
      </c>
      <c r="G86" s="48">
        <v>787</v>
      </c>
      <c r="H86" s="85">
        <v>74000</v>
      </c>
      <c r="I86" s="64">
        <v>3028700</v>
      </c>
      <c r="J86" s="48">
        <v>0</v>
      </c>
      <c r="K86" s="47">
        <v>0</v>
      </c>
      <c r="L86" s="47">
        <v>0</v>
      </c>
      <c r="M86" s="47">
        <v>0</v>
      </c>
      <c r="N86" s="49">
        <v>0</v>
      </c>
      <c r="O86" s="43">
        <f t="shared" si="1"/>
        <v>0</v>
      </c>
      <c r="Q86" s="44"/>
    </row>
    <row r="87" spans="1:17" x14ac:dyDescent="0.25">
      <c r="A87" s="45">
        <v>201507</v>
      </c>
      <c r="B87" s="46">
        <v>201508</v>
      </c>
      <c r="C87" s="45">
        <v>6</v>
      </c>
      <c r="D87" s="47">
        <v>3102700</v>
      </c>
      <c r="E87" s="48">
        <v>819</v>
      </c>
      <c r="F87" s="82">
        <v>2419050.5399999898</v>
      </c>
      <c r="G87" s="48">
        <v>737</v>
      </c>
      <c r="H87" s="85">
        <v>142900</v>
      </c>
      <c r="I87" s="65">
        <v>2333750.5399999898</v>
      </c>
      <c r="J87" s="48">
        <v>85300</v>
      </c>
      <c r="K87" s="47">
        <v>0</v>
      </c>
      <c r="L87" s="47">
        <v>0</v>
      </c>
      <c r="M87" s="47">
        <v>0</v>
      </c>
      <c r="N87" s="49">
        <v>0</v>
      </c>
      <c r="O87" s="43">
        <f t="shared" si="1"/>
        <v>85300</v>
      </c>
      <c r="Q87" s="44"/>
    </row>
    <row r="88" spans="1:17" x14ac:dyDescent="0.25">
      <c r="A88" s="45">
        <v>201507</v>
      </c>
      <c r="B88" s="46">
        <v>201509</v>
      </c>
      <c r="C88" s="45">
        <v>6</v>
      </c>
      <c r="D88" s="47">
        <v>3099700</v>
      </c>
      <c r="E88" s="48">
        <v>818</v>
      </c>
      <c r="F88" s="82">
        <v>1877917.70000001</v>
      </c>
      <c r="G88" s="48">
        <v>702</v>
      </c>
      <c r="H88" s="85">
        <v>100416.68</v>
      </c>
      <c r="I88" s="65">
        <v>1738201.02000001</v>
      </c>
      <c r="J88" s="48">
        <v>76416.679999999993</v>
      </c>
      <c r="K88" s="47">
        <v>63300</v>
      </c>
      <c r="L88" s="47">
        <v>0</v>
      </c>
      <c r="M88" s="47">
        <v>0</v>
      </c>
      <c r="N88" s="49">
        <v>0</v>
      </c>
      <c r="O88" s="43">
        <f t="shared" si="1"/>
        <v>139716.68</v>
      </c>
      <c r="Q88" s="44"/>
    </row>
    <row r="89" spans="1:17" x14ac:dyDescent="0.25">
      <c r="A89" s="45">
        <v>201507</v>
      </c>
      <c r="B89" s="46">
        <v>201510</v>
      </c>
      <c r="C89" s="45">
        <v>6</v>
      </c>
      <c r="D89" s="47">
        <v>3099700</v>
      </c>
      <c r="E89" s="48">
        <v>818</v>
      </c>
      <c r="F89" s="82">
        <v>1198993.71</v>
      </c>
      <c r="G89" s="48">
        <v>588</v>
      </c>
      <c r="H89" s="85">
        <v>314600.12</v>
      </c>
      <c r="I89" s="65">
        <v>1058301.3400000001</v>
      </c>
      <c r="J89" s="48">
        <v>50975.7</v>
      </c>
      <c r="K89" s="47">
        <v>37416.67</v>
      </c>
      <c r="L89" s="47">
        <v>52300</v>
      </c>
      <c r="M89" s="47">
        <v>0</v>
      </c>
      <c r="N89" s="49">
        <v>0</v>
      </c>
      <c r="O89" s="43">
        <f t="shared" si="1"/>
        <v>140692.37</v>
      </c>
      <c r="Q89" s="44"/>
    </row>
    <row r="90" spans="1:17" x14ac:dyDescent="0.25">
      <c r="A90" s="45">
        <v>201507</v>
      </c>
      <c r="B90" s="46">
        <v>201511</v>
      </c>
      <c r="C90" s="45">
        <v>6</v>
      </c>
      <c r="D90" s="47">
        <v>3099700</v>
      </c>
      <c r="E90" s="48">
        <v>818</v>
      </c>
      <c r="F90" s="82">
        <v>720260.53000000201</v>
      </c>
      <c r="G90" s="48">
        <v>490</v>
      </c>
      <c r="H90" s="85">
        <v>191350.22</v>
      </c>
      <c r="I90" s="65">
        <v>552601.43999999901</v>
      </c>
      <c r="J90" s="48">
        <v>62800.08</v>
      </c>
      <c r="K90" s="47">
        <v>22642.34</v>
      </c>
      <c r="L90" s="47">
        <v>29916.67</v>
      </c>
      <c r="M90" s="76">
        <v>52300</v>
      </c>
      <c r="N90" s="49">
        <v>0</v>
      </c>
      <c r="O90" s="43">
        <f t="shared" si="1"/>
        <v>167659.09</v>
      </c>
      <c r="Q90" s="44"/>
    </row>
    <row r="91" spans="1:17" x14ac:dyDescent="0.25">
      <c r="A91" s="45">
        <v>201507</v>
      </c>
      <c r="B91" s="46">
        <v>201512</v>
      </c>
      <c r="C91" s="45">
        <v>6</v>
      </c>
      <c r="D91" s="47">
        <v>3099700</v>
      </c>
      <c r="E91" s="48">
        <v>818</v>
      </c>
      <c r="F91" s="48">
        <v>355260.1</v>
      </c>
      <c r="G91" s="48">
        <v>360</v>
      </c>
      <c r="H91" s="85">
        <v>170767.12</v>
      </c>
      <c r="I91" s="65">
        <v>185101.15</v>
      </c>
      <c r="J91" s="48">
        <v>29899.9</v>
      </c>
      <c r="K91" s="47">
        <v>35400.04</v>
      </c>
      <c r="L91" s="47">
        <v>22642.34</v>
      </c>
      <c r="M91" s="76">
        <v>29916.67</v>
      </c>
      <c r="N91" s="49">
        <v>52300</v>
      </c>
      <c r="O91" s="43">
        <f t="shared" si="1"/>
        <v>170158.95</v>
      </c>
      <c r="Q91" s="44"/>
    </row>
    <row r="92" spans="1:17" x14ac:dyDescent="0.25">
      <c r="A92" s="45">
        <v>201507</v>
      </c>
      <c r="B92" s="46">
        <v>201601</v>
      </c>
      <c r="C92" s="45">
        <v>6</v>
      </c>
      <c r="D92" s="47">
        <v>3099700</v>
      </c>
      <c r="E92" s="48">
        <v>818</v>
      </c>
      <c r="F92" s="48">
        <v>160592.48000000001</v>
      </c>
      <c r="G92" s="48">
        <v>78</v>
      </c>
      <c r="H92" s="85">
        <v>29850.15</v>
      </c>
      <c r="I92" s="48">
        <v>0</v>
      </c>
      <c r="J92" s="48">
        <v>5833.35</v>
      </c>
      <c r="K92" s="47">
        <v>16000.08</v>
      </c>
      <c r="L92" s="47">
        <v>33900.04</v>
      </c>
      <c r="M92" s="76">
        <v>22642.34</v>
      </c>
      <c r="N92" s="49">
        <v>82216.67</v>
      </c>
      <c r="O92" s="43">
        <f t="shared" si="1"/>
        <v>160592.47999999998</v>
      </c>
      <c r="Q92" s="44"/>
    </row>
    <row r="93" spans="1:17" x14ac:dyDescent="0.25">
      <c r="A93" s="45">
        <v>201507</v>
      </c>
      <c r="B93" s="46">
        <v>201602</v>
      </c>
      <c r="C93" s="45">
        <v>6</v>
      </c>
      <c r="D93" s="47">
        <v>3099700</v>
      </c>
      <c r="E93" s="47">
        <v>818</v>
      </c>
      <c r="F93" s="47">
        <v>156759.13</v>
      </c>
      <c r="G93" s="47">
        <v>72</v>
      </c>
      <c r="H93" s="85">
        <v>0</v>
      </c>
      <c r="I93" s="48">
        <v>0</v>
      </c>
      <c r="J93" s="48">
        <v>0</v>
      </c>
      <c r="K93" s="48">
        <v>3500</v>
      </c>
      <c r="L93" s="47">
        <v>16000.08</v>
      </c>
      <c r="M93" s="76">
        <v>32400.04</v>
      </c>
      <c r="N93" s="49">
        <v>104859.01</v>
      </c>
      <c r="O93" s="43">
        <f t="shared" si="1"/>
        <v>156759.13</v>
      </c>
      <c r="Q93" s="44"/>
    </row>
    <row r="94" spans="1:17" x14ac:dyDescent="0.25">
      <c r="A94" s="45">
        <v>201507</v>
      </c>
      <c r="B94" s="46">
        <v>201603</v>
      </c>
      <c r="C94" s="45">
        <v>6</v>
      </c>
      <c r="D94" s="47">
        <v>3099700</v>
      </c>
      <c r="E94" s="48">
        <v>818</v>
      </c>
      <c r="F94" s="48">
        <v>154075.79999999999</v>
      </c>
      <c r="G94" s="48">
        <v>69</v>
      </c>
      <c r="H94" s="85">
        <v>0</v>
      </c>
      <c r="I94" s="48">
        <v>0</v>
      </c>
      <c r="J94" s="48">
        <v>0</v>
      </c>
      <c r="K94" s="47">
        <v>0</v>
      </c>
      <c r="L94" s="47">
        <v>2300</v>
      </c>
      <c r="M94" s="76">
        <v>17000.080000000002</v>
      </c>
      <c r="N94" s="49">
        <v>134775.72</v>
      </c>
      <c r="O94" s="43">
        <f t="shared" si="1"/>
        <v>154075.79999999999</v>
      </c>
      <c r="Q94" s="44"/>
    </row>
    <row r="95" spans="1:17" x14ac:dyDescent="0.25">
      <c r="A95" s="45">
        <v>201507</v>
      </c>
      <c r="B95" s="46">
        <v>201604</v>
      </c>
      <c r="C95" s="45">
        <v>6</v>
      </c>
      <c r="D95" s="47">
        <v>3099700</v>
      </c>
      <c r="E95" s="48">
        <v>818</v>
      </c>
      <c r="F95" s="48">
        <v>151446.73000000001</v>
      </c>
      <c r="G95" s="48">
        <v>68</v>
      </c>
      <c r="H95" s="85">
        <v>0</v>
      </c>
      <c r="I95" s="48">
        <v>0</v>
      </c>
      <c r="J95" s="48">
        <v>0</v>
      </c>
      <c r="K95" s="47">
        <v>0</v>
      </c>
      <c r="L95" s="47">
        <v>0</v>
      </c>
      <c r="M95" s="76">
        <v>3235.35</v>
      </c>
      <c r="N95" s="49">
        <v>148211.38</v>
      </c>
      <c r="O95" s="43">
        <f t="shared" si="1"/>
        <v>151446.73000000001</v>
      </c>
      <c r="Q95" s="44"/>
    </row>
    <row r="96" spans="1:17" x14ac:dyDescent="0.25">
      <c r="A96" s="45">
        <v>201507</v>
      </c>
      <c r="B96" s="46">
        <v>201605</v>
      </c>
      <c r="C96" s="45">
        <v>6</v>
      </c>
      <c r="D96" s="47">
        <v>3099700</v>
      </c>
      <c r="E96" s="48">
        <v>818</v>
      </c>
      <c r="F96" s="48">
        <v>149946.73000000001</v>
      </c>
      <c r="G96" s="48">
        <v>66</v>
      </c>
      <c r="H96" s="85">
        <v>0</v>
      </c>
      <c r="I96" s="48">
        <v>0</v>
      </c>
      <c r="J96" s="48">
        <v>0</v>
      </c>
      <c r="K96" s="47">
        <v>0</v>
      </c>
      <c r="L96" s="47">
        <v>0</v>
      </c>
      <c r="M96" s="47">
        <v>0</v>
      </c>
      <c r="N96" s="49">
        <v>149946.73000000001</v>
      </c>
      <c r="O96" s="43">
        <f t="shared" ref="O96:O159" si="2">SUM(J96:N96)</f>
        <v>149946.73000000001</v>
      </c>
      <c r="Q96" s="44"/>
    </row>
    <row r="97" spans="1:17" x14ac:dyDescent="0.25">
      <c r="A97" s="45">
        <v>201507</v>
      </c>
      <c r="B97" s="46">
        <v>201606</v>
      </c>
      <c r="C97" s="45">
        <v>6</v>
      </c>
      <c r="D97" s="47">
        <v>3099700</v>
      </c>
      <c r="E97" s="48">
        <v>818</v>
      </c>
      <c r="F97" s="48">
        <v>146280.06</v>
      </c>
      <c r="G97" s="48">
        <v>64</v>
      </c>
      <c r="H97" s="85">
        <v>0</v>
      </c>
      <c r="I97" s="48">
        <v>0</v>
      </c>
      <c r="J97" s="48">
        <v>0</v>
      </c>
      <c r="K97" s="47">
        <v>0</v>
      </c>
      <c r="L97" s="47">
        <v>0</v>
      </c>
      <c r="M97" s="47">
        <v>0</v>
      </c>
      <c r="N97" s="49">
        <v>146280.06</v>
      </c>
      <c r="O97" s="43">
        <f t="shared" si="2"/>
        <v>146280.06</v>
      </c>
      <c r="Q97" s="44"/>
    </row>
    <row r="98" spans="1:17" x14ac:dyDescent="0.25">
      <c r="A98" s="45">
        <v>201507</v>
      </c>
      <c r="B98" s="46">
        <v>201607</v>
      </c>
      <c r="C98" s="45">
        <v>6</v>
      </c>
      <c r="D98" s="47">
        <v>3099700</v>
      </c>
      <c r="E98" s="48">
        <v>818</v>
      </c>
      <c r="F98" s="48">
        <v>146280.06</v>
      </c>
      <c r="G98" s="48">
        <v>64</v>
      </c>
      <c r="H98" s="85">
        <v>0</v>
      </c>
      <c r="I98" s="48">
        <v>0</v>
      </c>
      <c r="J98" s="48">
        <v>0</v>
      </c>
      <c r="K98" s="47">
        <v>0</v>
      </c>
      <c r="L98" s="47">
        <v>0</v>
      </c>
      <c r="M98" s="47">
        <v>0</v>
      </c>
      <c r="N98" s="49">
        <v>146280.06</v>
      </c>
      <c r="O98" s="43">
        <f t="shared" si="2"/>
        <v>146280.06</v>
      </c>
      <c r="Q98" s="44"/>
    </row>
    <row r="99" spans="1:17" x14ac:dyDescent="0.25">
      <c r="A99" s="45">
        <v>201507</v>
      </c>
      <c r="B99" s="46">
        <v>201608</v>
      </c>
      <c r="C99" s="45">
        <v>6</v>
      </c>
      <c r="D99" s="47">
        <v>3099700</v>
      </c>
      <c r="E99" s="48">
        <v>818</v>
      </c>
      <c r="F99" s="48">
        <v>144613.38</v>
      </c>
      <c r="G99" s="48">
        <v>64</v>
      </c>
      <c r="H99" s="85">
        <v>0</v>
      </c>
      <c r="I99" s="48">
        <v>0</v>
      </c>
      <c r="J99" s="48">
        <v>0</v>
      </c>
      <c r="K99" s="47">
        <v>0</v>
      </c>
      <c r="L99" s="47">
        <v>0</v>
      </c>
      <c r="M99" s="47">
        <v>0</v>
      </c>
      <c r="N99" s="49">
        <v>144613.38</v>
      </c>
      <c r="O99" s="43">
        <f t="shared" si="2"/>
        <v>144613.38</v>
      </c>
      <c r="Q99" s="44"/>
    </row>
    <row r="100" spans="1:17" x14ac:dyDescent="0.25">
      <c r="A100" s="45">
        <v>201507</v>
      </c>
      <c r="B100" s="46">
        <v>201609</v>
      </c>
      <c r="C100" s="45">
        <v>6</v>
      </c>
      <c r="D100" s="47">
        <v>3099700</v>
      </c>
      <c r="E100" s="48">
        <v>818</v>
      </c>
      <c r="F100" s="48">
        <v>143613.38</v>
      </c>
      <c r="G100" s="48">
        <v>63</v>
      </c>
      <c r="H100" s="85">
        <v>0</v>
      </c>
      <c r="I100" s="48">
        <v>0</v>
      </c>
      <c r="J100" s="48">
        <v>0</v>
      </c>
      <c r="K100" s="47">
        <v>0</v>
      </c>
      <c r="L100" s="47">
        <v>0</v>
      </c>
      <c r="M100" s="47">
        <v>0</v>
      </c>
      <c r="N100" s="49">
        <v>143613.38</v>
      </c>
      <c r="O100" s="43">
        <f t="shared" si="2"/>
        <v>143613.38</v>
      </c>
      <c r="Q100" s="44"/>
    </row>
    <row r="101" spans="1:17" x14ac:dyDescent="0.25">
      <c r="A101" s="45">
        <v>201507</v>
      </c>
      <c r="B101" s="46">
        <v>201610</v>
      </c>
      <c r="C101" s="45">
        <v>6</v>
      </c>
      <c r="D101" s="47">
        <v>3099700</v>
      </c>
      <c r="E101" s="48">
        <v>818</v>
      </c>
      <c r="F101" s="48">
        <v>142661.12</v>
      </c>
      <c r="G101" s="48">
        <v>62</v>
      </c>
      <c r="H101" s="85">
        <v>0</v>
      </c>
      <c r="I101" s="48">
        <v>0</v>
      </c>
      <c r="J101" s="48">
        <v>0</v>
      </c>
      <c r="K101" s="47">
        <v>0</v>
      </c>
      <c r="L101" s="47">
        <v>0</v>
      </c>
      <c r="M101" s="47">
        <v>0</v>
      </c>
      <c r="N101" s="49">
        <v>142661.12</v>
      </c>
      <c r="O101" s="43">
        <f t="shared" si="2"/>
        <v>142661.12</v>
      </c>
      <c r="Q101" s="44"/>
    </row>
    <row r="102" spans="1:17" x14ac:dyDescent="0.25">
      <c r="A102" s="45">
        <v>201507</v>
      </c>
      <c r="B102" s="46">
        <v>201611</v>
      </c>
      <c r="C102" s="45">
        <v>6</v>
      </c>
      <c r="D102" s="47">
        <v>3099700</v>
      </c>
      <c r="E102" s="48">
        <v>818</v>
      </c>
      <c r="F102" s="48">
        <v>139942.44</v>
      </c>
      <c r="G102" s="48">
        <v>59</v>
      </c>
      <c r="H102" s="85">
        <v>0</v>
      </c>
      <c r="I102" s="48">
        <v>0</v>
      </c>
      <c r="J102" s="48">
        <v>0</v>
      </c>
      <c r="K102" s="47">
        <v>0</v>
      </c>
      <c r="L102" s="47">
        <v>0</v>
      </c>
      <c r="M102" s="47">
        <v>0</v>
      </c>
      <c r="N102" s="49">
        <v>139942.44</v>
      </c>
      <c r="O102" s="43">
        <f t="shared" si="2"/>
        <v>139942.44</v>
      </c>
      <c r="Q102" s="44"/>
    </row>
    <row r="103" spans="1:17" x14ac:dyDescent="0.25">
      <c r="A103" s="45">
        <v>201507</v>
      </c>
      <c r="B103" s="46">
        <v>201612</v>
      </c>
      <c r="C103" s="45">
        <v>6</v>
      </c>
      <c r="D103" s="47">
        <v>3099700</v>
      </c>
      <c r="E103" s="48">
        <v>818</v>
      </c>
      <c r="F103" s="48">
        <v>139942.44</v>
      </c>
      <c r="G103" s="48">
        <v>58</v>
      </c>
      <c r="H103" s="85">
        <v>0</v>
      </c>
      <c r="I103" s="48">
        <v>0</v>
      </c>
      <c r="J103" s="48">
        <v>0</v>
      </c>
      <c r="K103" s="47">
        <v>0</v>
      </c>
      <c r="L103" s="47">
        <v>0</v>
      </c>
      <c r="M103" s="47">
        <v>0</v>
      </c>
      <c r="N103" s="49">
        <v>139942.44</v>
      </c>
      <c r="O103" s="43">
        <f t="shared" si="2"/>
        <v>139942.44</v>
      </c>
      <c r="Q103" s="44"/>
    </row>
    <row r="104" spans="1:17" x14ac:dyDescent="0.25">
      <c r="A104" s="45">
        <v>201507</v>
      </c>
      <c r="B104" s="46">
        <v>201701</v>
      </c>
      <c r="C104" s="45">
        <v>6</v>
      </c>
      <c r="D104" s="47">
        <v>3099700</v>
      </c>
      <c r="E104" s="48">
        <v>818</v>
      </c>
      <c r="F104" s="48">
        <v>139942.44</v>
      </c>
      <c r="G104" s="48">
        <v>58</v>
      </c>
      <c r="H104" s="85">
        <v>0</v>
      </c>
      <c r="I104" s="48">
        <v>0</v>
      </c>
      <c r="J104" s="48">
        <v>0</v>
      </c>
      <c r="K104" s="47">
        <v>0</v>
      </c>
      <c r="L104" s="47">
        <v>0</v>
      </c>
      <c r="M104" s="47">
        <v>0</v>
      </c>
      <c r="N104" s="49">
        <v>139942.44</v>
      </c>
      <c r="O104" s="43">
        <f t="shared" si="2"/>
        <v>139942.44</v>
      </c>
      <c r="Q104" s="44"/>
    </row>
    <row r="105" spans="1:17" x14ac:dyDescent="0.25">
      <c r="A105" s="45">
        <v>201507</v>
      </c>
      <c r="B105" s="46">
        <v>201702</v>
      </c>
      <c r="C105" s="45">
        <v>6</v>
      </c>
      <c r="D105" s="47">
        <v>3099700</v>
      </c>
      <c r="E105" s="48">
        <v>818</v>
      </c>
      <c r="F105" s="48">
        <v>139942.44</v>
      </c>
      <c r="G105" s="48">
        <v>58</v>
      </c>
      <c r="H105" s="85">
        <v>0</v>
      </c>
      <c r="I105" s="48">
        <v>0</v>
      </c>
      <c r="J105" s="48">
        <v>0</v>
      </c>
      <c r="K105" s="47">
        <v>0</v>
      </c>
      <c r="L105" s="47">
        <v>0</v>
      </c>
      <c r="M105" s="47">
        <v>0</v>
      </c>
      <c r="N105" s="49">
        <v>139942.44</v>
      </c>
      <c r="O105" s="43">
        <f t="shared" si="2"/>
        <v>139942.44</v>
      </c>
      <c r="Q105" s="44"/>
    </row>
    <row r="106" spans="1:17" x14ac:dyDescent="0.25">
      <c r="A106" s="45">
        <v>201507</v>
      </c>
      <c r="B106" s="46">
        <v>201703</v>
      </c>
      <c r="C106" s="45">
        <v>6</v>
      </c>
      <c r="D106" s="47">
        <v>3099700</v>
      </c>
      <c r="E106" s="48">
        <v>818</v>
      </c>
      <c r="F106" s="48">
        <v>139442.44</v>
      </c>
      <c r="G106" s="48">
        <v>57</v>
      </c>
      <c r="H106" s="85">
        <v>0</v>
      </c>
      <c r="I106" s="48">
        <v>0</v>
      </c>
      <c r="J106" s="48">
        <v>0</v>
      </c>
      <c r="K106" s="47">
        <v>0</v>
      </c>
      <c r="L106" s="47">
        <v>0</v>
      </c>
      <c r="M106" s="47">
        <v>0</v>
      </c>
      <c r="N106" s="49">
        <v>139442.44</v>
      </c>
      <c r="O106" s="43">
        <f t="shared" si="2"/>
        <v>139442.44</v>
      </c>
      <c r="Q106" s="44"/>
    </row>
    <row r="107" spans="1:17" x14ac:dyDescent="0.25">
      <c r="A107" s="45">
        <v>201507</v>
      </c>
      <c r="B107" s="46">
        <v>201704</v>
      </c>
      <c r="C107" s="45">
        <v>6</v>
      </c>
      <c r="D107" s="47">
        <v>3099700</v>
      </c>
      <c r="E107" s="48">
        <v>818</v>
      </c>
      <c r="F107" s="48">
        <v>139442.44</v>
      </c>
      <c r="G107" s="48">
        <v>57</v>
      </c>
      <c r="H107" s="85">
        <v>0</v>
      </c>
      <c r="I107" s="48">
        <v>0</v>
      </c>
      <c r="J107" s="48">
        <v>0</v>
      </c>
      <c r="K107" s="47">
        <v>0</v>
      </c>
      <c r="L107" s="47">
        <v>0</v>
      </c>
      <c r="M107" s="47">
        <v>0</v>
      </c>
      <c r="N107" s="49">
        <v>139442.44</v>
      </c>
      <c r="O107" s="43">
        <f t="shared" si="2"/>
        <v>139442.44</v>
      </c>
      <c r="Q107" s="44"/>
    </row>
    <row r="108" spans="1:17" x14ac:dyDescent="0.25">
      <c r="A108" s="45">
        <v>201507</v>
      </c>
      <c r="B108" s="46">
        <v>201705</v>
      </c>
      <c r="C108" s="45">
        <v>6</v>
      </c>
      <c r="D108" s="47">
        <v>3099700</v>
      </c>
      <c r="E108" s="48">
        <v>818</v>
      </c>
      <c r="F108" s="48">
        <v>139442.44</v>
      </c>
      <c r="G108" s="48">
        <v>57</v>
      </c>
      <c r="H108" s="85">
        <v>0</v>
      </c>
      <c r="I108" s="48">
        <v>0</v>
      </c>
      <c r="J108" s="48">
        <v>0</v>
      </c>
      <c r="K108" s="47">
        <v>0</v>
      </c>
      <c r="L108" s="47">
        <v>0</v>
      </c>
      <c r="M108" s="47">
        <v>0</v>
      </c>
      <c r="N108" s="49">
        <v>139442.44</v>
      </c>
      <c r="O108" s="43">
        <f t="shared" si="2"/>
        <v>139442.44</v>
      </c>
      <c r="Q108" s="44"/>
    </row>
    <row r="109" spans="1:17" x14ac:dyDescent="0.25">
      <c r="A109" s="45">
        <v>201507</v>
      </c>
      <c r="B109" s="46">
        <v>201706</v>
      </c>
      <c r="C109" s="45">
        <v>6</v>
      </c>
      <c r="D109" s="47">
        <v>3099700</v>
      </c>
      <c r="E109" s="48">
        <v>818</v>
      </c>
      <c r="F109" s="48">
        <v>139442.44</v>
      </c>
      <c r="G109" s="48">
        <v>57</v>
      </c>
      <c r="H109" s="85">
        <v>0</v>
      </c>
      <c r="I109" s="48">
        <v>0</v>
      </c>
      <c r="J109" s="48">
        <v>0</v>
      </c>
      <c r="K109" s="47">
        <v>0</v>
      </c>
      <c r="L109" s="47">
        <v>0</v>
      </c>
      <c r="M109" s="47">
        <v>0</v>
      </c>
      <c r="N109" s="49">
        <v>139442.44</v>
      </c>
      <c r="O109" s="43">
        <f t="shared" si="2"/>
        <v>139442.44</v>
      </c>
      <c r="Q109" s="44"/>
    </row>
    <row r="110" spans="1:17" x14ac:dyDescent="0.25">
      <c r="A110" s="45">
        <v>201507</v>
      </c>
      <c r="B110" s="46">
        <v>201707</v>
      </c>
      <c r="C110" s="45">
        <v>6</v>
      </c>
      <c r="D110" s="47">
        <v>3099700</v>
      </c>
      <c r="E110" s="48">
        <v>818</v>
      </c>
      <c r="F110" s="48">
        <v>139442.44</v>
      </c>
      <c r="G110" s="48">
        <v>57</v>
      </c>
      <c r="H110" s="85">
        <v>0</v>
      </c>
      <c r="I110" s="48">
        <v>0</v>
      </c>
      <c r="J110" s="48">
        <v>0</v>
      </c>
      <c r="K110" s="47">
        <v>0</v>
      </c>
      <c r="L110" s="47">
        <v>0</v>
      </c>
      <c r="M110" s="47">
        <v>0</v>
      </c>
      <c r="N110" s="49">
        <v>139442.44</v>
      </c>
      <c r="O110" s="43">
        <f t="shared" si="2"/>
        <v>139442.44</v>
      </c>
      <c r="Q110" s="44"/>
    </row>
    <row r="111" spans="1:17" ht="12.5" thickBot="1" x14ac:dyDescent="0.3">
      <c r="A111" s="50">
        <v>201507</v>
      </c>
      <c r="B111" s="51">
        <v>201708</v>
      </c>
      <c r="C111" s="50">
        <v>6</v>
      </c>
      <c r="D111" s="52">
        <v>3099700</v>
      </c>
      <c r="E111" s="53">
        <v>818</v>
      </c>
      <c r="F111" s="53">
        <v>139442.44</v>
      </c>
      <c r="G111" s="53">
        <v>57</v>
      </c>
      <c r="H111" s="87">
        <v>0</v>
      </c>
      <c r="I111" s="53">
        <v>0</v>
      </c>
      <c r="J111" s="53">
        <v>0</v>
      </c>
      <c r="K111" s="52">
        <v>0</v>
      </c>
      <c r="L111" s="52">
        <v>0</v>
      </c>
      <c r="M111" s="52">
        <v>0</v>
      </c>
      <c r="N111" s="54">
        <v>139442.44</v>
      </c>
      <c r="O111" s="43">
        <f t="shared" si="2"/>
        <v>139442.44</v>
      </c>
      <c r="Q111" s="44"/>
    </row>
    <row r="112" spans="1:17" x14ac:dyDescent="0.25">
      <c r="A112" s="38">
        <v>201508</v>
      </c>
      <c r="B112" s="39">
        <v>201508</v>
      </c>
      <c r="C112" s="45">
        <v>6</v>
      </c>
      <c r="D112" s="47">
        <v>3557400</v>
      </c>
      <c r="E112" s="48">
        <v>880</v>
      </c>
      <c r="F112" s="81">
        <v>3493300</v>
      </c>
      <c r="G112" s="48">
        <v>849</v>
      </c>
      <c r="H112" s="85">
        <v>84766.65</v>
      </c>
      <c r="I112" s="64">
        <v>3493300</v>
      </c>
      <c r="J112" s="48">
        <v>0</v>
      </c>
      <c r="K112" s="47">
        <v>0</v>
      </c>
      <c r="L112" s="47">
        <v>0</v>
      </c>
      <c r="M112" s="47">
        <v>0</v>
      </c>
      <c r="N112" s="49">
        <v>0</v>
      </c>
      <c r="O112" s="43">
        <f t="shared" si="2"/>
        <v>0</v>
      </c>
      <c r="Q112" s="44"/>
    </row>
    <row r="113" spans="1:17" x14ac:dyDescent="0.25">
      <c r="A113" s="45">
        <v>201508</v>
      </c>
      <c r="B113" s="46">
        <v>201509</v>
      </c>
      <c r="C113" s="45">
        <v>6</v>
      </c>
      <c r="D113" s="47">
        <v>3557400</v>
      </c>
      <c r="E113" s="48">
        <v>880</v>
      </c>
      <c r="F113" s="82">
        <v>2689000.7899999898</v>
      </c>
      <c r="G113" s="48">
        <v>766</v>
      </c>
      <c r="H113" s="85">
        <v>283100</v>
      </c>
      <c r="I113" s="65">
        <v>2562000.7899999898</v>
      </c>
      <c r="J113" s="48">
        <v>127000</v>
      </c>
      <c r="K113" s="47">
        <v>0</v>
      </c>
      <c r="L113" s="47">
        <v>0</v>
      </c>
      <c r="M113" s="47">
        <v>0</v>
      </c>
      <c r="N113" s="49">
        <v>0</v>
      </c>
      <c r="O113" s="43">
        <f t="shared" si="2"/>
        <v>127000</v>
      </c>
      <c r="Q113" s="44"/>
    </row>
    <row r="114" spans="1:17" x14ac:dyDescent="0.25">
      <c r="A114" s="45">
        <v>201508</v>
      </c>
      <c r="B114" s="46">
        <v>201510</v>
      </c>
      <c r="C114" s="45">
        <v>6</v>
      </c>
      <c r="D114" s="47">
        <v>3557400</v>
      </c>
      <c r="E114" s="48">
        <v>880</v>
      </c>
      <c r="F114" s="82">
        <v>2024268.1700000099</v>
      </c>
      <c r="G114" s="48">
        <v>701</v>
      </c>
      <c r="H114" s="85">
        <v>194333.38</v>
      </c>
      <c r="I114" s="65">
        <v>1852268.1600000099</v>
      </c>
      <c r="J114" s="48">
        <v>93000.01</v>
      </c>
      <c r="K114" s="47">
        <v>79000</v>
      </c>
      <c r="L114" s="47">
        <v>0</v>
      </c>
      <c r="M114" s="47">
        <v>0</v>
      </c>
      <c r="N114" s="49">
        <v>0</v>
      </c>
      <c r="O114" s="43">
        <f t="shared" si="2"/>
        <v>172000.01</v>
      </c>
      <c r="Q114" s="44"/>
    </row>
    <row r="115" spans="1:17" x14ac:dyDescent="0.25">
      <c r="A115" s="45">
        <v>201508</v>
      </c>
      <c r="B115" s="46">
        <v>201511</v>
      </c>
      <c r="C115" s="45">
        <v>6</v>
      </c>
      <c r="D115" s="47">
        <v>3557400</v>
      </c>
      <c r="E115" s="48">
        <v>880</v>
      </c>
      <c r="F115" s="82">
        <v>1381051.95</v>
      </c>
      <c r="G115" s="48">
        <v>605</v>
      </c>
      <c r="H115" s="85">
        <v>248733.52</v>
      </c>
      <c r="I115" s="65">
        <v>1146701.8700000001</v>
      </c>
      <c r="J115" s="48">
        <v>98200.08</v>
      </c>
      <c r="K115" s="47">
        <v>65250</v>
      </c>
      <c r="L115" s="47">
        <v>70900</v>
      </c>
      <c r="M115" s="47">
        <v>0</v>
      </c>
      <c r="N115" s="49">
        <v>0</v>
      </c>
      <c r="O115" s="43">
        <f t="shared" si="2"/>
        <v>234350.08000000002</v>
      </c>
      <c r="Q115" s="44"/>
    </row>
    <row r="116" spans="1:17" x14ac:dyDescent="0.25">
      <c r="A116" s="45">
        <v>201508</v>
      </c>
      <c r="B116" s="46">
        <v>201512</v>
      </c>
      <c r="C116" s="45">
        <v>6</v>
      </c>
      <c r="D116" s="47">
        <v>3557400</v>
      </c>
      <c r="E116" s="48">
        <v>880</v>
      </c>
      <c r="F116" s="82">
        <v>768401.75000000198</v>
      </c>
      <c r="G116" s="48">
        <v>432</v>
      </c>
      <c r="H116" s="85">
        <v>339300.63</v>
      </c>
      <c r="I116" s="65">
        <v>524268.27999999898</v>
      </c>
      <c r="J116" s="48">
        <v>54650.11</v>
      </c>
      <c r="K116" s="47">
        <v>53333.36</v>
      </c>
      <c r="L116" s="47">
        <v>65250</v>
      </c>
      <c r="M116" s="76">
        <v>70900</v>
      </c>
      <c r="N116" s="49">
        <v>0</v>
      </c>
      <c r="O116" s="43">
        <f t="shared" si="2"/>
        <v>244133.47</v>
      </c>
      <c r="Q116" s="44"/>
    </row>
    <row r="117" spans="1:17" x14ac:dyDescent="0.25">
      <c r="A117" s="45">
        <v>201508</v>
      </c>
      <c r="B117" s="46">
        <v>201601</v>
      </c>
      <c r="C117" s="45">
        <v>6</v>
      </c>
      <c r="D117" s="47">
        <v>3557400</v>
      </c>
      <c r="E117" s="48">
        <v>880</v>
      </c>
      <c r="F117" s="48">
        <v>395984.52</v>
      </c>
      <c r="G117" s="48">
        <v>289</v>
      </c>
      <c r="H117" s="85">
        <v>205100.64</v>
      </c>
      <c r="I117" s="65">
        <v>156934.5</v>
      </c>
      <c r="J117" s="48">
        <v>21500.080000000002</v>
      </c>
      <c r="K117" s="47">
        <v>35816.58</v>
      </c>
      <c r="L117" s="47">
        <v>47333.36</v>
      </c>
      <c r="M117" s="76">
        <v>63500</v>
      </c>
      <c r="N117" s="49">
        <v>70900</v>
      </c>
      <c r="O117" s="43">
        <f t="shared" si="2"/>
        <v>239050.02000000002</v>
      </c>
      <c r="Q117" s="44"/>
    </row>
    <row r="118" spans="1:17" x14ac:dyDescent="0.25">
      <c r="A118" s="45">
        <v>201508</v>
      </c>
      <c r="B118" s="46">
        <v>201602</v>
      </c>
      <c r="C118" s="45">
        <v>6</v>
      </c>
      <c r="D118" s="47">
        <v>3557400</v>
      </c>
      <c r="E118" s="48">
        <v>880</v>
      </c>
      <c r="F118" s="48">
        <v>234500.2</v>
      </c>
      <c r="G118" s="48">
        <v>98</v>
      </c>
      <c r="H118" s="85">
        <v>33000.15</v>
      </c>
      <c r="I118" s="48">
        <v>0</v>
      </c>
      <c r="J118" s="48">
        <v>7666.75</v>
      </c>
      <c r="K118" s="47">
        <v>12666.68</v>
      </c>
      <c r="L118" s="47">
        <v>32900.080000000002</v>
      </c>
      <c r="M118" s="76">
        <v>49200.02</v>
      </c>
      <c r="N118" s="49">
        <v>132066.66999999998</v>
      </c>
      <c r="O118" s="43">
        <f t="shared" si="2"/>
        <v>234500.19999999998</v>
      </c>
      <c r="Q118" s="44"/>
    </row>
    <row r="119" spans="1:17" x14ac:dyDescent="0.25">
      <c r="A119" s="45">
        <v>201508</v>
      </c>
      <c r="B119" s="46">
        <v>201603</v>
      </c>
      <c r="C119" s="45">
        <v>6</v>
      </c>
      <c r="D119" s="47">
        <v>3557400</v>
      </c>
      <c r="E119" s="48">
        <v>880</v>
      </c>
      <c r="F119" s="48">
        <v>221550.15</v>
      </c>
      <c r="G119" s="48">
        <v>89</v>
      </c>
      <c r="H119" s="85">
        <v>0</v>
      </c>
      <c r="I119" s="48">
        <v>0</v>
      </c>
      <c r="J119" s="48">
        <v>0</v>
      </c>
      <c r="K119" s="47">
        <v>4333.3999999999996</v>
      </c>
      <c r="L119" s="47">
        <v>11000</v>
      </c>
      <c r="M119" s="76">
        <v>27450.06</v>
      </c>
      <c r="N119" s="49">
        <v>178766.69</v>
      </c>
      <c r="O119" s="43">
        <f t="shared" si="2"/>
        <v>221550.15</v>
      </c>
      <c r="Q119" s="44"/>
    </row>
    <row r="120" spans="1:17" x14ac:dyDescent="0.25">
      <c r="A120" s="45">
        <v>201508</v>
      </c>
      <c r="B120" s="46">
        <v>201604</v>
      </c>
      <c r="C120" s="45">
        <v>6</v>
      </c>
      <c r="D120" s="47">
        <v>3557400</v>
      </c>
      <c r="E120" s="48">
        <v>880</v>
      </c>
      <c r="F120" s="48">
        <v>215950.14</v>
      </c>
      <c r="G120" s="48">
        <v>87</v>
      </c>
      <c r="H120" s="85">
        <v>0</v>
      </c>
      <c r="I120" s="48">
        <v>0</v>
      </c>
      <c r="J120" s="48">
        <v>0</v>
      </c>
      <c r="K120" s="47">
        <v>0</v>
      </c>
      <c r="L120" s="47">
        <v>3900.05</v>
      </c>
      <c r="M120" s="76">
        <v>9666.68</v>
      </c>
      <c r="N120" s="49">
        <v>202383.41</v>
      </c>
      <c r="O120" s="43">
        <f t="shared" si="2"/>
        <v>215950.14</v>
      </c>
      <c r="Q120" s="44"/>
    </row>
    <row r="121" spans="1:17" x14ac:dyDescent="0.25">
      <c r="A121" s="45">
        <v>201508</v>
      </c>
      <c r="B121" s="46">
        <v>201605</v>
      </c>
      <c r="C121" s="45">
        <v>6</v>
      </c>
      <c r="D121" s="47">
        <v>3557400</v>
      </c>
      <c r="E121" s="48">
        <v>880</v>
      </c>
      <c r="F121" s="48">
        <v>212116.79</v>
      </c>
      <c r="G121" s="48">
        <v>83</v>
      </c>
      <c r="H121" s="85">
        <v>0</v>
      </c>
      <c r="I121" s="48">
        <v>0</v>
      </c>
      <c r="J121" s="48">
        <v>0</v>
      </c>
      <c r="K121" s="47">
        <v>0</v>
      </c>
      <c r="L121" s="47">
        <v>0</v>
      </c>
      <c r="M121" s="76">
        <v>3066.7</v>
      </c>
      <c r="N121" s="49">
        <v>209050.09000000003</v>
      </c>
      <c r="O121" s="43">
        <f t="shared" si="2"/>
        <v>212116.79000000004</v>
      </c>
      <c r="Q121" s="44"/>
    </row>
    <row r="122" spans="1:17" x14ac:dyDescent="0.25">
      <c r="A122" s="45">
        <v>201508</v>
      </c>
      <c r="B122" s="46">
        <v>201606</v>
      </c>
      <c r="C122" s="45">
        <v>6</v>
      </c>
      <c r="D122" s="47">
        <v>3557400</v>
      </c>
      <c r="E122" s="48">
        <v>880</v>
      </c>
      <c r="F122" s="48">
        <v>209616.79</v>
      </c>
      <c r="G122" s="48">
        <v>83</v>
      </c>
      <c r="H122" s="85">
        <v>0</v>
      </c>
      <c r="I122" s="48">
        <v>0</v>
      </c>
      <c r="J122" s="48">
        <v>0</v>
      </c>
      <c r="K122" s="47">
        <v>0</v>
      </c>
      <c r="L122" s="47">
        <v>0</v>
      </c>
      <c r="M122" s="47">
        <v>0</v>
      </c>
      <c r="N122" s="49">
        <v>209616.79</v>
      </c>
      <c r="O122" s="43">
        <f t="shared" si="2"/>
        <v>209616.79</v>
      </c>
      <c r="Q122" s="44"/>
    </row>
    <row r="123" spans="1:17" x14ac:dyDescent="0.25">
      <c r="A123" s="45">
        <v>201508</v>
      </c>
      <c r="B123" s="46">
        <v>201607</v>
      </c>
      <c r="C123" s="45">
        <v>6</v>
      </c>
      <c r="D123" s="47">
        <v>3557400</v>
      </c>
      <c r="E123" s="48">
        <v>880</v>
      </c>
      <c r="F123" s="48">
        <v>209616.79</v>
      </c>
      <c r="G123" s="48">
        <v>83</v>
      </c>
      <c r="H123" s="85">
        <v>0</v>
      </c>
      <c r="I123" s="48">
        <v>0</v>
      </c>
      <c r="J123" s="48">
        <v>0</v>
      </c>
      <c r="K123" s="47">
        <v>0</v>
      </c>
      <c r="L123" s="47">
        <v>0</v>
      </c>
      <c r="M123" s="47">
        <v>0</v>
      </c>
      <c r="N123" s="49">
        <v>209616.79</v>
      </c>
      <c r="O123" s="43">
        <f t="shared" si="2"/>
        <v>209616.79</v>
      </c>
      <c r="Q123" s="44"/>
    </row>
    <row r="124" spans="1:17" x14ac:dyDescent="0.25">
      <c r="A124" s="45">
        <v>201508</v>
      </c>
      <c r="B124" s="46">
        <v>201608</v>
      </c>
      <c r="C124" s="45">
        <v>6</v>
      </c>
      <c r="D124" s="47">
        <v>3557400</v>
      </c>
      <c r="E124" s="48">
        <v>880</v>
      </c>
      <c r="F124" s="48">
        <v>208583.46</v>
      </c>
      <c r="G124" s="48">
        <v>83</v>
      </c>
      <c r="H124" s="85">
        <v>0</v>
      </c>
      <c r="I124" s="48">
        <v>0</v>
      </c>
      <c r="J124" s="48">
        <v>0</v>
      </c>
      <c r="K124" s="47">
        <v>0</v>
      </c>
      <c r="L124" s="47">
        <v>0</v>
      </c>
      <c r="M124" s="47">
        <v>0</v>
      </c>
      <c r="N124" s="49">
        <v>208583.46</v>
      </c>
      <c r="O124" s="43">
        <f t="shared" si="2"/>
        <v>208583.46</v>
      </c>
      <c r="Q124" s="44"/>
    </row>
    <row r="125" spans="1:17" x14ac:dyDescent="0.25">
      <c r="A125" s="45">
        <v>201508</v>
      </c>
      <c r="B125" s="46">
        <v>201609</v>
      </c>
      <c r="C125" s="45">
        <v>6</v>
      </c>
      <c r="D125" s="47">
        <v>3557400</v>
      </c>
      <c r="E125" s="48">
        <v>880</v>
      </c>
      <c r="F125" s="48">
        <v>208043.3</v>
      </c>
      <c r="G125" s="48">
        <v>82</v>
      </c>
      <c r="H125" s="85">
        <v>0</v>
      </c>
      <c r="I125" s="48">
        <v>0</v>
      </c>
      <c r="J125" s="48">
        <v>0</v>
      </c>
      <c r="K125" s="47">
        <v>0</v>
      </c>
      <c r="L125" s="47">
        <v>0</v>
      </c>
      <c r="M125" s="47">
        <v>0</v>
      </c>
      <c r="N125" s="49">
        <v>208043.3</v>
      </c>
      <c r="O125" s="43">
        <f t="shared" si="2"/>
        <v>208043.3</v>
      </c>
      <c r="Q125" s="44"/>
    </row>
    <row r="126" spans="1:17" x14ac:dyDescent="0.25">
      <c r="A126" s="45">
        <v>201508</v>
      </c>
      <c r="B126" s="46">
        <v>201610</v>
      </c>
      <c r="C126" s="45">
        <v>6</v>
      </c>
      <c r="D126" s="47">
        <v>3557400</v>
      </c>
      <c r="E126" s="48">
        <v>880</v>
      </c>
      <c r="F126" s="48">
        <v>200709.94</v>
      </c>
      <c r="G126" s="48">
        <v>80</v>
      </c>
      <c r="H126" s="85">
        <v>0</v>
      </c>
      <c r="I126" s="48">
        <v>0</v>
      </c>
      <c r="J126" s="48">
        <v>0</v>
      </c>
      <c r="K126" s="47">
        <v>0</v>
      </c>
      <c r="L126" s="47">
        <v>0</v>
      </c>
      <c r="M126" s="47">
        <v>0</v>
      </c>
      <c r="N126" s="49">
        <v>200709.94</v>
      </c>
      <c r="O126" s="43">
        <f t="shared" si="2"/>
        <v>200709.94</v>
      </c>
      <c r="Q126" s="44"/>
    </row>
    <row r="127" spans="1:17" x14ac:dyDescent="0.25">
      <c r="A127" s="45">
        <v>201508</v>
      </c>
      <c r="B127" s="46">
        <v>201611</v>
      </c>
      <c r="C127" s="45">
        <v>6</v>
      </c>
      <c r="D127" s="47">
        <v>3557400</v>
      </c>
      <c r="E127" s="48">
        <v>880</v>
      </c>
      <c r="F127" s="48">
        <v>198043.28</v>
      </c>
      <c r="G127" s="48">
        <v>77</v>
      </c>
      <c r="H127" s="85">
        <v>0</v>
      </c>
      <c r="I127" s="48">
        <v>0</v>
      </c>
      <c r="J127" s="48">
        <v>0</v>
      </c>
      <c r="K127" s="47">
        <v>0</v>
      </c>
      <c r="L127" s="47">
        <v>0</v>
      </c>
      <c r="M127" s="47">
        <v>0</v>
      </c>
      <c r="N127" s="49">
        <v>198043.28</v>
      </c>
      <c r="O127" s="43">
        <f t="shared" si="2"/>
        <v>198043.28</v>
      </c>
      <c r="Q127" s="44"/>
    </row>
    <row r="128" spans="1:17" x14ac:dyDescent="0.25">
      <c r="A128" s="45">
        <v>201508</v>
      </c>
      <c r="B128" s="46">
        <v>201612</v>
      </c>
      <c r="C128" s="45">
        <v>6</v>
      </c>
      <c r="D128" s="47">
        <v>3557400</v>
      </c>
      <c r="E128" s="48">
        <v>880</v>
      </c>
      <c r="F128" s="48">
        <v>198043.28</v>
      </c>
      <c r="G128" s="48">
        <v>77</v>
      </c>
      <c r="H128" s="85">
        <v>0</v>
      </c>
      <c r="I128" s="48">
        <v>0</v>
      </c>
      <c r="J128" s="48">
        <v>0</v>
      </c>
      <c r="K128" s="47">
        <v>0</v>
      </c>
      <c r="L128" s="47">
        <v>0</v>
      </c>
      <c r="M128" s="47">
        <v>0</v>
      </c>
      <c r="N128" s="49">
        <v>198043.28</v>
      </c>
      <c r="O128" s="43">
        <f t="shared" si="2"/>
        <v>198043.28</v>
      </c>
      <c r="Q128" s="44"/>
    </row>
    <row r="129" spans="1:17" x14ac:dyDescent="0.25">
      <c r="A129" s="45">
        <v>201508</v>
      </c>
      <c r="B129" s="46">
        <v>201701</v>
      </c>
      <c r="C129" s="45">
        <v>6</v>
      </c>
      <c r="D129" s="47">
        <v>3557400</v>
      </c>
      <c r="E129" s="48">
        <v>880</v>
      </c>
      <c r="F129" s="48">
        <v>197543.28</v>
      </c>
      <c r="G129" s="48">
        <v>77</v>
      </c>
      <c r="H129" s="85">
        <v>0</v>
      </c>
      <c r="I129" s="48">
        <v>0</v>
      </c>
      <c r="J129" s="48">
        <v>0</v>
      </c>
      <c r="K129" s="47">
        <v>0</v>
      </c>
      <c r="L129" s="47">
        <v>0</v>
      </c>
      <c r="M129" s="47">
        <v>0</v>
      </c>
      <c r="N129" s="49">
        <v>197543.28</v>
      </c>
      <c r="O129" s="43">
        <f t="shared" si="2"/>
        <v>197543.28</v>
      </c>
      <c r="Q129" s="44"/>
    </row>
    <row r="130" spans="1:17" x14ac:dyDescent="0.25">
      <c r="A130" s="45">
        <v>201508</v>
      </c>
      <c r="B130" s="46">
        <v>201702</v>
      </c>
      <c r="C130" s="45">
        <v>6</v>
      </c>
      <c r="D130" s="47">
        <v>3557400</v>
      </c>
      <c r="E130" s="48">
        <v>880</v>
      </c>
      <c r="F130" s="48">
        <v>195320.68</v>
      </c>
      <c r="G130" s="48">
        <v>76</v>
      </c>
      <c r="H130" s="85">
        <v>0</v>
      </c>
      <c r="I130" s="48">
        <v>0</v>
      </c>
      <c r="J130" s="48">
        <v>0</v>
      </c>
      <c r="K130" s="47">
        <v>0</v>
      </c>
      <c r="L130" s="47">
        <v>0</v>
      </c>
      <c r="M130" s="47">
        <v>0</v>
      </c>
      <c r="N130" s="49">
        <v>195320.68</v>
      </c>
      <c r="O130" s="43">
        <f t="shared" si="2"/>
        <v>195320.68</v>
      </c>
      <c r="Q130" s="44"/>
    </row>
    <row r="131" spans="1:17" x14ac:dyDescent="0.25">
      <c r="A131" s="45">
        <v>201508</v>
      </c>
      <c r="B131" s="46">
        <v>201703</v>
      </c>
      <c r="C131" s="45">
        <v>6</v>
      </c>
      <c r="D131" s="47">
        <v>3557400</v>
      </c>
      <c r="E131" s="48">
        <v>880</v>
      </c>
      <c r="F131" s="48">
        <v>192376.6</v>
      </c>
      <c r="G131" s="48">
        <v>73</v>
      </c>
      <c r="H131" s="85">
        <v>0</v>
      </c>
      <c r="I131" s="48">
        <v>0</v>
      </c>
      <c r="J131" s="48">
        <v>0</v>
      </c>
      <c r="K131" s="47">
        <v>0</v>
      </c>
      <c r="L131" s="47">
        <v>0</v>
      </c>
      <c r="M131" s="47">
        <v>0</v>
      </c>
      <c r="N131" s="49">
        <v>192376.6</v>
      </c>
      <c r="O131" s="43">
        <f t="shared" si="2"/>
        <v>192376.6</v>
      </c>
      <c r="Q131" s="44"/>
    </row>
    <row r="132" spans="1:17" x14ac:dyDescent="0.25">
      <c r="A132" s="45">
        <v>201508</v>
      </c>
      <c r="B132" s="46">
        <v>201704</v>
      </c>
      <c r="C132" s="45">
        <v>6</v>
      </c>
      <c r="D132" s="47">
        <v>3557400</v>
      </c>
      <c r="E132" s="48">
        <v>880</v>
      </c>
      <c r="F132" s="48">
        <v>192376.6</v>
      </c>
      <c r="G132" s="48">
        <v>73</v>
      </c>
      <c r="H132" s="85">
        <v>0</v>
      </c>
      <c r="I132" s="48">
        <v>0</v>
      </c>
      <c r="J132" s="48">
        <v>0</v>
      </c>
      <c r="K132" s="47">
        <v>0</v>
      </c>
      <c r="L132" s="47">
        <v>0</v>
      </c>
      <c r="M132" s="47">
        <v>0</v>
      </c>
      <c r="N132" s="49">
        <v>192376.6</v>
      </c>
      <c r="O132" s="43">
        <f t="shared" si="2"/>
        <v>192376.6</v>
      </c>
      <c r="Q132" s="44"/>
    </row>
    <row r="133" spans="1:17" x14ac:dyDescent="0.25">
      <c r="A133" s="45">
        <v>201508</v>
      </c>
      <c r="B133" s="46">
        <v>201705</v>
      </c>
      <c r="C133" s="45">
        <v>6</v>
      </c>
      <c r="D133" s="47">
        <v>3557400</v>
      </c>
      <c r="E133" s="48">
        <v>880</v>
      </c>
      <c r="F133" s="48">
        <v>192376.6</v>
      </c>
      <c r="G133" s="48">
        <v>73</v>
      </c>
      <c r="H133" s="85">
        <v>0</v>
      </c>
      <c r="I133" s="48">
        <v>0</v>
      </c>
      <c r="J133" s="48">
        <v>0</v>
      </c>
      <c r="K133" s="47">
        <v>0</v>
      </c>
      <c r="L133" s="47">
        <v>0</v>
      </c>
      <c r="M133" s="47">
        <v>0</v>
      </c>
      <c r="N133" s="49">
        <v>192376.6</v>
      </c>
      <c r="O133" s="43">
        <f t="shared" si="2"/>
        <v>192376.6</v>
      </c>
      <c r="Q133" s="44"/>
    </row>
    <row r="134" spans="1:17" x14ac:dyDescent="0.25">
      <c r="A134" s="45">
        <v>201508</v>
      </c>
      <c r="B134" s="46">
        <v>201706</v>
      </c>
      <c r="C134" s="45">
        <v>6</v>
      </c>
      <c r="D134" s="47">
        <v>3557400</v>
      </c>
      <c r="E134" s="48">
        <v>880</v>
      </c>
      <c r="F134" s="48">
        <v>191876.6</v>
      </c>
      <c r="G134" s="48">
        <v>73</v>
      </c>
      <c r="H134" s="85">
        <v>0</v>
      </c>
      <c r="I134" s="48">
        <v>0</v>
      </c>
      <c r="J134" s="48">
        <v>0</v>
      </c>
      <c r="K134" s="47">
        <v>0</v>
      </c>
      <c r="L134" s="47">
        <v>0</v>
      </c>
      <c r="M134" s="47">
        <v>0</v>
      </c>
      <c r="N134" s="49">
        <v>191876.6</v>
      </c>
      <c r="O134" s="43">
        <f t="shared" si="2"/>
        <v>191876.6</v>
      </c>
      <c r="Q134" s="44"/>
    </row>
    <row r="135" spans="1:17" x14ac:dyDescent="0.25">
      <c r="A135" s="45">
        <v>201508</v>
      </c>
      <c r="B135" s="46">
        <v>201707</v>
      </c>
      <c r="C135" s="45">
        <v>6</v>
      </c>
      <c r="D135" s="47">
        <v>3557400</v>
      </c>
      <c r="E135" s="48">
        <v>880</v>
      </c>
      <c r="F135" s="48">
        <v>190981.61</v>
      </c>
      <c r="G135" s="48">
        <v>73</v>
      </c>
      <c r="H135" s="85">
        <v>0</v>
      </c>
      <c r="I135" s="48">
        <v>0</v>
      </c>
      <c r="J135" s="48">
        <v>0</v>
      </c>
      <c r="K135" s="47">
        <v>0</v>
      </c>
      <c r="L135" s="47">
        <v>0</v>
      </c>
      <c r="M135" s="47">
        <v>0</v>
      </c>
      <c r="N135" s="49">
        <v>190981.61</v>
      </c>
      <c r="O135" s="43">
        <f t="shared" si="2"/>
        <v>190981.61</v>
      </c>
      <c r="Q135" s="44"/>
    </row>
    <row r="136" spans="1:17" ht="12.5" thickBot="1" x14ac:dyDescent="0.3">
      <c r="A136" s="50">
        <v>201508</v>
      </c>
      <c r="B136" s="51">
        <v>201708</v>
      </c>
      <c r="C136" s="50">
        <v>6</v>
      </c>
      <c r="D136" s="52">
        <v>3557400</v>
      </c>
      <c r="E136" s="53">
        <v>880</v>
      </c>
      <c r="F136" s="53">
        <v>187648.27</v>
      </c>
      <c r="G136" s="53">
        <v>72</v>
      </c>
      <c r="H136" s="87">
        <v>0</v>
      </c>
      <c r="I136" s="53">
        <v>0</v>
      </c>
      <c r="J136" s="53">
        <v>0</v>
      </c>
      <c r="K136" s="52">
        <v>0</v>
      </c>
      <c r="L136" s="52">
        <v>0</v>
      </c>
      <c r="M136" s="52">
        <v>0</v>
      </c>
      <c r="N136" s="54">
        <v>187648.27</v>
      </c>
      <c r="O136" s="43">
        <f t="shared" si="2"/>
        <v>187648.27</v>
      </c>
      <c r="Q136" s="44"/>
    </row>
    <row r="137" spans="1:17" x14ac:dyDescent="0.25">
      <c r="A137" s="38">
        <v>201509</v>
      </c>
      <c r="B137" s="39">
        <v>201509</v>
      </c>
      <c r="C137" s="45">
        <v>6</v>
      </c>
      <c r="D137" s="47">
        <v>4617500</v>
      </c>
      <c r="E137" s="48">
        <v>1191</v>
      </c>
      <c r="F137" s="81">
        <v>4534900</v>
      </c>
      <c r="G137" s="48">
        <v>1162</v>
      </c>
      <c r="H137" s="85">
        <v>82600</v>
      </c>
      <c r="I137" s="64">
        <v>4534900</v>
      </c>
      <c r="J137" s="48">
        <v>0</v>
      </c>
      <c r="K137" s="47">
        <v>0</v>
      </c>
      <c r="L137" s="47">
        <v>0</v>
      </c>
      <c r="M137" s="47">
        <v>0</v>
      </c>
      <c r="N137" s="49">
        <v>0</v>
      </c>
      <c r="O137" s="43">
        <f t="shared" si="2"/>
        <v>0</v>
      </c>
      <c r="Q137" s="44"/>
    </row>
    <row r="138" spans="1:17" x14ac:dyDescent="0.25">
      <c r="A138" s="45">
        <v>201509</v>
      </c>
      <c r="B138" s="46">
        <v>201510</v>
      </c>
      <c r="C138" s="45">
        <v>6</v>
      </c>
      <c r="D138" s="47">
        <v>4617500</v>
      </c>
      <c r="E138" s="48">
        <v>1191</v>
      </c>
      <c r="F138" s="82">
        <v>3518351.0699999901</v>
      </c>
      <c r="G138" s="48">
        <v>1060</v>
      </c>
      <c r="H138" s="85">
        <v>329100</v>
      </c>
      <c r="I138" s="65">
        <v>3388051.0699999901</v>
      </c>
      <c r="J138" s="48">
        <v>130300</v>
      </c>
      <c r="K138" s="47">
        <v>0</v>
      </c>
      <c r="L138" s="47">
        <v>0</v>
      </c>
      <c r="M138" s="47">
        <v>0</v>
      </c>
      <c r="N138" s="49">
        <v>0</v>
      </c>
      <c r="O138" s="43">
        <f t="shared" si="2"/>
        <v>130300</v>
      </c>
      <c r="Q138" s="44"/>
    </row>
    <row r="139" spans="1:17" x14ac:dyDescent="0.25">
      <c r="A139" s="45">
        <v>201509</v>
      </c>
      <c r="B139" s="46">
        <v>201511</v>
      </c>
      <c r="C139" s="45">
        <v>6</v>
      </c>
      <c r="D139" s="47">
        <v>4617500</v>
      </c>
      <c r="E139" s="48">
        <v>1191</v>
      </c>
      <c r="F139" s="82">
        <v>2667618.4700000002</v>
      </c>
      <c r="G139" s="48">
        <v>982</v>
      </c>
      <c r="H139" s="85">
        <v>231083.37</v>
      </c>
      <c r="I139" s="65">
        <v>2443202.04</v>
      </c>
      <c r="J139" s="48">
        <v>131416.43</v>
      </c>
      <c r="K139" s="47">
        <v>93000</v>
      </c>
      <c r="L139" s="47">
        <v>0</v>
      </c>
      <c r="M139" s="47">
        <v>0</v>
      </c>
      <c r="N139" s="49">
        <v>0</v>
      </c>
      <c r="O139" s="43">
        <f t="shared" si="2"/>
        <v>224416.43</v>
      </c>
      <c r="Q139" s="44"/>
    </row>
    <row r="140" spans="1:17" x14ac:dyDescent="0.25">
      <c r="A140" s="45">
        <v>201509</v>
      </c>
      <c r="B140" s="46">
        <v>201512</v>
      </c>
      <c r="C140" s="45">
        <v>6</v>
      </c>
      <c r="D140" s="47">
        <v>4617500</v>
      </c>
      <c r="E140" s="48">
        <v>1191</v>
      </c>
      <c r="F140" s="82">
        <v>1699235.56</v>
      </c>
      <c r="G140" s="48">
        <v>790</v>
      </c>
      <c r="H140" s="85">
        <v>495933.72000000102</v>
      </c>
      <c r="I140" s="65">
        <v>1397252.4</v>
      </c>
      <c r="J140" s="48">
        <v>111066.74</v>
      </c>
      <c r="K140" s="47">
        <v>97916.42</v>
      </c>
      <c r="L140" s="47">
        <v>93000</v>
      </c>
      <c r="M140" s="47">
        <v>0</v>
      </c>
      <c r="N140" s="49">
        <v>0</v>
      </c>
      <c r="O140" s="43">
        <f t="shared" si="2"/>
        <v>301983.16000000003</v>
      </c>
      <c r="Q140" s="44"/>
    </row>
    <row r="141" spans="1:17" x14ac:dyDescent="0.25">
      <c r="A141" s="45">
        <v>201509</v>
      </c>
      <c r="B141" s="46">
        <v>201601</v>
      </c>
      <c r="C141" s="45">
        <v>6</v>
      </c>
      <c r="D141" s="47">
        <v>4617500</v>
      </c>
      <c r="E141" s="48">
        <v>1191</v>
      </c>
      <c r="F141" s="82">
        <v>989002.19000000402</v>
      </c>
      <c r="G141" s="48">
        <v>619</v>
      </c>
      <c r="H141" s="85">
        <v>361650.63</v>
      </c>
      <c r="I141" s="65">
        <v>669968.96000000101</v>
      </c>
      <c r="J141" s="48">
        <v>61600.1</v>
      </c>
      <c r="K141" s="47">
        <v>77533.38</v>
      </c>
      <c r="L141" s="47">
        <v>88999.75</v>
      </c>
      <c r="M141" s="76">
        <v>90900</v>
      </c>
      <c r="N141" s="49">
        <v>0</v>
      </c>
      <c r="O141" s="43">
        <f t="shared" si="2"/>
        <v>319033.23</v>
      </c>
      <c r="Q141" s="44"/>
    </row>
    <row r="142" spans="1:17" x14ac:dyDescent="0.25">
      <c r="A142" s="45">
        <v>201509</v>
      </c>
      <c r="B142" s="46">
        <v>201602</v>
      </c>
      <c r="C142" s="45">
        <v>6</v>
      </c>
      <c r="D142" s="47">
        <v>4617500</v>
      </c>
      <c r="E142" s="48">
        <v>1191</v>
      </c>
      <c r="F142" s="48">
        <v>567735.549999999</v>
      </c>
      <c r="G142" s="48">
        <v>506</v>
      </c>
      <c r="H142" s="85">
        <v>151400.48000000001</v>
      </c>
      <c r="I142" s="65">
        <v>253519.00000000099</v>
      </c>
      <c r="J142" s="48">
        <v>35766.720000000001</v>
      </c>
      <c r="K142" s="47">
        <v>29950.04</v>
      </c>
      <c r="L142" s="47">
        <v>71100.039999999994</v>
      </c>
      <c r="M142" s="76">
        <v>86499.75</v>
      </c>
      <c r="N142" s="49">
        <v>90900</v>
      </c>
      <c r="O142" s="43">
        <f t="shared" si="2"/>
        <v>314216.55</v>
      </c>
      <c r="Q142" s="44"/>
    </row>
    <row r="143" spans="1:17" x14ac:dyDescent="0.25">
      <c r="A143" s="45">
        <v>201509</v>
      </c>
      <c r="B143" s="46">
        <v>201603</v>
      </c>
      <c r="C143" s="45">
        <v>6</v>
      </c>
      <c r="D143" s="47">
        <v>4617500</v>
      </c>
      <c r="E143" s="48">
        <v>1191</v>
      </c>
      <c r="F143" s="48">
        <v>298778.49</v>
      </c>
      <c r="G143" s="48">
        <v>121</v>
      </c>
      <c r="H143" s="85">
        <v>47950.400000000001</v>
      </c>
      <c r="I143" s="48">
        <v>0</v>
      </c>
      <c r="J143" s="48">
        <v>7650.4</v>
      </c>
      <c r="K143" s="47">
        <v>20598.259999999998</v>
      </c>
      <c r="L143" s="47">
        <v>24850.04</v>
      </c>
      <c r="M143" s="76">
        <v>70780.039999999994</v>
      </c>
      <c r="N143" s="49">
        <v>174899.75</v>
      </c>
      <c r="O143" s="43">
        <f t="shared" si="2"/>
        <v>298778.49</v>
      </c>
      <c r="Q143" s="44"/>
    </row>
    <row r="144" spans="1:17" x14ac:dyDescent="0.25">
      <c r="A144" s="45">
        <v>201509</v>
      </c>
      <c r="B144" s="46">
        <v>201604</v>
      </c>
      <c r="C144" s="45">
        <v>6</v>
      </c>
      <c r="D144" s="47">
        <v>4617500</v>
      </c>
      <c r="E144" s="48">
        <v>1191</v>
      </c>
      <c r="F144" s="48">
        <v>287648.13</v>
      </c>
      <c r="G144" s="48">
        <v>109</v>
      </c>
      <c r="H144" s="85">
        <v>0</v>
      </c>
      <c r="I144" s="48">
        <v>0</v>
      </c>
      <c r="J144" s="48">
        <v>0</v>
      </c>
      <c r="K144" s="47">
        <v>4950.3999999999996</v>
      </c>
      <c r="L144" s="47">
        <v>15931.58</v>
      </c>
      <c r="M144" s="76">
        <v>27253.03</v>
      </c>
      <c r="N144" s="49">
        <v>239513.12</v>
      </c>
      <c r="O144" s="43">
        <f t="shared" si="2"/>
        <v>287648.13</v>
      </c>
      <c r="Q144" s="44"/>
    </row>
    <row r="145" spans="1:17" x14ac:dyDescent="0.25">
      <c r="A145" s="45">
        <v>201509</v>
      </c>
      <c r="B145" s="46">
        <v>201605</v>
      </c>
      <c r="C145" s="45">
        <v>6</v>
      </c>
      <c r="D145" s="47">
        <v>4617500</v>
      </c>
      <c r="E145" s="48">
        <v>1191</v>
      </c>
      <c r="F145" s="48">
        <v>285148.12</v>
      </c>
      <c r="G145" s="48">
        <v>108</v>
      </c>
      <c r="H145" s="85">
        <v>0</v>
      </c>
      <c r="I145" s="48">
        <v>0</v>
      </c>
      <c r="J145" s="48">
        <v>0</v>
      </c>
      <c r="K145" s="47">
        <v>0</v>
      </c>
      <c r="L145" s="47">
        <v>4950.3999999999996</v>
      </c>
      <c r="M145" s="76">
        <v>15931.58</v>
      </c>
      <c r="N145" s="49">
        <v>264266.14</v>
      </c>
      <c r="O145" s="43">
        <f t="shared" si="2"/>
        <v>285148.12</v>
      </c>
      <c r="Q145" s="44"/>
    </row>
    <row r="146" spans="1:17" x14ac:dyDescent="0.25">
      <c r="A146" s="45">
        <v>201509</v>
      </c>
      <c r="B146" s="46">
        <v>201606</v>
      </c>
      <c r="C146" s="45">
        <v>6</v>
      </c>
      <c r="D146" s="47">
        <v>4617500</v>
      </c>
      <c r="E146" s="48">
        <v>1191</v>
      </c>
      <c r="F146" s="48">
        <v>283764.78999999998</v>
      </c>
      <c r="G146" s="48">
        <v>108</v>
      </c>
      <c r="H146" s="85">
        <v>0</v>
      </c>
      <c r="I146" s="48">
        <v>0</v>
      </c>
      <c r="J146" s="48">
        <v>0</v>
      </c>
      <c r="K146" s="47">
        <v>0</v>
      </c>
      <c r="L146" s="47">
        <v>0</v>
      </c>
      <c r="M146" s="76">
        <v>5500.4</v>
      </c>
      <c r="N146" s="49">
        <v>278264.39</v>
      </c>
      <c r="O146" s="43">
        <f t="shared" si="2"/>
        <v>283764.79000000004</v>
      </c>
      <c r="Q146" s="44"/>
    </row>
    <row r="147" spans="1:17" x14ac:dyDescent="0.25">
      <c r="A147" s="45">
        <v>201509</v>
      </c>
      <c r="B147" s="46">
        <v>201607</v>
      </c>
      <c r="C147" s="45">
        <v>6</v>
      </c>
      <c r="D147" s="47">
        <v>4617500</v>
      </c>
      <c r="E147" s="48">
        <v>1191</v>
      </c>
      <c r="F147" s="48">
        <v>282764.78999999998</v>
      </c>
      <c r="G147" s="48">
        <v>108</v>
      </c>
      <c r="H147" s="85">
        <v>0</v>
      </c>
      <c r="I147" s="48">
        <v>0</v>
      </c>
      <c r="J147" s="48">
        <v>0</v>
      </c>
      <c r="K147" s="47">
        <v>0</v>
      </c>
      <c r="L147" s="47">
        <v>0</v>
      </c>
      <c r="M147" s="47">
        <v>0</v>
      </c>
      <c r="N147" s="49">
        <v>282764.78999999998</v>
      </c>
      <c r="O147" s="43">
        <f t="shared" si="2"/>
        <v>282764.78999999998</v>
      </c>
      <c r="Q147" s="44"/>
    </row>
    <row r="148" spans="1:17" x14ac:dyDescent="0.25">
      <c r="A148" s="45">
        <v>201509</v>
      </c>
      <c r="B148" s="46">
        <v>201608</v>
      </c>
      <c r="C148" s="45">
        <v>6</v>
      </c>
      <c r="D148" s="47">
        <v>4617500</v>
      </c>
      <c r="E148" s="48">
        <v>1191</v>
      </c>
      <c r="F148" s="48">
        <v>281714.78999999998</v>
      </c>
      <c r="G148" s="48">
        <v>108</v>
      </c>
      <c r="H148" s="85">
        <v>0</v>
      </c>
      <c r="I148" s="48">
        <v>0</v>
      </c>
      <c r="J148" s="48">
        <v>0</v>
      </c>
      <c r="K148" s="47">
        <v>0</v>
      </c>
      <c r="L148" s="47">
        <v>0</v>
      </c>
      <c r="M148" s="47">
        <v>0</v>
      </c>
      <c r="N148" s="49">
        <v>281714.79000000004</v>
      </c>
      <c r="O148" s="43">
        <f t="shared" si="2"/>
        <v>281714.79000000004</v>
      </c>
      <c r="Q148" s="44"/>
    </row>
    <row r="149" spans="1:17" x14ac:dyDescent="0.25">
      <c r="A149" s="45">
        <v>201509</v>
      </c>
      <c r="B149" s="46">
        <v>201609</v>
      </c>
      <c r="C149" s="45">
        <v>6</v>
      </c>
      <c r="D149" s="47">
        <v>4617500</v>
      </c>
      <c r="E149" s="48">
        <v>1191</v>
      </c>
      <c r="F149" s="48">
        <v>279381.46000000002</v>
      </c>
      <c r="G149" s="48">
        <v>108</v>
      </c>
      <c r="H149" s="85">
        <v>0</v>
      </c>
      <c r="I149" s="48">
        <v>0</v>
      </c>
      <c r="J149" s="48">
        <v>0</v>
      </c>
      <c r="K149" s="47">
        <v>0</v>
      </c>
      <c r="L149" s="47">
        <v>0</v>
      </c>
      <c r="M149" s="47">
        <v>0</v>
      </c>
      <c r="N149" s="49">
        <v>279381.46000000002</v>
      </c>
      <c r="O149" s="43">
        <f t="shared" si="2"/>
        <v>279381.46000000002</v>
      </c>
      <c r="Q149" s="44"/>
    </row>
    <row r="150" spans="1:17" x14ac:dyDescent="0.25">
      <c r="A150" s="45">
        <v>201509</v>
      </c>
      <c r="B150" s="46">
        <v>201610</v>
      </c>
      <c r="C150" s="45">
        <v>6</v>
      </c>
      <c r="D150" s="47">
        <v>4617500</v>
      </c>
      <c r="E150" s="48">
        <v>1191</v>
      </c>
      <c r="F150" s="48">
        <v>278048.13</v>
      </c>
      <c r="G150" s="48">
        <v>108</v>
      </c>
      <c r="H150" s="85">
        <v>0</v>
      </c>
      <c r="I150" s="48">
        <v>0</v>
      </c>
      <c r="J150" s="48">
        <v>0</v>
      </c>
      <c r="K150" s="47">
        <v>0</v>
      </c>
      <c r="L150" s="47">
        <v>0</v>
      </c>
      <c r="M150" s="47">
        <v>0</v>
      </c>
      <c r="N150" s="49">
        <v>278048.13</v>
      </c>
      <c r="O150" s="43">
        <f t="shared" si="2"/>
        <v>278048.13</v>
      </c>
      <c r="Q150" s="44"/>
    </row>
    <row r="151" spans="1:17" x14ac:dyDescent="0.25">
      <c r="A151" s="45">
        <v>201509</v>
      </c>
      <c r="B151" s="46">
        <v>201611</v>
      </c>
      <c r="C151" s="45">
        <v>6</v>
      </c>
      <c r="D151" s="47">
        <v>4617500</v>
      </c>
      <c r="E151" s="48">
        <v>1191</v>
      </c>
      <c r="F151" s="48">
        <v>277714.8</v>
      </c>
      <c r="G151" s="48">
        <v>107</v>
      </c>
      <c r="H151" s="85">
        <v>0</v>
      </c>
      <c r="I151" s="48">
        <v>0</v>
      </c>
      <c r="J151" s="48">
        <v>0</v>
      </c>
      <c r="K151" s="47">
        <v>0</v>
      </c>
      <c r="L151" s="47">
        <v>0</v>
      </c>
      <c r="M151" s="47">
        <v>0</v>
      </c>
      <c r="N151" s="49">
        <v>277714.8</v>
      </c>
      <c r="O151" s="43">
        <f t="shared" si="2"/>
        <v>277714.8</v>
      </c>
      <c r="Q151" s="44"/>
    </row>
    <row r="152" spans="1:17" x14ac:dyDescent="0.25">
      <c r="A152" s="45">
        <v>201509</v>
      </c>
      <c r="B152" s="46">
        <v>201612</v>
      </c>
      <c r="C152" s="45">
        <v>6</v>
      </c>
      <c r="D152" s="47">
        <v>4617500</v>
      </c>
      <c r="E152" s="48">
        <v>1191</v>
      </c>
      <c r="F152" s="48">
        <v>277714.8</v>
      </c>
      <c r="G152" s="48">
        <v>106</v>
      </c>
      <c r="H152" s="85">
        <v>0</v>
      </c>
      <c r="I152" s="48">
        <v>0</v>
      </c>
      <c r="J152" s="48">
        <v>0</v>
      </c>
      <c r="K152" s="47">
        <v>0</v>
      </c>
      <c r="L152" s="47">
        <v>0</v>
      </c>
      <c r="M152" s="47">
        <v>0</v>
      </c>
      <c r="N152" s="49">
        <v>277714.8</v>
      </c>
      <c r="O152" s="43">
        <f t="shared" si="2"/>
        <v>277714.8</v>
      </c>
      <c r="Q152" s="44"/>
    </row>
    <row r="153" spans="1:17" x14ac:dyDescent="0.25">
      <c r="A153" s="45">
        <v>201509</v>
      </c>
      <c r="B153" s="46">
        <v>201701</v>
      </c>
      <c r="C153" s="45">
        <v>6</v>
      </c>
      <c r="D153" s="47">
        <v>4617500</v>
      </c>
      <c r="E153" s="48">
        <v>1191</v>
      </c>
      <c r="F153" s="48">
        <v>277714.8</v>
      </c>
      <c r="G153" s="48">
        <v>106</v>
      </c>
      <c r="H153" s="85">
        <v>0</v>
      </c>
      <c r="I153" s="48">
        <v>0</v>
      </c>
      <c r="J153" s="48">
        <v>0</v>
      </c>
      <c r="K153" s="47">
        <v>0</v>
      </c>
      <c r="L153" s="47">
        <v>0</v>
      </c>
      <c r="M153" s="47">
        <v>0</v>
      </c>
      <c r="N153" s="49">
        <v>277714.8</v>
      </c>
      <c r="O153" s="43">
        <f t="shared" si="2"/>
        <v>277714.8</v>
      </c>
      <c r="Q153" s="44"/>
    </row>
    <row r="154" spans="1:17" x14ac:dyDescent="0.25">
      <c r="A154" s="45">
        <v>201509</v>
      </c>
      <c r="B154" s="46">
        <v>201702</v>
      </c>
      <c r="C154" s="45">
        <v>6</v>
      </c>
      <c r="D154" s="47">
        <v>4617500</v>
      </c>
      <c r="E154" s="48">
        <v>1191</v>
      </c>
      <c r="F154" s="48">
        <v>277514.8</v>
      </c>
      <c r="G154" s="48">
        <v>106</v>
      </c>
      <c r="H154" s="85">
        <v>0</v>
      </c>
      <c r="I154" s="48">
        <v>0</v>
      </c>
      <c r="J154" s="48">
        <v>0</v>
      </c>
      <c r="K154" s="47">
        <v>0</v>
      </c>
      <c r="L154" s="47">
        <v>0</v>
      </c>
      <c r="M154" s="47">
        <v>0</v>
      </c>
      <c r="N154" s="49">
        <v>277514.8</v>
      </c>
      <c r="O154" s="43">
        <f t="shared" si="2"/>
        <v>277514.8</v>
      </c>
      <c r="Q154" s="44"/>
    </row>
    <row r="155" spans="1:17" x14ac:dyDescent="0.25">
      <c r="A155" s="45">
        <v>201509</v>
      </c>
      <c r="B155" s="46">
        <v>201703</v>
      </c>
      <c r="C155" s="45">
        <v>6</v>
      </c>
      <c r="D155" s="47">
        <v>4617500</v>
      </c>
      <c r="E155" s="48">
        <v>1191</v>
      </c>
      <c r="F155" s="48">
        <v>274181.46000000002</v>
      </c>
      <c r="G155" s="48">
        <v>105</v>
      </c>
      <c r="H155" s="85">
        <v>0</v>
      </c>
      <c r="I155" s="48">
        <v>0</v>
      </c>
      <c r="J155" s="48">
        <v>0</v>
      </c>
      <c r="K155" s="47">
        <v>0</v>
      </c>
      <c r="L155" s="47">
        <v>0</v>
      </c>
      <c r="M155" s="47">
        <v>0</v>
      </c>
      <c r="N155" s="49">
        <v>274181.46000000002</v>
      </c>
      <c r="O155" s="43">
        <f t="shared" si="2"/>
        <v>274181.46000000002</v>
      </c>
      <c r="Q155" s="44"/>
    </row>
    <row r="156" spans="1:17" x14ac:dyDescent="0.25">
      <c r="A156" s="45">
        <v>201509</v>
      </c>
      <c r="B156" s="46">
        <v>201704</v>
      </c>
      <c r="C156" s="45">
        <v>6</v>
      </c>
      <c r="D156" s="47">
        <v>4617500</v>
      </c>
      <c r="E156" s="48">
        <v>1191</v>
      </c>
      <c r="F156" s="48">
        <v>272340.2</v>
      </c>
      <c r="G156" s="48">
        <v>105</v>
      </c>
      <c r="H156" s="85">
        <v>0</v>
      </c>
      <c r="I156" s="48">
        <v>0</v>
      </c>
      <c r="J156" s="48">
        <v>0</v>
      </c>
      <c r="K156" s="47">
        <v>0</v>
      </c>
      <c r="L156" s="47">
        <v>0</v>
      </c>
      <c r="M156" s="47">
        <v>0</v>
      </c>
      <c r="N156" s="49">
        <v>272340.2</v>
      </c>
      <c r="O156" s="43">
        <f t="shared" si="2"/>
        <v>272340.2</v>
      </c>
      <c r="Q156" s="44"/>
    </row>
    <row r="157" spans="1:17" x14ac:dyDescent="0.25">
      <c r="A157" s="45">
        <v>201509</v>
      </c>
      <c r="B157" s="46">
        <v>201705</v>
      </c>
      <c r="C157" s="45">
        <v>6</v>
      </c>
      <c r="D157" s="47">
        <v>4617500</v>
      </c>
      <c r="E157" s="48">
        <v>1191</v>
      </c>
      <c r="F157" s="48">
        <v>271840.2</v>
      </c>
      <c r="G157" s="48">
        <v>105</v>
      </c>
      <c r="H157" s="85">
        <v>0</v>
      </c>
      <c r="I157" s="48">
        <v>0</v>
      </c>
      <c r="J157" s="48">
        <v>0</v>
      </c>
      <c r="K157" s="47">
        <v>0</v>
      </c>
      <c r="L157" s="47">
        <v>0</v>
      </c>
      <c r="M157" s="47">
        <v>0</v>
      </c>
      <c r="N157" s="49">
        <v>271840.2</v>
      </c>
      <c r="O157" s="43">
        <f t="shared" si="2"/>
        <v>271840.2</v>
      </c>
      <c r="Q157" s="44"/>
    </row>
    <row r="158" spans="1:17" x14ac:dyDescent="0.25">
      <c r="A158" s="45">
        <v>201509</v>
      </c>
      <c r="B158" s="46">
        <v>201706</v>
      </c>
      <c r="C158" s="45">
        <v>6</v>
      </c>
      <c r="D158" s="47">
        <v>4617500</v>
      </c>
      <c r="E158" s="48">
        <v>1191</v>
      </c>
      <c r="F158" s="48">
        <v>269820.5</v>
      </c>
      <c r="G158" s="48">
        <v>104</v>
      </c>
      <c r="H158" s="85">
        <v>0</v>
      </c>
      <c r="I158" s="48">
        <v>0</v>
      </c>
      <c r="J158" s="48">
        <v>0</v>
      </c>
      <c r="K158" s="47">
        <v>0</v>
      </c>
      <c r="L158" s="47">
        <v>0</v>
      </c>
      <c r="M158" s="47">
        <v>0</v>
      </c>
      <c r="N158" s="49">
        <v>269820.5</v>
      </c>
      <c r="O158" s="43">
        <f t="shared" si="2"/>
        <v>269820.5</v>
      </c>
      <c r="Q158" s="44"/>
    </row>
    <row r="159" spans="1:17" x14ac:dyDescent="0.25">
      <c r="A159" s="45">
        <v>201509</v>
      </c>
      <c r="B159" s="46">
        <v>201707</v>
      </c>
      <c r="C159" s="45">
        <v>6</v>
      </c>
      <c r="D159" s="47">
        <v>4617500</v>
      </c>
      <c r="E159" s="48">
        <v>1191</v>
      </c>
      <c r="F159" s="48">
        <v>269820.5</v>
      </c>
      <c r="G159" s="48">
        <v>104</v>
      </c>
      <c r="H159" s="85">
        <v>0</v>
      </c>
      <c r="I159" s="48">
        <v>0</v>
      </c>
      <c r="J159" s="48">
        <v>0</v>
      </c>
      <c r="K159" s="47">
        <v>0</v>
      </c>
      <c r="L159" s="47">
        <v>0</v>
      </c>
      <c r="M159" s="47">
        <v>0</v>
      </c>
      <c r="N159" s="49">
        <v>269820.5</v>
      </c>
      <c r="O159" s="43">
        <f t="shared" si="2"/>
        <v>269820.5</v>
      </c>
      <c r="Q159" s="44"/>
    </row>
    <row r="160" spans="1:17" ht="12.5" thickBot="1" x14ac:dyDescent="0.3">
      <c r="A160" s="50">
        <v>201509</v>
      </c>
      <c r="B160" s="51">
        <v>201708</v>
      </c>
      <c r="C160" s="50">
        <v>6</v>
      </c>
      <c r="D160" s="52">
        <v>4617500</v>
      </c>
      <c r="E160" s="53">
        <v>1191</v>
      </c>
      <c r="F160" s="53">
        <v>268820.5</v>
      </c>
      <c r="G160" s="53">
        <v>104</v>
      </c>
      <c r="H160" s="87">
        <v>0</v>
      </c>
      <c r="I160" s="53">
        <v>0</v>
      </c>
      <c r="J160" s="53">
        <v>0</v>
      </c>
      <c r="K160" s="52">
        <v>0</v>
      </c>
      <c r="L160" s="52">
        <v>0</v>
      </c>
      <c r="M160" s="52">
        <v>0</v>
      </c>
      <c r="N160" s="54">
        <v>268820.5</v>
      </c>
      <c r="O160" s="43">
        <f t="shared" ref="O160:O223" si="3">SUM(J160:N160)</f>
        <v>268820.5</v>
      </c>
      <c r="Q160" s="44"/>
    </row>
    <row r="161" spans="1:17" x14ac:dyDescent="0.25">
      <c r="A161" s="38">
        <v>201510</v>
      </c>
      <c r="B161" s="39">
        <v>201510</v>
      </c>
      <c r="C161" s="45">
        <v>6</v>
      </c>
      <c r="D161" s="47">
        <v>6755800</v>
      </c>
      <c r="E161" s="48">
        <v>1581</v>
      </c>
      <c r="F161" s="81">
        <v>6643800</v>
      </c>
      <c r="G161" s="48">
        <v>1545</v>
      </c>
      <c r="H161" s="85">
        <v>134666.66</v>
      </c>
      <c r="I161" s="64">
        <v>6643800</v>
      </c>
      <c r="J161" s="48">
        <v>0</v>
      </c>
      <c r="K161" s="47">
        <v>0</v>
      </c>
      <c r="L161" s="47">
        <v>0</v>
      </c>
      <c r="M161" s="47">
        <v>0</v>
      </c>
      <c r="N161" s="49">
        <v>0</v>
      </c>
      <c r="O161" s="43">
        <f t="shared" si="3"/>
        <v>0</v>
      </c>
      <c r="Q161" s="44"/>
    </row>
    <row r="162" spans="1:17" x14ac:dyDescent="0.25">
      <c r="A162" s="45">
        <v>201510</v>
      </c>
      <c r="B162" s="46">
        <v>201511</v>
      </c>
      <c r="C162" s="45">
        <v>6</v>
      </c>
      <c r="D162" s="47">
        <v>6755800</v>
      </c>
      <c r="E162" s="48">
        <v>1581</v>
      </c>
      <c r="F162" s="82">
        <v>5192834.8899999699</v>
      </c>
      <c r="G162" s="48">
        <v>1424</v>
      </c>
      <c r="H162" s="85">
        <v>438800</v>
      </c>
      <c r="I162" s="65">
        <v>4975834.8899999801</v>
      </c>
      <c r="J162" s="48">
        <v>217000</v>
      </c>
      <c r="K162" s="47">
        <v>0</v>
      </c>
      <c r="L162" s="47">
        <v>0</v>
      </c>
      <c r="M162" s="47">
        <v>0</v>
      </c>
      <c r="N162" s="49">
        <v>0</v>
      </c>
      <c r="O162" s="43">
        <f t="shared" si="3"/>
        <v>217000</v>
      </c>
      <c r="Q162" s="44"/>
    </row>
    <row r="163" spans="1:17" x14ac:dyDescent="0.25">
      <c r="A163" s="45">
        <v>201510</v>
      </c>
      <c r="B163" s="46">
        <v>201512</v>
      </c>
      <c r="C163" s="45">
        <v>6</v>
      </c>
      <c r="D163" s="47">
        <v>6755800</v>
      </c>
      <c r="E163" s="48">
        <v>1581</v>
      </c>
      <c r="F163" s="82">
        <v>3925933.03999998</v>
      </c>
      <c r="G163" s="48">
        <v>1332</v>
      </c>
      <c r="H163" s="85">
        <v>339250.04</v>
      </c>
      <c r="I163" s="65">
        <v>3624036.3299999801</v>
      </c>
      <c r="J163" s="48">
        <v>197896.71</v>
      </c>
      <c r="K163" s="47">
        <v>104000</v>
      </c>
      <c r="L163" s="47">
        <v>0</v>
      </c>
      <c r="M163" s="47">
        <v>0</v>
      </c>
      <c r="N163" s="49">
        <v>0</v>
      </c>
      <c r="O163" s="43">
        <f t="shared" si="3"/>
        <v>301896.70999999996</v>
      </c>
      <c r="Q163" s="44"/>
    </row>
    <row r="164" spans="1:17" x14ac:dyDescent="0.25">
      <c r="A164" s="45">
        <v>201510</v>
      </c>
      <c r="B164" s="46">
        <v>201601</v>
      </c>
      <c r="C164" s="45">
        <v>6</v>
      </c>
      <c r="D164" s="47">
        <v>6755800</v>
      </c>
      <c r="E164" s="48">
        <v>1581</v>
      </c>
      <c r="F164" s="82">
        <v>2500637.00999999</v>
      </c>
      <c r="G164" s="48">
        <v>1090</v>
      </c>
      <c r="H164" s="85">
        <v>670933.66</v>
      </c>
      <c r="I164" s="65">
        <v>2171203.96</v>
      </c>
      <c r="J164" s="48">
        <v>146599.70000000001</v>
      </c>
      <c r="K164" s="47">
        <v>96833.35</v>
      </c>
      <c r="L164" s="47">
        <v>86000</v>
      </c>
      <c r="M164" s="47">
        <v>0</v>
      </c>
      <c r="N164" s="49">
        <v>0</v>
      </c>
      <c r="O164" s="43">
        <f t="shared" si="3"/>
        <v>329433.05000000005</v>
      </c>
      <c r="Q164" s="44"/>
    </row>
    <row r="165" spans="1:17" x14ac:dyDescent="0.25">
      <c r="A165" s="45">
        <v>201510</v>
      </c>
      <c r="B165" s="46">
        <v>201602</v>
      </c>
      <c r="C165" s="45">
        <v>6</v>
      </c>
      <c r="D165" s="47">
        <v>6755800</v>
      </c>
      <c r="E165" s="48">
        <v>1581</v>
      </c>
      <c r="F165" s="82">
        <v>1497752.22</v>
      </c>
      <c r="G165" s="48">
        <v>898</v>
      </c>
      <c r="H165" s="85">
        <v>418700.62</v>
      </c>
      <c r="I165" s="65">
        <v>1130904.3600000101</v>
      </c>
      <c r="J165" s="48">
        <v>90450.09</v>
      </c>
      <c r="K165" s="47">
        <v>109647.75</v>
      </c>
      <c r="L165" s="47">
        <v>83750.02</v>
      </c>
      <c r="M165" s="76">
        <v>83000</v>
      </c>
      <c r="N165" s="49">
        <v>0</v>
      </c>
      <c r="O165" s="43">
        <f t="shared" si="3"/>
        <v>366847.86</v>
      </c>
      <c r="Q165" s="44"/>
    </row>
    <row r="166" spans="1:17" x14ac:dyDescent="0.25">
      <c r="A166" s="45">
        <v>201510</v>
      </c>
      <c r="B166" s="46">
        <v>201603</v>
      </c>
      <c r="C166" s="45">
        <v>6</v>
      </c>
      <c r="D166" s="47">
        <v>6755800</v>
      </c>
      <c r="E166" s="48">
        <v>1581</v>
      </c>
      <c r="F166" s="48">
        <v>753883.51999999699</v>
      </c>
      <c r="G166" s="48">
        <v>678</v>
      </c>
      <c r="H166" s="85">
        <v>324267.92</v>
      </c>
      <c r="I166" s="65">
        <v>406053.84999999899</v>
      </c>
      <c r="J166" s="48">
        <v>31629.91</v>
      </c>
      <c r="K166" s="47">
        <v>49800.06</v>
      </c>
      <c r="L166" s="47">
        <v>99649.68</v>
      </c>
      <c r="M166" s="76">
        <v>83750.02</v>
      </c>
      <c r="N166" s="49">
        <v>83000</v>
      </c>
      <c r="O166" s="43">
        <f t="shared" si="3"/>
        <v>347829.67</v>
      </c>
      <c r="Q166" s="44"/>
    </row>
    <row r="167" spans="1:17" x14ac:dyDescent="0.25">
      <c r="A167" s="45">
        <v>201510</v>
      </c>
      <c r="B167" s="46">
        <v>201604</v>
      </c>
      <c r="C167" s="45">
        <v>6</v>
      </c>
      <c r="D167" s="47">
        <v>6755800</v>
      </c>
      <c r="E167" s="48">
        <v>1581</v>
      </c>
      <c r="F167" s="48">
        <v>344278.13</v>
      </c>
      <c r="G167" s="48">
        <v>159</v>
      </c>
      <c r="H167" s="85">
        <v>63633.8</v>
      </c>
      <c r="I167" s="48">
        <v>0</v>
      </c>
      <c r="J167" s="48">
        <v>15881.8</v>
      </c>
      <c r="K167" s="47">
        <v>24463.27</v>
      </c>
      <c r="L167" s="47">
        <v>42200.03</v>
      </c>
      <c r="M167" s="76">
        <v>101649.68</v>
      </c>
      <c r="N167" s="49">
        <v>160083.35</v>
      </c>
      <c r="O167" s="43">
        <f t="shared" si="3"/>
        <v>344278.13</v>
      </c>
      <c r="Q167" s="44"/>
    </row>
    <row r="168" spans="1:17" x14ac:dyDescent="0.25">
      <c r="A168" s="45">
        <v>201510</v>
      </c>
      <c r="B168" s="46">
        <v>201605</v>
      </c>
      <c r="C168" s="45">
        <v>6</v>
      </c>
      <c r="D168" s="47">
        <v>6755800</v>
      </c>
      <c r="E168" s="48">
        <v>1581</v>
      </c>
      <c r="F168" s="48">
        <v>330214.36</v>
      </c>
      <c r="G168" s="48">
        <v>143</v>
      </c>
      <c r="H168" s="85">
        <v>0</v>
      </c>
      <c r="I168" s="48">
        <v>0</v>
      </c>
      <c r="J168" s="48">
        <v>0</v>
      </c>
      <c r="K168" s="47">
        <v>9547.9</v>
      </c>
      <c r="L168" s="47">
        <v>19733.400000000001</v>
      </c>
      <c r="M168" s="76">
        <v>42200.03</v>
      </c>
      <c r="N168" s="49">
        <v>258733.03</v>
      </c>
      <c r="O168" s="43">
        <f t="shared" si="3"/>
        <v>330214.36</v>
      </c>
      <c r="Q168" s="44"/>
    </row>
    <row r="169" spans="1:17" x14ac:dyDescent="0.25">
      <c r="A169" s="45">
        <v>201510</v>
      </c>
      <c r="B169" s="46">
        <v>201606</v>
      </c>
      <c r="C169" s="45">
        <v>6</v>
      </c>
      <c r="D169" s="47">
        <v>6755800</v>
      </c>
      <c r="E169" s="48">
        <v>1581</v>
      </c>
      <c r="F169" s="48">
        <v>317899.11</v>
      </c>
      <c r="G169" s="48">
        <v>136</v>
      </c>
      <c r="H169" s="85">
        <v>0</v>
      </c>
      <c r="I169" s="48">
        <v>0</v>
      </c>
      <c r="J169" s="48">
        <v>0</v>
      </c>
      <c r="K169" s="47">
        <v>0</v>
      </c>
      <c r="L169" s="47">
        <v>8131.25</v>
      </c>
      <c r="M169" s="76">
        <v>17066.72</v>
      </c>
      <c r="N169" s="49">
        <v>292701.14</v>
      </c>
      <c r="O169" s="43">
        <f t="shared" si="3"/>
        <v>317899.11</v>
      </c>
      <c r="Q169" s="44"/>
    </row>
    <row r="170" spans="1:17" x14ac:dyDescent="0.25">
      <c r="A170" s="45">
        <v>201510</v>
      </c>
      <c r="B170" s="46">
        <v>201607</v>
      </c>
      <c r="C170" s="45">
        <v>6</v>
      </c>
      <c r="D170" s="47">
        <v>6755800</v>
      </c>
      <c r="E170" s="48">
        <v>1581</v>
      </c>
      <c r="F170" s="48">
        <v>313671.88</v>
      </c>
      <c r="G170" s="48">
        <v>135</v>
      </c>
      <c r="H170" s="85">
        <v>0</v>
      </c>
      <c r="I170" s="48">
        <v>0</v>
      </c>
      <c r="J170" s="48">
        <v>0</v>
      </c>
      <c r="K170" s="47">
        <v>0</v>
      </c>
      <c r="L170" s="47">
        <v>0</v>
      </c>
      <c r="M170" s="76">
        <v>8082.9</v>
      </c>
      <c r="N170" s="49">
        <v>305588.98</v>
      </c>
      <c r="O170" s="43">
        <f t="shared" si="3"/>
        <v>313671.88</v>
      </c>
      <c r="Q170" s="44"/>
    </row>
    <row r="171" spans="1:17" x14ac:dyDescent="0.25">
      <c r="A171" s="45">
        <v>201510</v>
      </c>
      <c r="B171" s="46">
        <v>201608</v>
      </c>
      <c r="C171" s="45">
        <v>6</v>
      </c>
      <c r="D171" s="47">
        <v>6755800</v>
      </c>
      <c r="E171" s="48">
        <v>1581</v>
      </c>
      <c r="F171" s="48">
        <v>301838.53999999998</v>
      </c>
      <c r="G171" s="48">
        <v>132</v>
      </c>
      <c r="H171" s="85">
        <v>0</v>
      </c>
      <c r="I171" s="48">
        <v>0</v>
      </c>
      <c r="J171" s="48">
        <v>0</v>
      </c>
      <c r="K171" s="47">
        <v>0</v>
      </c>
      <c r="L171" s="47">
        <v>0</v>
      </c>
      <c r="M171" s="47">
        <v>0</v>
      </c>
      <c r="N171" s="49">
        <v>301838.53999999998</v>
      </c>
      <c r="O171" s="43">
        <f t="shared" si="3"/>
        <v>301838.53999999998</v>
      </c>
      <c r="Q171" s="44"/>
    </row>
    <row r="172" spans="1:17" x14ac:dyDescent="0.25">
      <c r="A172" s="45">
        <v>201510</v>
      </c>
      <c r="B172" s="46">
        <v>201609</v>
      </c>
      <c r="C172" s="45">
        <v>6</v>
      </c>
      <c r="D172" s="47">
        <v>6755800</v>
      </c>
      <c r="E172" s="48">
        <v>1581</v>
      </c>
      <c r="F172" s="48">
        <v>299270.46000000002</v>
      </c>
      <c r="G172" s="48">
        <v>130</v>
      </c>
      <c r="H172" s="85">
        <v>0</v>
      </c>
      <c r="I172" s="48">
        <v>0</v>
      </c>
      <c r="J172" s="48">
        <v>0</v>
      </c>
      <c r="K172" s="47">
        <v>0</v>
      </c>
      <c r="L172" s="47">
        <v>0</v>
      </c>
      <c r="M172" s="47">
        <v>0</v>
      </c>
      <c r="N172" s="49">
        <v>299270.46000000002</v>
      </c>
      <c r="O172" s="43">
        <f t="shared" si="3"/>
        <v>299270.46000000002</v>
      </c>
      <c r="Q172" s="44"/>
    </row>
    <row r="173" spans="1:17" x14ac:dyDescent="0.25">
      <c r="A173" s="45">
        <v>201510</v>
      </c>
      <c r="B173" s="46">
        <v>201610</v>
      </c>
      <c r="C173" s="45">
        <v>6</v>
      </c>
      <c r="D173" s="47">
        <v>6755800</v>
      </c>
      <c r="E173" s="48">
        <v>1581</v>
      </c>
      <c r="F173" s="48">
        <v>295270.42</v>
      </c>
      <c r="G173" s="48">
        <v>125</v>
      </c>
      <c r="H173" s="85">
        <v>0</v>
      </c>
      <c r="I173" s="48">
        <v>0</v>
      </c>
      <c r="J173" s="48">
        <v>0</v>
      </c>
      <c r="K173" s="47">
        <v>0</v>
      </c>
      <c r="L173" s="47">
        <v>0</v>
      </c>
      <c r="M173" s="47">
        <v>0</v>
      </c>
      <c r="N173" s="49">
        <v>295270.42</v>
      </c>
      <c r="O173" s="43">
        <f t="shared" si="3"/>
        <v>295270.42</v>
      </c>
      <c r="Q173" s="44"/>
    </row>
    <row r="174" spans="1:17" x14ac:dyDescent="0.25">
      <c r="A174" s="45">
        <v>201510</v>
      </c>
      <c r="B174" s="46">
        <v>201611</v>
      </c>
      <c r="C174" s="45">
        <v>6</v>
      </c>
      <c r="D174" s="47">
        <v>6755800</v>
      </c>
      <c r="E174" s="48">
        <v>1581</v>
      </c>
      <c r="F174" s="48">
        <v>295270.42</v>
      </c>
      <c r="G174" s="48">
        <v>125</v>
      </c>
      <c r="H174" s="85">
        <v>0</v>
      </c>
      <c r="I174" s="48">
        <v>0</v>
      </c>
      <c r="J174" s="48">
        <v>0</v>
      </c>
      <c r="K174" s="47">
        <v>0</v>
      </c>
      <c r="L174" s="47">
        <v>0</v>
      </c>
      <c r="M174" s="47">
        <v>0</v>
      </c>
      <c r="N174" s="49">
        <v>295270.42</v>
      </c>
      <c r="O174" s="43">
        <f t="shared" si="3"/>
        <v>295270.42</v>
      </c>
      <c r="Q174" s="44"/>
    </row>
    <row r="175" spans="1:17" x14ac:dyDescent="0.25">
      <c r="A175" s="45">
        <v>201510</v>
      </c>
      <c r="B175" s="46">
        <v>201612</v>
      </c>
      <c r="C175" s="45">
        <v>6</v>
      </c>
      <c r="D175" s="47">
        <v>6755800</v>
      </c>
      <c r="E175" s="48">
        <v>1581</v>
      </c>
      <c r="F175" s="48">
        <v>292270.90999999997</v>
      </c>
      <c r="G175" s="48">
        <v>120</v>
      </c>
      <c r="H175" s="85">
        <v>0</v>
      </c>
      <c r="I175" s="48">
        <v>0</v>
      </c>
      <c r="J175" s="48">
        <v>0</v>
      </c>
      <c r="K175" s="47">
        <v>0</v>
      </c>
      <c r="L175" s="47">
        <v>0</v>
      </c>
      <c r="M175" s="47">
        <v>0</v>
      </c>
      <c r="N175" s="49">
        <v>292270.90999999997</v>
      </c>
      <c r="O175" s="43">
        <f t="shared" si="3"/>
        <v>292270.90999999997</v>
      </c>
      <c r="Q175" s="44"/>
    </row>
    <row r="176" spans="1:17" x14ac:dyDescent="0.25">
      <c r="A176" s="45">
        <v>201510</v>
      </c>
      <c r="B176" s="46">
        <v>201701</v>
      </c>
      <c r="C176" s="45">
        <v>6</v>
      </c>
      <c r="D176" s="47">
        <v>6755800</v>
      </c>
      <c r="E176" s="48">
        <v>1581</v>
      </c>
      <c r="F176" s="48">
        <v>291770.90999999997</v>
      </c>
      <c r="G176" s="48">
        <v>120</v>
      </c>
      <c r="H176" s="85">
        <v>0</v>
      </c>
      <c r="I176" s="48">
        <v>0</v>
      </c>
      <c r="J176" s="48">
        <v>0</v>
      </c>
      <c r="K176" s="47">
        <v>0</v>
      </c>
      <c r="L176" s="47">
        <v>0</v>
      </c>
      <c r="M176" s="47">
        <v>0</v>
      </c>
      <c r="N176" s="49">
        <v>291770.90999999997</v>
      </c>
      <c r="O176" s="43">
        <f t="shared" si="3"/>
        <v>291770.90999999997</v>
      </c>
      <c r="Q176" s="44"/>
    </row>
    <row r="177" spans="1:17" x14ac:dyDescent="0.25">
      <c r="A177" s="45">
        <v>201510</v>
      </c>
      <c r="B177" s="46">
        <v>201702</v>
      </c>
      <c r="C177" s="45">
        <v>6</v>
      </c>
      <c r="D177" s="47">
        <v>6755800</v>
      </c>
      <c r="E177" s="48">
        <v>1581</v>
      </c>
      <c r="F177" s="48">
        <v>290970.90999999997</v>
      </c>
      <c r="G177" s="48">
        <v>120</v>
      </c>
      <c r="H177" s="85">
        <v>0</v>
      </c>
      <c r="I177" s="48">
        <v>0</v>
      </c>
      <c r="J177" s="48">
        <v>0</v>
      </c>
      <c r="K177" s="47">
        <v>0</v>
      </c>
      <c r="L177" s="47">
        <v>0</v>
      </c>
      <c r="M177" s="47">
        <v>0</v>
      </c>
      <c r="N177" s="49">
        <v>290970.90999999997</v>
      </c>
      <c r="O177" s="43">
        <f t="shared" si="3"/>
        <v>290970.90999999997</v>
      </c>
      <c r="Q177" s="44"/>
    </row>
    <row r="178" spans="1:17" x14ac:dyDescent="0.25">
      <c r="A178" s="45">
        <v>201510</v>
      </c>
      <c r="B178" s="46">
        <v>201703</v>
      </c>
      <c r="C178" s="45">
        <v>6</v>
      </c>
      <c r="D178" s="47">
        <v>6755800</v>
      </c>
      <c r="E178" s="48">
        <v>1581</v>
      </c>
      <c r="F178" s="48">
        <v>286200.21999999997</v>
      </c>
      <c r="G178" s="48">
        <v>119</v>
      </c>
      <c r="H178" s="85">
        <v>0</v>
      </c>
      <c r="I178" s="48">
        <v>0</v>
      </c>
      <c r="J178" s="48">
        <v>0</v>
      </c>
      <c r="K178" s="47">
        <v>0</v>
      </c>
      <c r="L178" s="47">
        <v>0</v>
      </c>
      <c r="M178" s="47">
        <v>0</v>
      </c>
      <c r="N178" s="49">
        <v>286200.21999999997</v>
      </c>
      <c r="O178" s="43">
        <f t="shared" si="3"/>
        <v>286200.21999999997</v>
      </c>
      <c r="Q178" s="44"/>
    </row>
    <row r="179" spans="1:17" x14ac:dyDescent="0.25">
      <c r="A179" s="45">
        <v>201510</v>
      </c>
      <c r="B179" s="46">
        <v>201704</v>
      </c>
      <c r="C179" s="45">
        <v>6</v>
      </c>
      <c r="D179" s="47">
        <v>6755800</v>
      </c>
      <c r="E179" s="48">
        <v>1581</v>
      </c>
      <c r="F179" s="48">
        <v>285366.89</v>
      </c>
      <c r="G179" s="48">
        <v>119</v>
      </c>
      <c r="H179" s="85">
        <v>0</v>
      </c>
      <c r="I179" s="48">
        <v>0</v>
      </c>
      <c r="J179" s="48">
        <v>0</v>
      </c>
      <c r="K179" s="47">
        <v>0</v>
      </c>
      <c r="L179" s="47">
        <v>0</v>
      </c>
      <c r="M179" s="47">
        <v>0</v>
      </c>
      <c r="N179" s="49">
        <v>285366.89</v>
      </c>
      <c r="O179" s="43">
        <f t="shared" si="3"/>
        <v>285366.89</v>
      </c>
      <c r="Q179" s="44"/>
    </row>
    <row r="180" spans="1:17" x14ac:dyDescent="0.25">
      <c r="A180" s="45">
        <v>201510</v>
      </c>
      <c r="B180" s="46">
        <v>201705</v>
      </c>
      <c r="C180" s="45">
        <v>6</v>
      </c>
      <c r="D180" s="47">
        <v>6755800</v>
      </c>
      <c r="E180" s="48">
        <v>1581</v>
      </c>
      <c r="F180" s="48">
        <v>285366.89</v>
      </c>
      <c r="G180" s="48">
        <v>119</v>
      </c>
      <c r="H180" s="85">
        <v>0</v>
      </c>
      <c r="I180" s="48">
        <v>0</v>
      </c>
      <c r="J180" s="48">
        <v>0</v>
      </c>
      <c r="K180" s="47">
        <v>0</v>
      </c>
      <c r="L180" s="47">
        <v>0</v>
      </c>
      <c r="M180" s="47">
        <v>0</v>
      </c>
      <c r="N180" s="49">
        <v>285366.89</v>
      </c>
      <c r="O180" s="43">
        <f t="shared" si="3"/>
        <v>285366.89</v>
      </c>
      <c r="Q180" s="44"/>
    </row>
    <row r="181" spans="1:17" x14ac:dyDescent="0.25">
      <c r="A181" s="45">
        <v>201510</v>
      </c>
      <c r="B181" s="46">
        <v>201706</v>
      </c>
      <c r="C181" s="45">
        <v>6</v>
      </c>
      <c r="D181" s="47">
        <v>6755800</v>
      </c>
      <c r="E181" s="48">
        <v>1581</v>
      </c>
      <c r="F181" s="48">
        <v>285200.62</v>
      </c>
      <c r="G181" s="48">
        <v>119</v>
      </c>
      <c r="H181" s="85">
        <v>0</v>
      </c>
      <c r="I181" s="48">
        <v>0</v>
      </c>
      <c r="J181" s="48">
        <v>0</v>
      </c>
      <c r="K181" s="47">
        <v>0</v>
      </c>
      <c r="L181" s="47">
        <v>0</v>
      </c>
      <c r="M181" s="47">
        <v>0</v>
      </c>
      <c r="N181" s="49">
        <v>285200.62</v>
      </c>
      <c r="O181" s="43">
        <f t="shared" si="3"/>
        <v>285200.62</v>
      </c>
      <c r="Q181" s="44"/>
    </row>
    <row r="182" spans="1:17" x14ac:dyDescent="0.25">
      <c r="A182" s="45">
        <v>201510</v>
      </c>
      <c r="B182" s="46">
        <v>201707</v>
      </c>
      <c r="C182" s="45">
        <v>6</v>
      </c>
      <c r="D182" s="47">
        <v>6755800</v>
      </c>
      <c r="E182" s="48">
        <v>1581</v>
      </c>
      <c r="F182" s="48">
        <v>284367.27</v>
      </c>
      <c r="G182" s="48">
        <v>119</v>
      </c>
      <c r="H182" s="85">
        <v>0</v>
      </c>
      <c r="I182" s="48">
        <v>0</v>
      </c>
      <c r="J182" s="48">
        <v>0</v>
      </c>
      <c r="K182" s="47">
        <v>0</v>
      </c>
      <c r="L182" s="47">
        <v>0</v>
      </c>
      <c r="M182" s="47">
        <v>0</v>
      </c>
      <c r="N182" s="49">
        <v>284367.27</v>
      </c>
      <c r="O182" s="43">
        <f t="shared" si="3"/>
        <v>284367.27</v>
      </c>
      <c r="Q182" s="44"/>
    </row>
    <row r="183" spans="1:17" ht="12.5" thickBot="1" x14ac:dyDescent="0.3">
      <c r="A183" s="50">
        <v>201510</v>
      </c>
      <c r="B183" s="51">
        <v>201708</v>
      </c>
      <c r="C183" s="50">
        <v>6</v>
      </c>
      <c r="D183" s="52">
        <v>6755800</v>
      </c>
      <c r="E183" s="53">
        <v>1581</v>
      </c>
      <c r="F183" s="53">
        <v>284367.27</v>
      </c>
      <c r="G183" s="53">
        <v>119</v>
      </c>
      <c r="H183" s="87">
        <v>0</v>
      </c>
      <c r="I183" s="53">
        <v>0</v>
      </c>
      <c r="J183" s="53">
        <v>0</v>
      </c>
      <c r="K183" s="52">
        <v>0</v>
      </c>
      <c r="L183" s="52">
        <v>0</v>
      </c>
      <c r="M183" s="52">
        <v>0</v>
      </c>
      <c r="N183" s="54">
        <v>284367.27</v>
      </c>
      <c r="O183" s="43">
        <f t="shared" si="3"/>
        <v>284367.27</v>
      </c>
      <c r="Q183" s="44"/>
    </row>
    <row r="184" spans="1:17" x14ac:dyDescent="0.25">
      <c r="A184" s="38">
        <v>201511</v>
      </c>
      <c r="B184" s="39">
        <v>201511</v>
      </c>
      <c r="C184" s="45">
        <v>6</v>
      </c>
      <c r="D184" s="47">
        <v>9276300</v>
      </c>
      <c r="E184" s="48">
        <v>2133</v>
      </c>
      <c r="F184" s="81">
        <v>9095000</v>
      </c>
      <c r="G184" s="48">
        <v>2072</v>
      </c>
      <c r="H184" s="85">
        <v>181800</v>
      </c>
      <c r="I184" s="64">
        <v>9095000</v>
      </c>
      <c r="J184" s="48">
        <v>0</v>
      </c>
      <c r="K184" s="47">
        <v>0</v>
      </c>
      <c r="L184" s="47">
        <v>0</v>
      </c>
      <c r="M184" s="47">
        <v>0</v>
      </c>
      <c r="N184" s="49">
        <v>0</v>
      </c>
      <c r="O184" s="43">
        <f t="shared" si="3"/>
        <v>0</v>
      </c>
      <c r="Q184" s="44"/>
    </row>
    <row r="185" spans="1:17" x14ac:dyDescent="0.25">
      <c r="A185" s="45">
        <v>201511</v>
      </c>
      <c r="B185" s="46">
        <v>201512</v>
      </c>
      <c r="C185" s="45">
        <v>6</v>
      </c>
      <c r="D185" s="47">
        <v>9271300</v>
      </c>
      <c r="E185" s="48">
        <v>2132</v>
      </c>
      <c r="F185" s="82">
        <v>7082968.6499999603</v>
      </c>
      <c r="G185" s="48">
        <v>1889</v>
      </c>
      <c r="H185" s="85">
        <v>634200</v>
      </c>
      <c r="I185" s="65">
        <v>6864168.6499999603</v>
      </c>
      <c r="J185" s="48">
        <v>218800</v>
      </c>
      <c r="K185" s="47">
        <v>0</v>
      </c>
      <c r="L185" s="47">
        <v>0</v>
      </c>
      <c r="M185" s="47">
        <v>0</v>
      </c>
      <c r="N185" s="49">
        <v>0</v>
      </c>
      <c r="O185" s="43">
        <f t="shared" si="3"/>
        <v>218800</v>
      </c>
      <c r="Q185" s="44"/>
    </row>
    <row r="186" spans="1:17" x14ac:dyDescent="0.25">
      <c r="A186" s="45">
        <v>201511</v>
      </c>
      <c r="B186" s="46">
        <v>201601</v>
      </c>
      <c r="C186" s="45">
        <v>6</v>
      </c>
      <c r="D186" s="47">
        <v>9271300</v>
      </c>
      <c r="E186" s="48">
        <v>2132</v>
      </c>
      <c r="F186" s="82">
        <v>5338353.7699999604</v>
      </c>
      <c r="G186" s="48">
        <v>1734</v>
      </c>
      <c r="H186" s="85">
        <v>479916.76</v>
      </c>
      <c r="I186" s="65">
        <v>5008270.3999999603</v>
      </c>
      <c r="J186" s="48">
        <v>187083.37</v>
      </c>
      <c r="K186" s="47">
        <v>143000</v>
      </c>
      <c r="L186" s="47">
        <v>0</v>
      </c>
      <c r="M186" s="47">
        <v>0</v>
      </c>
      <c r="N186" s="49">
        <v>0</v>
      </c>
      <c r="O186" s="43">
        <f t="shared" si="3"/>
        <v>330083.37</v>
      </c>
      <c r="Q186" s="44"/>
    </row>
    <row r="187" spans="1:17" x14ac:dyDescent="0.25">
      <c r="A187" s="45">
        <v>201511</v>
      </c>
      <c r="B187" s="46">
        <v>201602</v>
      </c>
      <c r="C187" s="45">
        <v>6</v>
      </c>
      <c r="D187" s="47">
        <v>9271300</v>
      </c>
      <c r="E187" s="48">
        <v>2132</v>
      </c>
      <c r="F187" s="82">
        <v>3534654.8899999601</v>
      </c>
      <c r="G187" s="48">
        <v>1476</v>
      </c>
      <c r="H187" s="85">
        <v>752667.14</v>
      </c>
      <c r="I187" s="65">
        <v>3100404.7299999702</v>
      </c>
      <c r="J187" s="48">
        <v>167000.14000000001</v>
      </c>
      <c r="K187" s="47">
        <v>135250.01999999999</v>
      </c>
      <c r="L187" s="47">
        <v>132000</v>
      </c>
      <c r="M187" s="47">
        <v>0</v>
      </c>
      <c r="N187" s="49">
        <v>0</v>
      </c>
      <c r="O187" s="43">
        <f t="shared" si="3"/>
        <v>434250.16000000003</v>
      </c>
      <c r="Q187" s="44"/>
    </row>
    <row r="188" spans="1:17" x14ac:dyDescent="0.25">
      <c r="A188" s="45">
        <v>201511</v>
      </c>
      <c r="B188" s="46">
        <v>201603</v>
      </c>
      <c r="C188" s="45">
        <v>6</v>
      </c>
      <c r="D188" s="47">
        <v>9271300</v>
      </c>
      <c r="E188" s="48">
        <v>2132</v>
      </c>
      <c r="F188" s="82">
        <v>1983275.1399999899</v>
      </c>
      <c r="G188" s="48">
        <v>1146</v>
      </c>
      <c r="H188" s="85">
        <v>772701.01000000106</v>
      </c>
      <c r="I188" s="65">
        <v>1516371.48</v>
      </c>
      <c r="J188" s="48">
        <v>103515.95</v>
      </c>
      <c r="K188" s="47">
        <v>103637.69</v>
      </c>
      <c r="L188" s="47">
        <v>127750.02</v>
      </c>
      <c r="M188" s="76">
        <v>132000</v>
      </c>
      <c r="N188" s="49">
        <v>0</v>
      </c>
      <c r="O188" s="43">
        <f t="shared" si="3"/>
        <v>466903.66000000003</v>
      </c>
      <c r="Q188" s="44"/>
    </row>
    <row r="189" spans="1:17" x14ac:dyDescent="0.25">
      <c r="A189" s="45">
        <v>201511</v>
      </c>
      <c r="B189" s="46">
        <v>201604</v>
      </c>
      <c r="C189" s="45">
        <v>6</v>
      </c>
      <c r="D189" s="47">
        <v>9271300</v>
      </c>
      <c r="E189" s="48">
        <v>2132</v>
      </c>
      <c r="F189" s="48">
        <v>1019317.1</v>
      </c>
      <c r="G189" s="48">
        <v>885</v>
      </c>
      <c r="H189" s="85">
        <v>406467.72</v>
      </c>
      <c r="I189" s="65">
        <v>539471.24999999697</v>
      </c>
      <c r="J189" s="48">
        <v>60666.03</v>
      </c>
      <c r="K189" s="47">
        <v>70392.12</v>
      </c>
      <c r="L189" s="47">
        <v>89871.01</v>
      </c>
      <c r="M189" s="76">
        <v>131916.69</v>
      </c>
      <c r="N189" s="49">
        <v>127000</v>
      </c>
      <c r="O189" s="43">
        <f t="shared" si="3"/>
        <v>479845.85</v>
      </c>
      <c r="Q189" s="44"/>
    </row>
    <row r="190" spans="1:17" x14ac:dyDescent="0.25">
      <c r="A190" s="45">
        <v>201511</v>
      </c>
      <c r="B190" s="46">
        <v>201605</v>
      </c>
      <c r="C190" s="45">
        <v>6</v>
      </c>
      <c r="D190" s="47">
        <v>9271300</v>
      </c>
      <c r="E190" s="48">
        <v>2132</v>
      </c>
      <c r="F190" s="48">
        <v>462804.41</v>
      </c>
      <c r="G190" s="48">
        <v>196</v>
      </c>
      <c r="H190" s="85">
        <v>74333.95</v>
      </c>
      <c r="I190" s="48">
        <v>0</v>
      </c>
      <c r="J190" s="48">
        <v>12933.45</v>
      </c>
      <c r="K190" s="47">
        <v>50900.57</v>
      </c>
      <c r="L190" s="47">
        <v>62549.36</v>
      </c>
      <c r="M190" s="76">
        <v>81671.009999999995</v>
      </c>
      <c r="N190" s="49">
        <v>254750.02000000002</v>
      </c>
      <c r="O190" s="43">
        <f t="shared" si="3"/>
        <v>462804.41000000003</v>
      </c>
      <c r="Q190" s="44"/>
    </row>
    <row r="191" spans="1:17" x14ac:dyDescent="0.25">
      <c r="A191" s="45">
        <v>201511</v>
      </c>
      <c r="B191" s="46">
        <v>201606</v>
      </c>
      <c r="C191" s="45">
        <v>6</v>
      </c>
      <c r="D191" s="47">
        <v>9271300</v>
      </c>
      <c r="E191" s="48">
        <v>2132</v>
      </c>
      <c r="F191" s="48">
        <v>442604.36</v>
      </c>
      <c r="G191" s="48">
        <v>180</v>
      </c>
      <c r="H191" s="85">
        <v>0</v>
      </c>
      <c r="I191" s="48">
        <v>0</v>
      </c>
      <c r="J191" s="48">
        <v>0</v>
      </c>
      <c r="K191" s="47">
        <v>6833.4</v>
      </c>
      <c r="L191" s="47">
        <v>42300.57</v>
      </c>
      <c r="M191" s="76">
        <v>62549.36</v>
      </c>
      <c r="N191" s="49">
        <v>330921.03000000003</v>
      </c>
      <c r="O191" s="43">
        <f t="shared" si="3"/>
        <v>442604.36000000004</v>
      </c>
      <c r="Q191" s="44"/>
    </row>
    <row r="192" spans="1:17" x14ac:dyDescent="0.25">
      <c r="A192" s="45">
        <v>201511</v>
      </c>
      <c r="B192" s="46">
        <v>201607</v>
      </c>
      <c r="C192" s="45">
        <v>6</v>
      </c>
      <c r="D192" s="47">
        <v>9271300</v>
      </c>
      <c r="E192" s="48">
        <v>2132</v>
      </c>
      <c r="F192" s="48">
        <v>434437.68</v>
      </c>
      <c r="G192" s="48">
        <v>174</v>
      </c>
      <c r="H192" s="85">
        <v>0</v>
      </c>
      <c r="I192" s="48">
        <v>0</v>
      </c>
      <c r="J192" s="48">
        <v>0</v>
      </c>
      <c r="K192" s="47">
        <v>0</v>
      </c>
      <c r="L192" s="47">
        <v>7666.75</v>
      </c>
      <c r="M192" s="76">
        <v>40633.89</v>
      </c>
      <c r="N192" s="49">
        <v>386137.04</v>
      </c>
      <c r="O192" s="43">
        <f t="shared" si="3"/>
        <v>434437.68</v>
      </c>
      <c r="Q192" s="44"/>
    </row>
    <row r="193" spans="1:17" x14ac:dyDescent="0.25">
      <c r="A193" s="45">
        <v>201511</v>
      </c>
      <c r="B193" s="46">
        <v>201608</v>
      </c>
      <c r="C193" s="45">
        <v>6</v>
      </c>
      <c r="D193" s="47">
        <v>9271300</v>
      </c>
      <c r="E193" s="48">
        <v>2132</v>
      </c>
      <c r="F193" s="48">
        <v>427037.68</v>
      </c>
      <c r="G193" s="48">
        <v>172</v>
      </c>
      <c r="H193" s="85">
        <v>0</v>
      </c>
      <c r="I193" s="48">
        <v>0</v>
      </c>
      <c r="J193" s="48">
        <v>0</v>
      </c>
      <c r="K193" s="47">
        <v>0</v>
      </c>
      <c r="L193" s="47">
        <v>0</v>
      </c>
      <c r="M193" s="76">
        <v>9333.4500000000007</v>
      </c>
      <c r="N193" s="49">
        <v>417704.23</v>
      </c>
      <c r="O193" s="43">
        <f t="shared" si="3"/>
        <v>427037.68</v>
      </c>
      <c r="Q193" s="44"/>
    </row>
    <row r="194" spans="1:17" x14ac:dyDescent="0.25">
      <c r="A194" s="45">
        <v>201511</v>
      </c>
      <c r="B194" s="46">
        <v>201609</v>
      </c>
      <c r="C194" s="45">
        <v>6</v>
      </c>
      <c r="D194" s="47">
        <v>9271300</v>
      </c>
      <c r="E194" s="48">
        <v>2132</v>
      </c>
      <c r="F194" s="48">
        <v>422870.99</v>
      </c>
      <c r="G194" s="48">
        <v>170</v>
      </c>
      <c r="H194" s="85">
        <v>0</v>
      </c>
      <c r="I194" s="48">
        <v>0</v>
      </c>
      <c r="J194" s="48">
        <v>0</v>
      </c>
      <c r="K194" s="47">
        <v>0</v>
      </c>
      <c r="L194" s="47">
        <v>0</v>
      </c>
      <c r="M194" s="47">
        <v>0</v>
      </c>
      <c r="N194" s="49">
        <v>422870.99</v>
      </c>
      <c r="O194" s="43">
        <f t="shared" si="3"/>
        <v>422870.99</v>
      </c>
      <c r="Q194" s="44"/>
    </row>
    <row r="195" spans="1:17" x14ac:dyDescent="0.25">
      <c r="A195" s="45">
        <v>201511</v>
      </c>
      <c r="B195" s="46">
        <v>201610</v>
      </c>
      <c r="C195" s="45">
        <v>6</v>
      </c>
      <c r="D195" s="47">
        <v>9271300</v>
      </c>
      <c r="E195" s="48">
        <v>2132</v>
      </c>
      <c r="F195" s="48">
        <v>419068.57</v>
      </c>
      <c r="G195" s="48">
        <v>169</v>
      </c>
      <c r="H195" s="85">
        <v>0</v>
      </c>
      <c r="I195" s="48">
        <v>0</v>
      </c>
      <c r="J195" s="48">
        <v>0</v>
      </c>
      <c r="K195" s="47">
        <v>0</v>
      </c>
      <c r="L195" s="47">
        <v>0</v>
      </c>
      <c r="M195" s="47">
        <v>0</v>
      </c>
      <c r="N195" s="49">
        <v>419068.57</v>
      </c>
      <c r="O195" s="43">
        <f t="shared" si="3"/>
        <v>419068.57</v>
      </c>
      <c r="Q195" s="44"/>
    </row>
    <row r="196" spans="1:17" x14ac:dyDescent="0.25">
      <c r="A196" s="45">
        <v>201511</v>
      </c>
      <c r="B196" s="46">
        <v>201611</v>
      </c>
      <c r="C196" s="45">
        <v>6</v>
      </c>
      <c r="D196" s="47">
        <v>9271300</v>
      </c>
      <c r="E196" s="48">
        <v>2132</v>
      </c>
      <c r="F196" s="48">
        <v>413452.41</v>
      </c>
      <c r="G196" s="48">
        <v>166</v>
      </c>
      <c r="H196" s="85">
        <v>0</v>
      </c>
      <c r="I196" s="48">
        <v>0</v>
      </c>
      <c r="J196" s="48">
        <v>0</v>
      </c>
      <c r="K196" s="47">
        <v>0</v>
      </c>
      <c r="L196" s="47">
        <v>0</v>
      </c>
      <c r="M196" s="47">
        <v>0</v>
      </c>
      <c r="N196" s="49">
        <v>413452.41</v>
      </c>
      <c r="O196" s="43">
        <f t="shared" si="3"/>
        <v>413452.41</v>
      </c>
      <c r="Q196" s="44"/>
    </row>
    <row r="197" spans="1:17" x14ac:dyDescent="0.25">
      <c r="A197" s="45">
        <v>201511</v>
      </c>
      <c r="B197" s="46">
        <v>201612</v>
      </c>
      <c r="C197" s="45">
        <v>6</v>
      </c>
      <c r="D197" s="47">
        <v>9271300</v>
      </c>
      <c r="E197" s="48">
        <v>2132</v>
      </c>
      <c r="F197" s="48">
        <v>412119.08</v>
      </c>
      <c r="G197" s="48">
        <v>166</v>
      </c>
      <c r="H197" s="85">
        <v>0</v>
      </c>
      <c r="I197" s="48">
        <v>0</v>
      </c>
      <c r="J197" s="48">
        <v>0</v>
      </c>
      <c r="K197" s="47">
        <v>0</v>
      </c>
      <c r="L197" s="47">
        <v>0</v>
      </c>
      <c r="M197" s="47">
        <v>0</v>
      </c>
      <c r="N197" s="49">
        <v>412119.08</v>
      </c>
      <c r="O197" s="43">
        <f t="shared" si="3"/>
        <v>412119.08</v>
      </c>
      <c r="Q197" s="44"/>
    </row>
    <row r="198" spans="1:17" x14ac:dyDescent="0.25">
      <c r="A198" s="45">
        <v>201511</v>
      </c>
      <c r="B198" s="46">
        <v>201701</v>
      </c>
      <c r="C198" s="45">
        <v>6</v>
      </c>
      <c r="D198" s="47">
        <v>9271300</v>
      </c>
      <c r="E198" s="48">
        <v>2132</v>
      </c>
      <c r="F198" s="48">
        <v>412119.08</v>
      </c>
      <c r="G198" s="48">
        <v>166</v>
      </c>
      <c r="H198" s="85">
        <v>0</v>
      </c>
      <c r="I198" s="48">
        <v>0</v>
      </c>
      <c r="J198" s="48">
        <v>0</v>
      </c>
      <c r="K198" s="47">
        <v>0</v>
      </c>
      <c r="L198" s="47">
        <v>0</v>
      </c>
      <c r="M198" s="47">
        <v>0</v>
      </c>
      <c r="N198" s="49">
        <v>412119.08</v>
      </c>
      <c r="O198" s="43">
        <f t="shared" si="3"/>
        <v>412119.08</v>
      </c>
      <c r="Q198" s="44"/>
    </row>
    <row r="199" spans="1:17" x14ac:dyDescent="0.25">
      <c r="A199" s="45">
        <v>201511</v>
      </c>
      <c r="B199" s="46">
        <v>201702</v>
      </c>
      <c r="C199" s="45">
        <v>6</v>
      </c>
      <c r="D199" s="47">
        <v>9271300</v>
      </c>
      <c r="E199" s="48">
        <v>2132</v>
      </c>
      <c r="F199" s="48">
        <v>411286.6</v>
      </c>
      <c r="G199" s="48">
        <v>166</v>
      </c>
      <c r="H199" s="85">
        <v>0</v>
      </c>
      <c r="I199" s="48">
        <v>0</v>
      </c>
      <c r="J199" s="48">
        <v>0</v>
      </c>
      <c r="K199" s="47">
        <v>0</v>
      </c>
      <c r="L199" s="47">
        <v>0</v>
      </c>
      <c r="M199" s="47">
        <v>0</v>
      </c>
      <c r="N199" s="49">
        <v>411286.6</v>
      </c>
      <c r="O199" s="43">
        <f t="shared" si="3"/>
        <v>411286.6</v>
      </c>
      <c r="Q199" s="44"/>
    </row>
    <row r="200" spans="1:17" x14ac:dyDescent="0.25">
      <c r="A200" s="45">
        <v>201511</v>
      </c>
      <c r="B200" s="46">
        <v>201703</v>
      </c>
      <c r="C200" s="45">
        <v>6</v>
      </c>
      <c r="D200" s="47">
        <v>9271300</v>
      </c>
      <c r="E200" s="48">
        <v>2132</v>
      </c>
      <c r="F200" s="48">
        <v>410453.27</v>
      </c>
      <c r="G200" s="48">
        <v>166</v>
      </c>
      <c r="H200" s="85">
        <v>0</v>
      </c>
      <c r="I200" s="48">
        <v>0</v>
      </c>
      <c r="J200" s="48">
        <v>0</v>
      </c>
      <c r="K200" s="47">
        <v>0</v>
      </c>
      <c r="L200" s="47">
        <v>0</v>
      </c>
      <c r="M200" s="47">
        <v>0</v>
      </c>
      <c r="N200" s="49">
        <v>410453.27</v>
      </c>
      <c r="O200" s="43">
        <f t="shared" si="3"/>
        <v>410453.27</v>
      </c>
      <c r="Q200" s="44"/>
    </row>
    <row r="201" spans="1:17" x14ac:dyDescent="0.25">
      <c r="A201" s="45">
        <v>201511</v>
      </c>
      <c r="B201" s="46">
        <v>201704</v>
      </c>
      <c r="C201" s="45">
        <v>6</v>
      </c>
      <c r="D201" s="47">
        <v>9271300</v>
      </c>
      <c r="E201" s="48">
        <v>2132</v>
      </c>
      <c r="F201" s="48">
        <v>410453.27</v>
      </c>
      <c r="G201" s="48">
        <v>166</v>
      </c>
      <c r="H201" s="85">
        <v>0</v>
      </c>
      <c r="I201" s="48">
        <v>0</v>
      </c>
      <c r="J201" s="48">
        <v>0</v>
      </c>
      <c r="K201" s="47">
        <v>0</v>
      </c>
      <c r="L201" s="47">
        <v>0</v>
      </c>
      <c r="M201" s="47">
        <v>0</v>
      </c>
      <c r="N201" s="49">
        <v>410453.27</v>
      </c>
      <c r="O201" s="43">
        <f t="shared" si="3"/>
        <v>410453.27</v>
      </c>
      <c r="Q201" s="44"/>
    </row>
    <row r="202" spans="1:17" x14ac:dyDescent="0.25">
      <c r="A202" s="45">
        <v>201511</v>
      </c>
      <c r="B202" s="46">
        <v>201705</v>
      </c>
      <c r="C202" s="45">
        <v>6</v>
      </c>
      <c r="D202" s="47">
        <v>9271300</v>
      </c>
      <c r="E202" s="48">
        <v>2132</v>
      </c>
      <c r="F202" s="48">
        <v>409953.27</v>
      </c>
      <c r="G202" s="48">
        <v>166</v>
      </c>
      <c r="H202" s="85">
        <v>0</v>
      </c>
      <c r="I202" s="48">
        <v>0</v>
      </c>
      <c r="J202" s="48">
        <v>0</v>
      </c>
      <c r="K202" s="47">
        <v>0</v>
      </c>
      <c r="L202" s="47">
        <v>0</v>
      </c>
      <c r="M202" s="47">
        <v>0</v>
      </c>
      <c r="N202" s="49">
        <v>409953.27</v>
      </c>
      <c r="O202" s="43">
        <f t="shared" si="3"/>
        <v>409953.27</v>
      </c>
      <c r="Q202" s="44"/>
    </row>
    <row r="203" spans="1:17" x14ac:dyDescent="0.25">
      <c r="A203" s="45">
        <v>201511</v>
      </c>
      <c r="B203" s="46">
        <v>201706</v>
      </c>
      <c r="C203" s="45">
        <v>6</v>
      </c>
      <c r="D203" s="47">
        <v>9271300</v>
      </c>
      <c r="E203" s="48">
        <v>2132</v>
      </c>
      <c r="F203" s="48">
        <v>406453.27</v>
      </c>
      <c r="G203" s="48">
        <v>165</v>
      </c>
      <c r="H203" s="85">
        <v>0</v>
      </c>
      <c r="I203" s="48">
        <v>0</v>
      </c>
      <c r="J203" s="48">
        <v>0</v>
      </c>
      <c r="K203" s="47">
        <v>0</v>
      </c>
      <c r="L203" s="47">
        <v>0</v>
      </c>
      <c r="M203" s="47">
        <v>0</v>
      </c>
      <c r="N203" s="49">
        <v>406453.27</v>
      </c>
      <c r="O203" s="43">
        <f t="shared" si="3"/>
        <v>406453.27</v>
      </c>
      <c r="Q203" s="44"/>
    </row>
    <row r="204" spans="1:17" x14ac:dyDescent="0.25">
      <c r="A204" s="45">
        <v>201511</v>
      </c>
      <c r="B204" s="46">
        <v>201707</v>
      </c>
      <c r="C204" s="45">
        <v>6</v>
      </c>
      <c r="D204" s="47">
        <v>9271300</v>
      </c>
      <c r="E204" s="48">
        <v>2132</v>
      </c>
      <c r="F204" s="48">
        <v>404294.49</v>
      </c>
      <c r="G204" s="48">
        <v>163</v>
      </c>
      <c r="H204" s="85">
        <v>0</v>
      </c>
      <c r="I204" s="48">
        <v>0</v>
      </c>
      <c r="J204" s="48">
        <v>0</v>
      </c>
      <c r="K204" s="47">
        <v>0</v>
      </c>
      <c r="L204" s="47">
        <v>0</v>
      </c>
      <c r="M204" s="47">
        <v>0</v>
      </c>
      <c r="N204" s="49">
        <v>404294.49</v>
      </c>
      <c r="O204" s="43">
        <f t="shared" si="3"/>
        <v>404294.49</v>
      </c>
      <c r="Q204" s="44"/>
    </row>
    <row r="205" spans="1:17" ht="12.5" thickBot="1" x14ac:dyDescent="0.3">
      <c r="A205" s="50">
        <v>201511</v>
      </c>
      <c r="B205" s="51">
        <v>201708</v>
      </c>
      <c r="C205" s="50">
        <v>6</v>
      </c>
      <c r="D205" s="52">
        <v>9271300</v>
      </c>
      <c r="E205" s="53">
        <v>2132</v>
      </c>
      <c r="F205" s="53">
        <v>396627.81</v>
      </c>
      <c r="G205" s="53">
        <v>160</v>
      </c>
      <c r="H205" s="87">
        <v>0</v>
      </c>
      <c r="I205" s="53">
        <v>0</v>
      </c>
      <c r="J205" s="53">
        <v>0</v>
      </c>
      <c r="K205" s="52">
        <v>0</v>
      </c>
      <c r="L205" s="52">
        <v>0</v>
      </c>
      <c r="M205" s="52">
        <v>0</v>
      </c>
      <c r="N205" s="54">
        <v>396627.81</v>
      </c>
      <c r="O205" s="43">
        <f t="shared" si="3"/>
        <v>396627.81</v>
      </c>
      <c r="Q205" s="44"/>
    </row>
    <row r="206" spans="1:17" x14ac:dyDescent="0.25">
      <c r="A206" s="38">
        <v>201512</v>
      </c>
      <c r="B206" s="39">
        <v>201512</v>
      </c>
      <c r="C206" s="45">
        <v>6</v>
      </c>
      <c r="D206" s="47">
        <v>20295000</v>
      </c>
      <c r="E206" s="48">
        <v>4658</v>
      </c>
      <c r="F206" s="81">
        <v>19823600</v>
      </c>
      <c r="G206" s="48">
        <v>4503</v>
      </c>
      <c r="H206" s="85">
        <v>471400</v>
      </c>
      <c r="I206" s="64">
        <v>19823600</v>
      </c>
      <c r="J206" s="48">
        <v>0</v>
      </c>
      <c r="K206" s="47">
        <v>0</v>
      </c>
      <c r="L206" s="47">
        <v>0</v>
      </c>
      <c r="M206" s="47">
        <v>0</v>
      </c>
      <c r="N206" s="49">
        <v>0</v>
      </c>
      <c r="O206" s="43">
        <f t="shared" si="3"/>
        <v>0</v>
      </c>
      <c r="Q206" s="44"/>
    </row>
    <row r="207" spans="1:17" x14ac:dyDescent="0.25">
      <c r="A207" s="45">
        <v>201512</v>
      </c>
      <c r="B207" s="46">
        <v>201601</v>
      </c>
      <c r="C207" s="45">
        <v>6</v>
      </c>
      <c r="D207" s="47">
        <v>20295000</v>
      </c>
      <c r="E207" s="48">
        <v>4658</v>
      </c>
      <c r="F207" s="82">
        <v>15610604.2899999</v>
      </c>
      <c r="G207" s="48">
        <v>4157</v>
      </c>
      <c r="H207" s="85">
        <v>1242300</v>
      </c>
      <c r="I207" s="65">
        <v>14851504.2899999</v>
      </c>
      <c r="J207" s="48">
        <v>759100</v>
      </c>
      <c r="K207" s="47">
        <v>0</v>
      </c>
      <c r="L207" s="47">
        <v>0</v>
      </c>
      <c r="M207" s="47">
        <v>0</v>
      </c>
      <c r="N207" s="49">
        <v>0</v>
      </c>
      <c r="O207" s="43">
        <f t="shared" si="3"/>
        <v>759100</v>
      </c>
      <c r="Q207" s="44"/>
    </row>
    <row r="208" spans="1:17" x14ac:dyDescent="0.25">
      <c r="A208" s="45">
        <v>201512</v>
      </c>
      <c r="B208" s="46">
        <v>201602</v>
      </c>
      <c r="C208" s="45">
        <v>6</v>
      </c>
      <c r="D208" s="47">
        <v>20295000</v>
      </c>
      <c r="E208" s="48">
        <v>4658</v>
      </c>
      <c r="F208" s="82">
        <v>11956228.2099999</v>
      </c>
      <c r="G208" s="48">
        <v>3881</v>
      </c>
      <c r="H208" s="85">
        <v>927666.88000000105</v>
      </c>
      <c r="I208" s="65">
        <v>10752474.599999901</v>
      </c>
      <c r="J208" s="48">
        <v>674960.61</v>
      </c>
      <c r="K208" s="47">
        <v>528793</v>
      </c>
      <c r="L208" s="47">
        <v>0</v>
      </c>
      <c r="M208" s="47">
        <v>0</v>
      </c>
      <c r="N208" s="49">
        <v>0</v>
      </c>
      <c r="O208" s="43">
        <f t="shared" si="3"/>
        <v>1203753.6099999999</v>
      </c>
      <c r="Q208" s="44"/>
    </row>
    <row r="209" spans="1:17" x14ac:dyDescent="0.25">
      <c r="A209" s="45">
        <v>201512</v>
      </c>
      <c r="B209" s="46">
        <v>201603</v>
      </c>
      <c r="C209" s="45">
        <v>6</v>
      </c>
      <c r="D209" s="47">
        <v>20295000</v>
      </c>
      <c r="E209" s="48">
        <v>4658</v>
      </c>
      <c r="F209" s="82">
        <v>7815546.0499998396</v>
      </c>
      <c r="G209" s="48">
        <v>3215</v>
      </c>
      <c r="H209" s="85">
        <v>1860634.6700000099</v>
      </c>
      <c r="I209" s="65">
        <v>6573759.7499998603</v>
      </c>
      <c r="J209" s="48">
        <v>420695.62</v>
      </c>
      <c r="K209" s="47">
        <v>377697.68</v>
      </c>
      <c r="L209" s="47">
        <v>443393</v>
      </c>
      <c r="M209" s="47">
        <v>0</v>
      </c>
      <c r="N209" s="49">
        <v>0</v>
      </c>
      <c r="O209" s="43">
        <f t="shared" si="3"/>
        <v>1241786.3</v>
      </c>
      <c r="Q209" s="44"/>
    </row>
    <row r="210" spans="1:17" x14ac:dyDescent="0.25">
      <c r="A210" s="45">
        <v>201512</v>
      </c>
      <c r="B210" s="46">
        <v>201604</v>
      </c>
      <c r="C210" s="45">
        <v>6</v>
      </c>
      <c r="D210" s="47">
        <v>20295000</v>
      </c>
      <c r="E210" s="48">
        <v>4658</v>
      </c>
      <c r="F210" s="82">
        <v>4836928.8400000101</v>
      </c>
      <c r="G210" s="48">
        <v>2690</v>
      </c>
      <c r="H210" s="85">
        <v>1162951.56</v>
      </c>
      <c r="I210" s="65">
        <v>3499743.9600000498</v>
      </c>
      <c r="J210" s="48">
        <v>310859.89</v>
      </c>
      <c r="K210" s="47">
        <v>275494.98</v>
      </c>
      <c r="L210" s="47">
        <v>318437.01</v>
      </c>
      <c r="M210" s="76">
        <v>432393</v>
      </c>
      <c r="N210" s="49">
        <v>0</v>
      </c>
      <c r="O210" s="43">
        <f t="shared" si="3"/>
        <v>1337184.8799999999</v>
      </c>
      <c r="Q210" s="44"/>
    </row>
    <row r="211" spans="1:17" x14ac:dyDescent="0.25">
      <c r="A211" s="45">
        <v>201512</v>
      </c>
      <c r="B211" s="46">
        <v>201605</v>
      </c>
      <c r="C211" s="45">
        <v>6</v>
      </c>
      <c r="D211" s="47">
        <v>20295000</v>
      </c>
      <c r="E211" s="48">
        <v>4658</v>
      </c>
      <c r="F211" s="48">
        <v>2531195.66000003</v>
      </c>
      <c r="G211" s="48">
        <v>2056</v>
      </c>
      <c r="H211" s="85">
        <v>926236.040000004</v>
      </c>
      <c r="I211" s="65">
        <v>1253059.6499999999</v>
      </c>
      <c r="J211" s="48">
        <v>113131.38</v>
      </c>
      <c r="K211" s="47">
        <v>204339.33</v>
      </c>
      <c r="L211" s="47">
        <v>231294.96</v>
      </c>
      <c r="M211" s="76">
        <v>311770.34000000003</v>
      </c>
      <c r="N211" s="49">
        <v>417600</v>
      </c>
      <c r="O211" s="43">
        <f t="shared" si="3"/>
        <v>1278136.01</v>
      </c>
      <c r="Q211" s="44"/>
    </row>
    <row r="212" spans="1:17" x14ac:dyDescent="0.25">
      <c r="A212" s="45">
        <v>201512</v>
      </c>
      <c r="B212" s="46">
        <v>201606</v>
      </c>
      <c r="C212" s="45">
        <v>6</v>
      </c>
      <c r="D212" s="47">
        <v>20295000</v>
      </c>
      <c r="E212" s="48">
        <v>4658</v>
      </c>
      <c r="F212" s="48">
        <v>1248767.7</v>
      </c>
      <c r="G212" s="48">
        <v>521</v>
      </c>
      <c r="H212" s="85">
        <v>193084.85</v>
      </c>
      <c r="I212" s="48">
        <v>0</v>
      </c>
      <c r="J212" s="48">
        <v>55223.14</v>
      </c>
      <c r="K212" s="47">
        <v>62974.03</v>
      </c>
      <c r="L212" s="47">
        <v>183935.07</v>
      </c>
      <c r="M212" s="76">
        <v>229298.46</v>
      </c>
      <c r="N212" s="49">
        <v>717337</v>
      </c>
      <c r="O212" s="43">
        <f t="shared" si="3"/>
        <v>1248767.7</v>
      </c>
      <c r="Q212" s="44"/>
    </row>
    <row r="213" spans="1:17" x14ac:dyDescent="0.25">
      <c r="A213" s="45">
        <v>201512</v>
      </c>
      <c r="B213" s="46">
        <v>201607</v>
      </c>
      <c r="C213" s="45">
        <v>6</v>
      </c>
      <c r="D213" s="47">
        <v>20295000</v>
      </c>
      <c r="E213" s="48">
        <v>4658</v>
      </c>
      <c r="F213" s="48">
        <v>1195300.19</v>
      </c>
      <c r="G213" s="48">
        <v>471</v>
      </c>
      <c r="H213" s="85">
        <v>0</v>
      </c>
      <c r="I213" s="48">
        <v>0</v>
      </c>
      <c r="J213" s="48">
        <v>0</v>
      </c>
      <c r="K213" s="47">
        <v>35763.550000000003</v>
      </c>
      <c r="L213" s="47">
        <v>56716.12</v>
      </c>
      <c r="M213" s="76">
        <v>170185.06</v>
      </c>
      <c r="N213" s="49">
        <v>932635.46</v>
      </c>
      <c r="O213" s="43">
        <f t="shared" si="3"/>
        <v>1195300.19</v>
      </c>
      <c r="Q213" s="44"/>
    </row>
    <row r="214" spans="1:17" x14ac:dyDescent="0.25">
      <c r="A214" s="45">
        <v>201512</v>
      </c>
      <c r="B214" s="46">
        <v>201608</v>
      </c>
      <c r="C214" s="45">
        <v>6</v>
      </c>
      <c r="D214" s="47">
        <v>20295000</v>
      </c>
      <c r="E214" s="48">
        <v>4658</v>
      </c>
      <c r="F214" s="48">
        <v>1180933.48</v>
      </c>
      <c r="G214" s="48">
        <v>464</v>
      </c>
      <c r="H214" s="85">
        <v>0</v>
      </c>
      <c r="I214" s="48">
        <v>0</v>
      </c>
      <c r="J214" s="48">
        <v>0</v>
      </c>
      <c r="K214" s="47">
        <v>0</v>
      </c>
      <c r="L214" s="47">
        <v>29013.5</v>
      </c>
      <c r="M214" s="76">
        <v>55516.12</v>
      </c>
      <c r="N214" s="49">
        <v>1096403.8600000001</v>
      </c>
      <c r="O214" s="43">
        <f t="shared" si="3"/>
        <v>1180933.48</v>
      </c>
      <c r="Q214" s="44"/>
    </row>
    <row r="215" spans="1:17" x14ac:dyDescent="0.25">
      <c r="A215" s="45">
        <v>201512</v>
      </c>
      <c r="B215" s="46">
        <v>201609</v>
      </c>
      <c r="C215" s="45">
        <v>6</v>
      </c>
      <c r="D215" s="47">
        <v>20295000</v>
      </c>
      <c r="E215" s="48">
        <v>4658</v>
      </c>
      <c r="F215" s="48">
        <v>1173549.99</v>
      </c>
      <c r="G215" s="48">
        <v>457</v>
      </c>
      <c r="H215" s="85">
        <v>0</v>
      </c>
      <c r="I215" s="48">
        <v>0</v>
      </c>
      <c r="J215" s="48">
        <v>0</v>
      </c>
      <c r="K215" s="47">
        <v>0</v>
      </c>
      <c r="L215" s="47">
        <v>0</v>
      </c>
      <c r="M215" s="76">
        <v>26346.799999999999</v>
      </c>
      <c r="N215" s="49">
        <v>1147203.19</v>
      </c>
      <c r="O215" s="43">
        <f t="shared" si="3"/>
        <v>1173549.99</v>
      </c>
      <c r="Q215" s="44"/>
    </row>
    <row r="216" spans="1:17" x14ac:dyDescent="0.25">
      <c r="A216" s="45">
        <v>201512</v>
      </c>
      <c r="B216" s="46">
        <v>201610</v>
      </c>
      <c r="C216" s="45">
        <v>6</v>
      </c>
      <c r="D216" s="47">
        <v>20295000</v>
      </c>
      <c r="E216" s="48">
        <v>4658</v>
      </c>
      <c r="F216" s="48">
        <v>1165856.31</v>
      </c>
      <c r="G216" s="48">
        <v>455</v>
      </c>
      <c r="H216" s="85">
        <v>0</v>
      </c>
      <c r="I216" s="48">
        <v>0</v>
      </c>
      <c r="J216" s="48">
        <v>0</v>
      </c>
      <c r="K216" s="47">
        <v>0</v>
      </c>
      <c r="L216" s="47">
        <v>0</v>
      </c>
      <c r="M216" s="47">
        <v>0</v>
      </c>
      <c r="N216" s="49">
        <v>1165856.31</v>
      </c>
      <c r="O216" s="43">
        <f t="shared" si="3"/>
        <v>1165856.31</v>
      </c>
      <c r="Q216" s="44"/>
    </row>
    <row r="217" spans="1:17" x14ac:dyDescent="0.25">
      <c r="A217" s="45">
        <v>201512</v>
      </c>
      <c r="B217" s="46">
        <v>201611</v>
      </c>
      <c r="C217" s="45">
        <v>6</v>
      </c>
      <c r="D217" s="47">
        <v>20295000</v>
      </c>
      <c r="E217" s="48">
        <v>4658</v>
      </c>
      <c r="F217" s="48">
        <v>1150062.29</v>
      </c>
      <c r="G217" s="48">
        <v>449</v>
      </c>
      <c r="H217" s="85">
        <v>0</v>
      </c>
      <c r="I217" s="48">
        <v>0</v>
      </c>
      <c r="J217" s="48">
        <v>0</v>
      </c>
      <c r="K217" s="47">
        <v>0</v>
      </c>
      <c r="L217" s="47">
        <v>0</v>
      </c>
      <c r="M217" s="47">
        <v>0</v>
      </c>
      <c r="N217" s="49">
        <v>1150062.29</v>
      </c>
      <c r="O217" s="43">
        <f t="shared" si="3"/>
        <v>1150062.29</v>
      </c>
      <c r="Q217" s="44"/>
    </row>
    <row r="218" spans="1:17" x14ac:dyDescent="0.25">
      <c r="A218" s="45">
        <v>201512</v>
      </c>
      <c r="B218" s="46">
        <v>201612</v>
      </c>
      <c r="C218" s="45">
        <v>6</v>
      </c>
      <c r="D218" s="47">
        <v>20295000</v>
      </c>
      <c r="E218" s="48">
        <v>4658</v>
      </c>
      <c r="F218" s="48">
        <v>1146062.29</v>
      </c>
      <c r="G218" s="48">
        <v>441</v>
      </c>
      <c r="H218" s="85">
        <v>0</v>
      </c>
      <c r="I218" s="48">
        <v>0</v>
      </c>
      <c r="J218" s="48">
        <v>0</v>
      </c>
      <c r="K218" s="47">
        <v>0</v>
      </c>
      <c r="L218" s="47">
        <v>0</v>
      </c>
      <c r="M218" s="47">
        <v>0</v>
      </c>
      <c r="N218" s="49">
        <v>1146062.29</v>
      </c>
      <c r="O218" s="43">
        <f t="shared" si="3"/>
        <v>1146062.29</v>
      </c>
      <c r="Q218" s="44"/>
    </row>
    <row r="219" spans="1:17" x14ac:dyDescent="0.25">
      <c r="A219" s="45">
        <v>201512</v>
      </c>
      <c r="B219" s="46">
        <v>201701</v>
      </c>
      <c r="C219" s="45">
        <v>6</v>
      </c>
      <c r="D219" s="47">
        <v>20295000</v>
      </c>
      <c r="E219" s="48">
        <v>4658</v>
      </c>
      <c r="F219" s="48">
        <v>1141728.95</v>
      </c>
      <c r="G219" s="48">
        <v>439</v>
      </c>
      <c r="H219" s="85">
        <v>0</v>
      </c>
      <c r="I219" s="48">
        <v>0</v>
      </c>
      <c r="J219" s="48">
        <v>0</v>
      </c>
      <c r="K219" s="47">
        <v>0</v>
      </c>
      <c r="L219" s="47">
        <v>0</v>
      </c>
      <c r="M219" s="47">
        <v>0</v>
      </c>
      <c r="N219" s="49">
        <v>1141728.95</v>
      </c>
      <c r="O219" s="43">
        <f t="shared" si="3"/>
        <v>1141728.95</v>
      </c>
      <c r="Q219" s="44"/>
    </row>
    <row r="220" spans="1:17" x14ac:dyDescent="0.25">
      <c r="A220" s="45">
        <v>201512</v>
      </c>
      <c r="B220" s="46">
        <v>201702</v>
      </c>
      <c r="C220" s="45">
        <v>6</v>
      </c>
      <c r="D220" s="47">
        <v>20295000</v>
      </c>
      <c r="E220" s="48">
        <v>4658</v>
      </c>
      <c r="F220" s="48">
        <v>1129998.48</v>
      </c>
      <c r="G220" s="48">
        <v>434</v>
      </c>
      <c r="H220" s="85">
        <v>0</v>
      </c>
      <c r="I220" s="48">
        <v>0</v>
      </c>
      <c r="J220" s="48">
        <v>0</v>
      </c>
      <c r="K220" s="47">
        <v>0</v>
      </c>
      <c r="L220" s="47">
        <v>0</v>
      </c>
      <c r="M220" s="47">
        <v>0</v>
      </c>
      <c r="N220" s="49">
        <v>1129998.48</v>
      </c>
      <c r="O220" s="43">
        <f t="shared" si="3"/>
        <v>1129998.48</v>
      </c>
      <c r="Q220" s="44"/>
    </row>
    <row r="221" spans="1:17" x14ac:dyDescent="0.25">
      <c r="A221" s="45">
        <v>201512</v>
      </c>
      <c r="B221" s="46">
        <v>201703</v>
      </c>
      <c r="C221" s="45">
        <v>6</v>
      </c>
      <c r="D221" s="47">
        <v>20295000</v>
      </c>
      <c r="E221" s="48">
        <v>4658</v>
      </c>
      <c r="F221" s="48">
        <v>1128998.48</v>
      </c>
      <c r="G221" s="48">
        <v>433</v>
      </c>
      <c r="H221" s="85">
        <v>0</v>
      </c>
      <c r="I221" s="48">
        <v>0</v>
      </c>
      <c r="J221" s="48">
        <v>0</v>
      </c>
      <c r="K221" s="47">
        <v>0</v>
      </c>
      <c r="L221" s="47">
        <v>0</v>
      </c>
      <c r="M221" s="47">
        <v>0</v>
      </c>
      <c r="N221" s="49">
        <v>1128998.48</v>
      </c>
      <c r="O221" s="43">
        <f t="shared" si="3"/>
        <v>1128998.48</v>
      </c>
      <c r="Q221" s="44"/>
    </row>
    <row r="222" spans="1:17" x14ac:dyDescent="0.25">
      <c r="A222" s="45">
        <v>201512</v>
      </c>
      <c r="B222" s="46">
        <v>201704</v>
      </c>
      <c r="C222" s="45">
        <v>6</v>
      </c>
      <c r="D222" s="47">
        <v>20295000</v>
      </c>
      <c r="E222" s="48">
        <v>4658</v>
      </c>
      <c r="F222" s="48">
        <v>1127998.48</v>
      </c>
      <c r="G222" s="48">
        <v>432</v>
      </c>
      <c r="H222" s="85">
        <v>0</v>
      </c>
      <c r="I222" s="48">
        <v>0</v>
      </c>
      <c r="J222" s="48">
        <v>0</v>
      </c>
      <c r="K222" s="47">
        <v>0</v>
      </c>
      <c r="L222" s="47">
        <v>0</v>
      </c>
      <c r="M222" s="47">
        <v>0</v>
      </c>
      <c r="N222" s="49">
        <v>1127998.48</v>
      </c>
      <c r="O222" s="43">
        <f t="shared" si="3"/>
        <v>1127998.48</v>
      </c>
      <c r="Q222" s="44"/>
    </row>
    <row r="223" spans="1:17" x14ac:dyDescent="0.25">
      <c r="A223" s="45">
        <v>201512</v>
      </c>
      <c r="B223" s="46">
        <v>201705</v>
      </c>
      <c r="C223" s="45">
        <v>6</v>
      </c>
      <c r="D223" s="47">
        <v>20295000</v>
      </c>
      <c r="E223" s="48">
        <v>4658</v>
      </c>
      <c r="F223" s="48">
        <v>1124498.47</v>
      </c>
      <c r="G223" s="48">
        <v>430</v>
      </c>
      <c r="H223" s="85">
        <v>0</v>
      </c>
      <c r="I223" s="48">
        <v>0</v>
      </c>
      <c r="J223" s="48">
        <v>0</v>
      </c>
      <c r="K223" s="47">
        <v>0</v>
      </c>
      <c r="L223" s="47">
        <v>0</v>
      </c>
      <c r="M223" s="47">
        <v>0</v>
      </c>
      <c r="N223" s="49">
        <v>1124498.47</v>
      </c>
      <c r="O223" s="43">
        <f t="shared" si="3"/>
        <v>1124498.47</v>
      </c>
      <c r="Q223" s="44"/>
    </row>
    <row r="224" spans="1:17" x14ac:dyDescent="0.25">
      <c r="A224" s="45">
        <v>201512</v>
      </c>
      <c r="B224" s="46">
        <v>201706</v>
      </c>
      <c r="C224" s="45">
        <v>6</v>
      </c>
      <c r="D224" s="47">
        <v>20295000</v>
      </c>
      <c r="E224" s="48">
        <v>4658</v>
      </c>
      <c r="F224" s="48">
        <v>1121642.5</v>
      </c>
      <c r="G224" s="48">
        <v>427</v>
      </c>
      <c r="H224" s="85">
        <v>0</v>
      </c>
      <c r="I224" s="48">
        <v>0</v>
      </c>
      <c r="J224" s="48">
        <v>0</v>
      </c>
      <c r="K224" s="47">
        <v>0</v>
      </c>
      <c r="L224" s="47">
        <v>0</v>
      </c>
      <c r="M224" s="47">
        <v>0</v>
      </c>
      <c r="N224" s="49">
        <v>1121642.5</v>
      </c>
      <c r="O224" s="43">
        <f t="shared" ref="O224:O287" si="4">SUM(J224:N224)</f>
        <v>1121642.5</v>
      </c>
      <c r="Q224" s="44"/>
    </row>
    <row r="225" spans="1:17" x14ac:dyDescent="0.25">
      <c r="A225" s="45">
        <v>201512</v>
      </c>
      <c r="B225" s="46">
        <v>201707</v>
      </c>
      <c r="C225" s="45">
        <v>6</v>
      </c>
      <c r="D225" s="47">
        <v>20295000</v>
      </c>
      <c r="E225" s="48">
        <v>4658</v>
      </c>
      <c r="F225" s="48">
        <v>1120309.17</v>
      </c>
      <c r="G225" s="48">
        <v>426</v>
      </c>
      <c r="H225" s="85">
        <v>0</v>
      </c>
      <c r="I225" s="48">
        <v>0</v>
      </c>
      <c r="J225" s="48">
        <v>0</v>
      </c>
      <c r="K225" s="47">
        <v>0</v>
      </c>
      <c r="L225" s="47">
        <v>0</v>
      </c>
      <c r="M225" s="47">
        <v>0</v>
      </c>
      <c r="N225" s="49">
        <v>1120309.17</v>
      </c>
      <c r="O225" s="43">
        <f t="shared" si="4"/>
        <v>1120309.17</v>
      </c>
      <c r="Q225" s="44"/>
    </row>
    <row r="226" spans="1:17" ht="12.5" thickBot="1" x14ac:dyDescent="0.3">
      <c r="A226" s="50">
        <v>201512</v>
      </c>
      <c r="B226" s="51">
        <v>201708</v>
      </c>
      <c r="C226" s="50">
        <v>6</v>
      </c>
      <c r="D226" s="52">
        <v>20295000</v>
      </c>
      <c r="E226" s="53">
        <v>4658</v>
      </c>
      <c r="F226" s="53">
        <v>1118509.17</v>
      </c>
      <c r="G226" s="53">
        <v>425</v>
      </c>
      <c r="H226" s="87">
        <v>0</v>
      </c>
      <c r="I226" s="53">
        <v>0</v>
      </c>
      <c r="J226" s="53">
        <v>0</v>
      </c>
      <c r="K226" s="52">
        <v>0</v>
      </c>
      <c r="L226" s="52">
        <v>0</v>
      </c>
      <c r="M226" s="52">
        <v>0</v>
      </c>
      <c r="N226" s="54">
        <v>1118509.17</v>
      </c>
      <c r="O226" s="43">
        <f t="shared" si="4"/>
        <v>1118509.17</v>
      </c>
      <c r="Q226" s="44"/>
    </row>
    <row r="227" spans="1:17" x14ac:dyDescent="0.25">
      <c r="A227" s="38">
        <v>201601</v>
      </c>
      <c r="B227" s="39">
        <v>201601</v>
      </c>
      <c r="C227" s="45">
        <v>6</v>
      </c>
      <c r="D227" s="47">
        <v>30117100</v>
      </c>
      <c r="E227" s="48">
        <v>6888</v>
      </c>
      <c r="F227" s="81">
        <v>29439400</v>
      </c>
      <c r="G227" s="48">
        <v>6688</v>
      </c>
      <c r="H227" s="85">
        <v>678700</v>
      </c>
      <c r="I227" s="64">
        <v>29439400</v>
      </c>
      <c r="J227" s="48">
        <v>0</v>
      </c>
      <c r="K227" s="47">
        <v>0</v>
      </c>
      <c r="L227" s="47">
        <v>0</v>
      </c>
      <c r="M227" s="47">
        <v>0</v>
      </c>
      <c r="N227" s="49">
        <v>0</v>
      </c>
      <c r="O227" s="43">
        <f t="shared" si="4"/>
        <v>0</v>
      </c>
      <c r="Q227" s="44"/>
    </row>
    <row r="228" spans="1:17" x14ac:dyDescent="0.25">
      <c r="A228" s="45">
        <v>201601</v>
      </c>
      <c r="B228" s="46">
        <v>201602</v>
      </c>
      <c r="C228" s="45">
        <v>6</v>
      </c>
      <c r="D228" s="47">
        <v>30117100</v>
      </c>
      <c r="E228" s="48">
        <v>6888</v>
      </c>
      <c r="F228" s="82">
        <v>23746673.650001001</v>
      </c>
      <c r="G228" s="48">
        <v>6361</v>
      </c>
      <c r="H228" s="85">
        <v>1198600</v>
      </c>
      <c r="I228" s="65">
        <v>22454873.6500009</v>
      </c>
      <c r="J228" s="48">
        <v>1291800</v>
      </c>
      <c r="K228" s="47">
        <v>0</v>
      </c>
      <c r="L228" s="47">
        <v>0</v>
      </c>
      <c r="M228" s="47">
        <v>0</v>
      </c>
      <c r="N228" s="49">
        <v>0</v>
      </c>
      <c r="O228" s="43">
        <f t="shared" si="4"/>
        <v>1291800</v>
      </c>
      <c r="Q228" s="44"/>
    </row>
    <row r="229" spans="1:17" x14ac:dyDescent="0.25">
      <c r="A229" s="45">
        <v>201601</v>
      </c>
      <c r="B229" s="46">
        <v>201603</v>
      </c>
      <c r="C229" s="45">
        <v>6</v>
      </c>
      <c r="D229" s="47">
        <v>30117100</v>
      </c>
      <c r="E229" s="48">
        <v>6888</v>
      </c>
      <c r="F229" s="82">
        <v>18045102.059999801</v>
      </c>
      <c r="G229" s="48">
        <v>5917</v>
      </c>
      <c r="H229" s="85">
        <v>1443917.02</v>
      </c>
      <c r="I229" s="65">
        <v>16624879.7599998</v>
      </c>
      <c r="J229" s="48">
        <v>731552.30000000098</v>
      </c>
      <c r="K229" s="47">
        <v>688670</v>
      </c>
      <c r="L229" s="47">
        <v>0</v>
      </c>
      <c r="M229" s="47">
        <v>0</v>
      </c>
      <c r="N229" s="49">
        <v>0</v>
      </c>
      <c r="O229" s="43">
        <f t="shared" si="4"/>
        <v>1420222.300000001</v>
      </c>
      <c r="Q229" s="44"/>
    </row>
    <row r="230" spans="1:17" x14ac:dyDescent="0.25">
      <c r="A230" s="45">
        <v>201601</v>
      </c>
      <c r="B230" s="46">
        <v>201604</v>
      </c>
      <c r="C230" s="45">
        <v>6</v>
      </c>
      <c r="D230" s="47">
        <v>30117100</v>
      </c>
      <c r="E230" s="48">
        <v>6888</v>
      </c>
      <c r="F230" s="82">
        <v>12470418.059999701</v>
      </c>
      <c r="G230" s="48">
        <v>5259</v>
      </c>
      <c r="H230" s="85">
        <v>1842001.3200000101</v>
      </c>
      <c r="I230" s="65">
        <v>10893767.3999997</v>
      </c>
      <c r="J230" s="48">
        <v>573282.77</v>
      </c>
      <c r="K230" s="47">
        <v>448647.89</v>
      </c>
      <c r="L230" s="47">
        <v>554720</v>
      </c>
      <c r="M230" s="47">
        <v>0</v>
      </c>
      <c r="N230" s="49">
        <v>0</v>
      </c>
      <c r="O230" s="43">
        <f t="shared" si="4"/>
        <v>1576650.6600000001</v>
      </c>
      <c r="Q230" s="44"/>
    </row>
    <row r="231" spans="1:17" x14ac:dyDescent="0.25">
      <c r="A231" s="45">
        <v>201601</v>
      </c>
      <c r="B231" s="46">
        <v>201605</v>
      </c>
      <c r="C231" s="45">
        <v>6</v>
      </c>
      <c r="D231" s="47">
        <v>30117100</v>
      </c>
      <c r="E231" s="48">
        <v>6888</v>
      </c>
      <c r="F231" s="82">
        <v>7415403.7599998601</v>
      </c>
      <c r="G231" s="48">
        <v>4315</v>
      </c>
      <c r="H231" s="85">
        <v>2061003.09</v>
      </c>
      <c r="I231" s="65">
        <v>5775652.0899999598</v>
      </c>
      <c r="J231" s="48">
        <v>369404.82</v>
      </c>
      <c r="K231" s="47">
        <v>367801.42</v>
      </c>
      <c r="L231" s="47">
        <v>382545.43</v>
      </c>
      <c r="M231" s="76">
        <v>520000</v>
      </c>
      <c r="N231" s="49">
        <v>0</v>
      </c>
      <c r="O231" s="43">
        <f t="shared" si="4"/>
        <v>1639751.67</v>
      </c>
      <c r="Q231" s="44"/>
    </row>
    <row r="232" spans="1:17" x14ac:dyDescent="0.25">
      <c r="A232" s="45">
        <v>201601</v>
      </c>
      <c r="B232" s="46">
        <v>201606</v>
      </c>
      <c r="C232" s="45">
        <v>6</v>
      </c>
      <c r="D232" s="47">
        <v>30117100</v>
      </c>
      <c r="E232" s="48">
        <v>6888</v>
      </c>
      <c r="F232" s="48">
        <v>3773423.0800000601</v>
      </c>
      <c r="G232" s="48">
        <v>3382</v>
      </c>
      <c r="H232" s="85">
        <v>1362371.12</v>
      </c>
      <c r="I232" s="65">
        <v>2102400.25000004</v>
      </c>
      <c r="J232" s="48">
        <v>263271.81</v>
      </c>
      <c r="K232" s="47">
        <v>221334.1</v>
      </c>
      <c r="L232" s="47">
        <v>302371.49</v>
      </c>
      <c r="M232" s="76">
        <v>375045.43</v>
      </c>
      <c r="N232" s="49">
        <v>509000</v>
      </c>
      <c r="O232" s="43">
        <f t="shared" si="4"/>
        <v>1671022.83</v>
      </c>
      <c r="Q232" s="44"/>
    </row>
    <row r="233" spans="1:17" x14ac:dyDescent="0.25">
      <c r="A233" s="45">
        <v>201601</v>
      </c>
      <c r="B233" s="46">
        <v>201607</v>
      </c>
      <c r="C233" s="45">
        <v>6</v>
      </c>
      <c r="D233" s="47">
        <v>30117100</v>
      </c>
      <c r="E233" s="48">
        <v>6888</v>
      </c>
      <c r="F233" s="48">
        <v>1610946.86</v>
      </c>
      <c r="G233" s="48">
        <v>755</v>
      </c>
      <c r="H233" s="85">
        <v>245035.05</v>
      </c>
      <c r="I233" s="48">
        <v>0</v>
      </c>
      <c r="J233" s="48">
        <v>127728.15</v>
      </c>
      <c r="K233" s="47">
        <v>148558.39999999999</v>
      </c>
      <c r="L233" s="47">
        <v>184043.39</v>
      </c>
      <c r="M233" s="76">
        <v>308171.49</v>
      </c>
      <c r="N233" s="49">
        <v>842445.42999999993</v>
      </c>
      <c r="O233" s="43">
        <f t="shared" si="4"/>
        <v>1610946.8599999999</v>
      </c>
      <c r="Q233" s="44"/>
    </row>
    <row r="234" spans="1:17" x14ac:dyDescent="0.25">
      <c r="A234" s="45">
        <v>201601</v>
      </c>
      <c r="B234" s="46">
        <v>201608</v>
      </c>
      <c r="C234" s="45">
        <v>6</v>
      </c>
      <c r="D234" s="47">
        <v>30117100</v>
      </c>
      <c r="E234" s="48">
        <v>6888</v>
      </c>
      <c r="F234" s="48">
        <v>1508953.1</v>
      </c>
      <c r="G234" s="48">
        <v>657</v>
      </c>
      <c r="H234" s="85">
        <v>0</v>
      </c>
      <c r="I234" s="48">
        <v>0</v>
      </c>
      <c r="J234" s="48">
        <v>0</v>
      </c>
      <c r="K234" s="47">
        <v>80290.649999999994</v>
      </c>
      <c r="L234" s="47">
        <v>119935.49</v>
      </c>
      <c r="M234" s="76">
        <v>178543.38</v>
      </c>
      <c r="N234" s="49">
        <v>1130183.58</v>
      </c>
      <c r="O234" s="43">
        <f t="shared" si="4"/>
        <v>1508953.1</v>
      </c>
      <c r="Q234" s="44"/>
    </row>
    <row r="235" spans="1:17" x14ac:dyDescent="0.25">
      <c r="A235" s="45">
        <v>201601</v>
      </c>
      <c r="B235" s="46">
        <v>201609</v>
      </c>
      <c r="C235" s="45">
        <v>6</v>
      </c>
      <c r="D235" s="47">
        <v>30117100</v>
      </c>
      <c r="E235" s="48">
        <v>6888</v>
      </c>
      <c r="F235" s="48">
        <v>1483474.53</v>
      </c>
      <c r="G235" s="48">
        <v>631</v>
      </c>
      <c r="H235" s="85">
        <v>0</v>
      </c>
      <c r="I235" s="48">
        <v>0</v>
      </c>
      <c r="J235" s="48">
        <v>0</v>
      </c>
      <c r="K235" s="47">
        <v>0</v>
      </c>
      <c r="L235" s="47">
        <v>73035.399999999994</v>
      </c>
      <c r="M235" s="76">
        <v>113302.13</v>
      </c>
      <c r="N235" s="49">
        <v>1297137</v>
      </c>
      <c r="O235" s="43">
        <f t="shared" si="4"/>
        <v>1483474.53</v>
      </c>
      <c r="Q235" s="44"/>
    </row>
    <row r="236" spans="1:17" x14ac:dyDescent="0.25">
      <c r="A236" s="45">
        <v>201601</v>
      </c>
      <c r="B236" s="46">
        <v>201610</v>
      </c>
      <c r="C236" s="45">
        <v>6</v>
      </c>
      <c r="D236" s="47">
        <v>30117100</v>
      </c>
      <c r="E236" s="48">
        <v>6888</v>
      </c>
      <c r="F236" s="48">
        <v>1471295.56</v>
      </c>
      <c r="G236" s="48">
        <v>625</v>
      </c>
      <c r="H236" s="85">
        <v>0</v>
      </c>
      <c r="I236" s="48">
        <v>0</v>
      </c>
      <c r="J236" s="48">
        <v>0</v>
      </c>
      <c r="K236" s="47">
        <v>0</v>
      </c>
      <c r="L236" s="47">
        <v>0</v>
      </c>
      <c r="M236" s="76">
        <v>69686.850000000006</v>
      </c>
      <c r="N236" s="49">
        <v>1401608.71</v>
      </c>
      <c r="O236" s="43">
        <f t="shared" si="4"/>
        <v>1471295.56</v>
      </c>
      <c r="Q236" s="44"/>
    </row>
    <row r="237" spans="1:17" x14ac:dyDescent="0.25">
      <c r="A237" s="45">
        <v>201601</v>
      </c>
      <c r="B237" s="46">
        <v>201611</v>
      </c>
      <c r="C237" s="45">
        <v>6</v>
      </c>
      <c r="D237" s="47">
        <v>30117100</v>
      </c>
      <c r="E237" s="48">
        <v>6888</v>
      </c>
      <c r="F237" s="48">
        <v>1452756.29</v>
      </c>
      <c r="G237" s="48">
        <v>613</v>
      </c>
      <c r="H237" s="85">
        <v>0</v>
      </c>
      <c r="I237" s="48">
        <v>0</v>
      </c>
      <c r="J237" s="48">
        <v>0</v>
      </c>
      <c r="K237" s="47">
        <v>0</v>
      </c>
      <c r="L237" s="47">
        <v>0</v>
      </c>
      <c r="M237" s="47">
        <v>0</v>
      </c>
      <c r="N237" s="49">
        <v>1452756.29</v>
      </c>
      <c r="O237" s="43">
        <f t="shared" si="4"/>
        <v>1452756.29</v>
      </c>
      <c r="Q237" s="44"/>
    </row>
    <row r="238" spans="1:17" x14ac:dyDescent="0.25">
      <c r="A238" s="45">
        <v>201601</v>
      </c>
      <c r="B238" s="46">
        <v>201612</v>
      </c>
      <c r="C238" s="45">
        <v>6</v>
      </c>
      <c r="D238" s="47">
        <v>30117100</v>
      </c>
      <c r="E238" s="48">
        <v>6888</v>
      </c>
      <c r="F238" s="48">
        <v>1444256.28</v>
      </c>
      <c r="G238" s="48">
        <v>603</v>
      </c>
      <c r="H238" s="85">
        <v>0</v>
      </c>
      <c r="I238" s="48">
        <v>0</v>
      </c>
      <c r="J238" s="48">
        <v>0</v>
      </c>
      <c r="K238" s="47">
        <v>0</v>
      </c>
      <c r="L238" s="47">
        <v>0</v>
      </c>
      <c r="M238" s="47">
        <v>0</v>
      </c>
      <c r="N238" s="49">
        <v>1444256.28</v>
      </c>
      <c r="O238" s="43">
        <f t="shared" si="4"/>
        <v>1444256.28</v>
      </c>
      <c r="Q238" s="44"/>
    </row>
    <row r="239" spans="1:17" x14ac:dyDescent="0.25">
      <c r="A239" s="45">
        <v>201601</v>
      </c>
      <c r="B239" s="46">
        <v>201701</v>
      </c>
      <c r="C239" s="45">
        <v>6</v>
      </c>
      <c r="D239" s="47">
        <v>30117100</v>
      </c>
      <c r="E239" s="48">
        <v>6888</v>
      </c>
      <c r="F239" s="48">
        <v>1439728.47</v>
      </c>
      <c r="G239" s="48">
        <v>600</v>
      </c>
      <c r="H239" s="85">
        <v>0</v>
      </c>
      <c r="I239" s="48">
        <v>0</v>
      </c>
      <c r="J239" s="48">
        <v>0</v>
      </c>
      <c r="K239" s="47">
        <v>0</v>
      </c>
      <c r="L239" s="47">
        <v>0</v>
      </c>
      <c r="M239" s="47">
        <v>0</v>
      </c>
      <c r="N239" s="49">
        <v>1439728.47</v>
      </c>
      <c r="O239" s="43">
        <f t="shared" si="4"/>
        <v>1439728.47</v>
      </c>
      <c r="Q239" s="44"/>
    </row>
    <row r="240" spans="1:17" x14ac:dyDescent="0.25">
      <c r="A240" s="45">
        <v>201601</v>
      </c>
      <c r="B240" s="46">
        <v>201702</v>
      </c>
      <c r="C240" s="45">
        <v>6</v>
      </c>
      <c r="D240" s="47">
        <v>30117100</v>
      </c>
      <c r="E240" s="48">
        <v>6888</v>
      </c>
      <c r="F240" s="48">
        <v>1437395.12</v>
      </c>
      <c r="G240" s="48">
        <v>599</v>
      </c>
      <c r="H240" s="85">
        <v>0</v>
      </c>
      <c r="I240" s="48">
        <v>0</v>
      </c>
      <c r="J240" s="48">
        <v>0</v>
      </c>
      <c r="K240" s="47">
        <v>0</v>
      </c>
      <c r="L240" s="47">
        <v>0</v>
      </c>
      <c r="M240" s="47">
        <v>0</v>
      </c>
      <c r="N240" s="49">
        <v>1437395.12</v>
      </c>
      <c r="O240" s="43">
        <f t="shared" si="4"/>
        <v>1437395.12</v>
      </c>
      <c r="Q240" s="44"/>
    </row>
    <row r="241" spans="1:17" x14ac:dyDescent="0.25">
      <c r="A241" s="45">
        <v>201601</v>
      </c>
      <c r="B241" s="46">
        <v>201703</v>
      </c>
      <c r="C241" s="45">
        <v>6</v>
      </c>
      <c r="D241" s="47">
        <v>30117100</v>
      </c>
      <c r="E241" s="48">
        <v>6888</v>
      </c>
      <c r="F241" s="48">
        <v>1430997.34</v>
      </c>
      <c r="G241" s="48">
        <v>595</v>
      </c>
      <c r="H241" s="85">
        <v>0</v>
      </c>
      <c r="I241" s="48">
        <v>0</v>
      </c>
      <c r="J241" s="48">
        <v>0</v>
      </c>
      <c r="K241" s="47">
        <v>0</v>
      </c>
      <c r="L241" s="47">
        <v>0</v>
      </c>
      <c r="M241" s="47">
        <v>0</v>
      </c>
      <c r="N241" s="49">
        <v>1430997.34</v>
      </c>
      <c r="O241" s="43">
        <f t="shared" si="4"/>
        <v>1430997.34</v>
      </c>
      <c r="Q241" s="44"/>
    </row>
    <row r="242" spans="1:17" x14ac:dyDescent="0.25">
      <c r="A242" s="45">
        <v>201601</v>
      </c>
      <c r="B242" s="46">
        <v>201704</v>
      </c>
      <c r="C242" s="45">
        <v>6</v>
      </c>
      <c r="D242" s="47">
        <v>30117100</v>
      </c>
      <c r="E242" s="48">
        <v>6888</v>
      </c>
      <c r="F242" s="48">
        <v>1420813.51</v>
      </c>
      <c r="G242" s="48">
        <v>591</v>
      </c>
      <c r="H242" s="85">
        <v>0</v>
      </c>
      <c r="I242" s="48">
        <v>0</v>
      </c>
      <c r="J242" s="48">
        <v>0</v>
      </c>
      <c r="K242" s="47">
        <v>0</v>
      </c>
      <c r="L242" s="47">
        <v>0</v>
      </c>
      <c r="M242" s="47">
        <v>0</v>
      </c>
      <c r="N242" s="49">
        <v>1420813.51</v>
      </c>
      <c r="O242" s="43">
        <f t="shared" si="4"/>
        <v>1420813.51</v>
      </c>
      <c r="Q242" s="44"/>
    </row>
    <row r="243" spans="1:17" x14ac:dyDescent="0.25">
      <c r="A243" s="45">
        <v>201601</v>
      </c>
      <c r="B243" s="46">
        <v>201705</v>
      </c>
      <c r="C243" s="45">
        <v>6</v>
      </c>
      <c r="D243" s="47">
        <v>30117100</v>
      </c>
      <c r="E243" s="48">
        <v>6888</v>
      </c>
      <c r="F243" s="48">
        <v>1411780.2</v>
      </c>
      <c r="G243" s="48">
        <v>589</v>
      </c>
      <c r="H243" s="85">
        <v>0</v>
      </c>
      <c r="I243" s="48">
        <v>0</v>
      </c>
      <c r="J243" s="48">
        <v>0</v>
      </c>
      <c r="K243" s="47">
        <v>0</v>
      </c>
      <c r="L243" s="47">
        <v>0</v>
      </c>
      <c r="M243" s="47">
        <v>0</v>
      </c>
      <c r="N243" s="49">
        <v>1411780.2</v>
      </c>
      <c r="O243" s="43">
        <f t="shared" si="4"/>
        <v>1411780.2</v>
      </c>
      <c r="Q243" s="44"/>
    </row>
    <row r="244" spans="1:17" x14ac:dyDescent="0.25">
      <c r="A244" s="45">
        <v>201601</v>
      </c>
      <c r="B244" s="46">
        <v>201706</v>
      </c>
      <c r="C244" s="45">
        <v>6</v>
      </c>
      <c r="D244" s="47">
        <v>30117100</v>
      </c>
      <c r="E244" s="48">
        <v>6888</v>
      </c>
      <c r="F244" s="48">
        <v>1409730.2</v>
      </c>
      <c r="G244" s="48">
        <v>588</v>
      </c>
      <c r="H244" s="85">
        <v>0</v>
      </c>
      <c r="I244" s="48">
        <v>0</v>
      </c>
      <c r="J244" s="48">
        <v>0</v>
      </c>
      <c r="K244" s="47">
        <v>0</v>
      </c>
      <c r="L244" s="47">
        <v>0</v>
      </c>
      <c r="M244" s="47">
        <v>0</v>
      </c>
      <c r="N244" s="49">
        <v>1409730.2</v>
      </c>
      <c r="O244" s="43">
        <f t="shared" si="4"/>
        <v>1409730.2</v>
      </c>
      <c r="Q244" s="44"/>
    </row>
    <row r="245" spans="1:17" x14ac:dyDescent="0.25">
      <c r="A245" s="45">
        <v>201601</v>
      </c>
      <c r="B245" s="46">
        <v>201707</v>
      </c>
      <c r="C245" s="45">
        <v>6</v>
      </c>
      <c r="D245" s="47">
        <v>30117100</v>
      </c>
      <c r="E245" s="48">
        <v>6888</v>
      </c>
      <c r="F245" s="48">
        <v>1406576.92</v>
      </c>
      <c r="G245" s="48">
        <v>585</v>
      </c>
      <c r="H245" s="85">
        <v>0</v>
      </c>
      <c r="I245" s="48">
        <v>0</v>
      </c>
      <c r="J245" s="48">
        <v>0</v>
      </c>
      <c r="K245" s="47">
        <v>0</v>
      </c>
      <c r="L245" s="47">
        <v>0</v>
      </c>
      <c r="M245" s="47">
        <v>0</v>
      </c>
      <c r="N245" s="49">
        <v>1406576.92</v>
      </c>
      <c r="O245" s="43">
        <f t="shared" si="4"/>
        <v>1406576.92</v>
      </c>
      <c r="Q245" s="44"/>
    </row>
    <row r="246" spans="1:17" ht="12.5" thickBot="1" x14ac:dyDescent="0.3">
      <c r="A246" s="50">
        <v>201601</v>
      </c>
      <c r="B246" s="51">
        <v>201708</v>
      </c>
      <c r="C246" s="50">
        <v>6</v>
      </c>
      <c r="D246" s="52">
        <v>30117100</v>
      </c>
      <c r="E246" s="53">
        <v>6888</v>
      </c>
      <c r="F246" s="53">
        <v>1405076.92</v>
      </c>
      <c r="G246" s="53">
        <v>584</v>
      </c>
      <c r="H246" s="87">
        <v>0</v>
      </c>
      <c r="I246" s="53">
        <v>0</v>
      </c>
      <c r="J246" s="53">
        <v>0</v>
      </c>
      <c r="K246" s="52">
        <v>0</v>
      </c>
      <c r="L246" s="52">
        <v>0</v>
      </c>
      <c r="M246" s="52">
        <v>0</v>
      </c>
      <c r="N246" s="54">
        <v>1405076.92</v>
      </c>
      <c r="O246" s="43">
        <f t="shared" si="4"/>
        <v>1405076.92</v>
      </c>
      <c r="Q246" s="44"/>
    </row>
    <row r="247" spans="1:17" x14ac:dyDescent="0.25">
      <c r="A247" s="38">
        <v>201602</v>
      </c>
      <c r="B247" s="39">
        <v>201602</v>
      </c>
      <c r="C247" s="45">
        <v>6</v>
      </c>
      <c r="D247" s="47">
        <v>33752400</v>
      </c>
      <c r="E247" s="48">
        <v>7532</v>
      </c>
      <c r="F247" s="81">
        <v>33032300</v>
      </c>
      <c r="G247" s="48">
        <v>7303</v>
      </c>
      <c r="H247" s="85">
        <v>746366.64</v>
      </c>
      <c r="I247" s="64">
        <v>33032300</v>
      </c>
      <c r="J247" s="48">
        <v>0</v>
      </c>
      <c r="K247" s="47">
        <v>0</v>
      </c>
      <c r="L247" s="47">
        <v>0</v>
      </c>
      <c r="M247" s="47">
        <v>0</v>
      </c>
      <c r="N247" s="49">
        <v>0</v>
      </c>
      <c r="O247" s="43">
        <f t="shared" si="4"/>
        <v>0</v>
      </c>
      <c r="Q247" s="44"/>
    </row>
    <row r="248" spans="1:17" x14ac:dyDescent="0.25">
      <c r="A248" s="45">
        <v>201602</v>
      </c>
      <c r="B248" s="46">
        <v>201603</v>
      </c>
      <c r="C248" s="45">
        <v>6</v>
      </c>
      <c r="D248" s="47">
        <v>33752400</v>
      </c>
      <c r="E248" s="48">
        <v>7532</v>
      </c>
      <c r="F248" s="82">
        <v>26134456.930001002</v>
      </c>
      <c r="G248" s="48">
        <v>6797</v>
      </c>
      <c r="H248" s="85">
        <v>1852300</v>
      </c>
      <c r="I248" s="65">
        <v>25157256.930001199</v>
      </c>
      <c r="J248" s="48">
        <v>977200</v>
      </c>
      <c r="K248" s="47">
        <v>0</v>
      </c>
      <c r="L248" s="47">
        <v>0</v>
      </c>
      <c r="M248" s="47">
        <v>0</v>
      </c>
      <c r="N248" s="49">
        <v>0</v>
      </c>
      <c r="O248" s="43">
        <f t="shared" si="4"/>
        <v>977200</v>
      </c>
      <c r="Q248" s="44"/>
    </row>
    <row r="249" spans="1:17" x14ac:dyDescent="0.25">
      <c r="A249" s="45">
        <v>201602</v>
      </c>
      <c r="B249" s="46">
        <v>201604</v>
      </c>
      <c r="C249" s="45">
        <v>6</v>
      </c>
      <c r="D249" s="47">
        <v>33752400</v>
      </c>
      <c r="E249" s="48">
        <v>7532</v>
      </c>
      <c r="F249" s="82">
        <v>20111737.479999799</v>
      </c>
      <c r="G249" s="48">
        <v>6415</v>
      </c>
      <c r="H249" s="85">
        <v>1332917</v>
      </c>
      <c r="I249" s="65">
        <v>18548546.319999799</v>
      </c>
      <c r="J249" s="48">
        <v>895491.16000000096</v>
      </c>
      <c r="K249" s="47">
        <v>667700</v>
      </c>
      <c r="L249" s="47">
        <v>0</v>
      </c>
      <c r="M249" s="47">
        <v>0</v>
      </c>
      <c r="N249" s="49">
        <v>0</v>
      </c>
      <c r="O249" s="43">
        <f t="shared" si="4"/>
        <v>1563191.1600000011</v>
      </c>
      <c r="Q249" s="44"/>
    </row>
    <row r="250" spans="1:17" x14ac:dyDescent="0.25">
      <c r="A250" s="45">
        <v>201602</v>
      </c>
      <c r="B250" s="46">
        <v>201605</v>
      </c>
      <c r="C250" s="45">
        <v>6</v>
      </c>
      <c r="D250" s="47">
        <v>33752400</v>
      </c>
      <c r="E250" s="48">
        <v>7532</v>
      </c>
      <c r="F250" s="82">
        <v>13442982.2399997</v>
      </c>
      <c r="G250" s="48">
        <v>5446</v>
      </c>
      <c r="H250" s="85">
        <v>2641968.52</v>
      </c>
      <c r="I250" s="65">
        <v>11652832.969999701</v>
      </c>
      <c r="J250" s="48">
        <v>651121.59</v>
      </c>
      <c r="K250" s="47">
        <v>521627.68</v>
      </c>
      <c r="L250" s="47">
        <v>617400</v>
      </c>
      <c r="M250" s="47">
        <v>0</v>
      </c>
      <c r="N250" s="49">
        <v>0</v>
      </c>
      <c r="O250" s="43">
        <f t="shared" si="4"/>
        <v>1790149.27</v>
      </c>
      <c r="Q250" s="44"/>
    </row>
    <row r="251" spans="1:17" x14ac:dyDescent="0.25">
      <c r="A251" s="45">
        <v>201602</v>
      </c>
      <c r="B251" s="46">
        <v>201606</v>
      </c>
      <c r="C251" s="45">
        <v>6</v>
      </c>
      <c r="D251" s="47">
        <v>33752400</v>
      </c>
      <c r="E251" s="48">
        <v>7532</v>
      </c>
      <c r="F251" s="82">
        <v>7812295.9099998903</v>
      </c>
      <c r="G251" s="48">
        <v>4355</v>
      </c>
      <c r="H251" s="85">
        <v>2558436.7699999898</v>
      </c>
      <c r="I251" s="65">
        <v>5924016.9699999401</v>
      </c>
      <c r="J251" s="48">
        <v>396596.16</v>
      </c>
      <c r="K251" s="47">
        <v>424735.6</v>
      </c>
      <c r="L251" s="47">
        <v>455547.18</v>
      </c>
      <c r="M251" s="76">
        <v>611400</v>
      </c>
      <c r="N251" s="49">
        <v>0</v>
      </c>
      <c r="O251" s="43">
        <f t="shared" si="4"/>
        <v>1888278.94</v>
      </c>
      <c r="Q251" s="44"/>
    </row>
    <row r="252" spans="1:17" x14ac:dyDescent="0.25">
      <c r="A252" s="45">
        <v>201602</v>
      </c>
      <c r="B252" s="46">
        <v>201607</v>
      </c>
      <c r="C252" s="45">
        <v>6</v>
      </c>
      <c r="D252" s="47">
        <v>33752400</v>
      </c>
      <c r="E252" s="48">
        <v>7532</v>
      </c>
      <c r="F252" s="48">
        <v>3971556.2800000501</v>
      </c>
      <c r="G252" s="48">
        <v>3255</v>
      </c>
      <c r="H252" s="85">
        <v>1545337.5</v>
      </c>
      <c r="I252" s="65">
        <v>2036881.3500000299</v>
      </c>
      <c r="J252" s="48">
        <v>259618.06</v>
      </c>
      <c r="K252" s="47">
        <v>268255.34000000003</v>
      </c>
      <c r="L252" s="47">
        <v>364854.35</v>
      </c>
      <c r="M252" s="76">
        <v>453247.18</v>
      </c>
      <c r="N252" s="49">
        <v>588700</v>
      </c>
      <c r="O252" s="43">
        <f t="shared" si="4"/>
        <v>1934674.93</v>
      </c>
      <c r="Q252" s="44"/>
    </row>
    <row r="253" spans="1:17" x14ac:dyDescent="0.25">
      <c r="A253" s="45">
        <v>201602</v>
      </c>
      <c r="B253" s="46">
        <v>201608</v>
      </c>
      <c r="C253" s="45">
        <v>6</v>
      </c>
      <c r="D253" s="47">
        <v>33752400</v>
      </c>
      <c r="E253" s="48">
        <v>7532</v>
      </c>
      <c r="F253" s="48">
        <v>1880021.09</v>
      </c>
      <c r="G253" s="48">
        <v>826</v>
      </c>
      <c r="H253" s="85">
        <v>124817.35</v>
      </c>
      <c r="I253" s="48">
        <v>0</v>
      </c>
      <c r="J253" s="48">
        <v>107189.04</v>
      </c>
      <c r="K253" s="47">
        <v>172228.68</v>
      </c>
      <c r="L253" s="47">
        <v>221657.27</v>
      </c>
      <c r="M253" s="76">
        <v>359665.59</v>
      </c>
      <c r="N253" s="49">
        <v>1019280.51</v>
      </c>
      <c r="O253" s="43">
        <f t="shared" si="4"/>
        <v>1880021.09</v>
      </c>
      <c r="Q253" s="44"/>
    </row>
    <row r="254" spans="1:17" x14ac:dyDescent="0.25">
      <c r="A254" s="45">
        <v>201602</v>
      </c>
      <c r="B254" s="46">
        <v>201609</v>
      </c>
      <c r="C254" s="45">
        <v>6</v>
      </c>
      <c r="D254" s="47">
        <v>33752400</v>
      </c>
      <c r="E254" s="48">
        <v>7532</v>
      </c>
      <c r="F254" s="48">
        <v>1816189.99</v>
      </c>
      <c r="G254" s="48">
        <v>755</v>
      </c>
      <c r="H254" s="85">
        <v>0</v>
      </c>
      <c r="I254" s="48">
        <v>0</v>
      </c>
      <c r="J254" s="48">
        <v>0</v>
      </c>
      <c r="K254" s="47">
        <v>79209.679999999993</v>
      </c>
      <c r="L254" s="47">
        <v>153702.94</v>
      </c>
      <c r="M254" s="76">
        <v>221507.27</v>
      </c>
      <c r="N254" s="49">
        <v>1361770.1</v>
      </c>
      <c r="O254" s="43">
        <f t="shared" si="4"/>
        <v>1816189.9900000002</v>
      </c>
      <c r="Q254" s="44"/>
    </row>
    <row r="255" spans="1:17" x14ac:dyDescent="0.25">
      <c r="A255" s="45">
        <v>201602</v>
      </c>
      <c r="B255" s="46">
        <v>201610</v>
      </c>
      <c r="C255" s="45">
        <v>6</v>
      </c>
      <c r="D255" s="47">
        <v>33752400</v>
      </c>
      <c r="E255" s="48">
        <v>7532</v>
      </c>
      <c r="F255" s="48">
        <v>1786080.68</v>
      </c>
      <c r="G255" s="48">
        <v>734</v>
      </c>
      <c r="H255" s="85">
        <v>0</v>
      </c>
      <c r="I255" s="48">
        <v>0</v>
      </c>
      <c r="J255" s="48">
        <v>0</v>
      </c>
      <c r="K255" s="47">
        <v>0</v>
      </c>
      <c r="L255" s="47">
        <v>74400.399999999994</v>
      </c>
      <c r="M255" s="76">
        <v>143869.57999999999</v>
      </c>
      <c r="N255" s="49">
        <v>1567810.7</v>
      </c>
      <c r="O255" s="43">
        <f t="shared" si="4"/>
        <v>1786080.68</v>
      </c>
      <c r="Q255" s="44"/>
    </row>
    <row r="256" spans="1:17" x14ac:dyDescent="0.25">
      <c r="A256" s="45">
        <v>201602</v>
      </c>
      <c r="B256" s="46">
        <v>201611</v>
      </c>
      <c r="C256" s="45">
        <v>6</v>
      </c>
      <c r="D256" s="47">
        <v>33752400</v>
      </c>
      <c r="E256" s="48">
        <v>7532</v>
      </c>
      <c r="F256" s="48">
        <v>1749891.17</v>
      </c>
      <c r="G256" s="48">
        <v>716</v>
      </c>
      <c r="H256" s="85">
        <v>0</v>
      </c>
      <c r="I256" s="48">
        <v>0</v>
      </c>
      <c r="J256" s="48">
        <v>0</v>
      </c>
      <c r="K256" s="47">
        <v>0</v>
      </c>
      <c r="L256" s="47">
        <v>0</v>
      </c>
      <c r="M256" s="76">
        <v>62983.65</v>
      </c>
      <c r="N256" s="49">
        <v>1686907.52</v>
      </c>
      <c r="O256" s="43">
        <f t="shared" si="4"/>
        <v>1749891.17</v>
      </c>
      <c r="Q256" s="44"/>
    </row>
    <row r="257" spans="1:17" x14ac:dyDescent="0.25">
      <c r="A257" s="45">
        <v>201602</v>
      </c>
      <c r="B257" s="46">
        <v>201612</v>
      </c>
      <c r="C257" s="45">
        <v>6</v>
      </c>
      <c r="D257" s="47">
        <v>33752400</v>
      </c>
      <c r="E257" s="48">
        <v>7532</v>
      </c>
      <c r="F257" s="48">
        <v>1725928.51</v>
      </c>
      <c r="G257" s="48">
        <v>693</v>
      </c>
      <c r="H257" s="85">
        <v>0</v>
      </c>
      <c r="I257" s="48">
        <v>0</v>
      </c>
      <c r="J257" s="48">
        <v>0</v>
      </c>
      <c r="K257" s="47">
        <v>0</v>
      </c>
      <c r="L257" s="47">
        <v>0</v>
      </c>
      <c r="M257" s="47">
        <v>0</v>
      </c>
      <c r="N257" s="49">
        <v>1725928.51</v>
      </c>
      <c r="O257" s="43">
        <f t="shared" si="4"/>
        <v>1725928.51</v>
      </c>
      <c r="Q257" s="44"/>
    </row>
    <row r="258" spans="1:17" x14ac:dyDescent="0.25">
      <c r="A258" s="45">
        <v>201602</v>
      </c>
      <c r="B258" s="46">
        <v>201701</v>
      </c>
      <c r="C258" s="45">
        <v>6</v>
      </c>
      <c r="D258" s="47">
        <v>33752400</v>
      </c>
      <c r="E258" s="48">
        <v>7532</v>
      </c>
      <c r="F258" s="48">
        <v>1721179.31</v>
      </c>
      <c r="G258" s="48">
        <v>688</v>
      </c>
      <c r="H258" s="85">
        <v>0</v>
      </c>
      <c r="I258" s="48">
        <v>0</v>
      </c>
      <c r="J258" s="48">
        <v>0</v>
      </c>
      <c r="K258" s="47">
        <v>0</v>
      </c>
      <c r="L258" s="47">
        <v>0</v>
      </c>
      <c r="M258" s="47">
        <v>0</v>
      </c>
      <c r="N258" s="49">
        <v>1721179.31</v>
      </c>
      <c r="O258" s="43">
        <f t="shared" si="4"/>
        <v>1721179.31</v>
      </c>
      <c r="Q258" s="44"/>
    </row>
    <row r="259" spans="1:17" x14ac:dyDescent="0.25">
      <c r="A259" s="45">
        <v>201602</v>
      </c>
      <c r="B259" s="46">
        <v>201702</v>
      </c>
      <c r="C259" s="45">
        <v>6</v>
      </c>
      <c r="D259" s="47">
        <v>33752400</v>
      </c>
      <c r="E259" s="48">
        <v>7532</v>
      </c>
      <c r="F259" s="48">
        <v>1713095.97</v>
      </c>
      <c r="G259" s="48">
        <v>685</v>
      </c>
      <c r="H259" s="85">
        <v>0</v>
      </c>
      <c r="I259" s="48">
        <v>0</v>
      </c>
      <c r="J259" s="48">
        <v>0</v>
      </c>
      <c r="K259" s="47">
        <v>0</v>
      </c>
      <c r="L259" s="47">
        <v>0</v>
      </c>
      <c r="M259" s="47">
        <v>0</v>
      </c>
      <c r="N259" s="49">
        <v>1713095.97</v>
      </c>
      <c r="O259" s="43">
        <f t="shared" si="4"/>
        <v>1713095.97</v>
      </c>
      <c r="Q259" s="44"/>
    </row>
    <row r="260" spans="1:17" x14ac:dyDescent="0.25">
      <c r="A260" s="45">
        <v>201602</v>
      </c>
      <c r="B260" s="46">
        <v>201703</v>
      </c>
      <c r="C260" s="45">
        <v>6</v>
      </c>
      <c r="D260" s="47">
        <v>33752400</v>
      </c>
      <c r="E260" s="48">
        <v>7532</v>
      </c>
      <c r="F260" s="48">
        <v>1706439.22</v>
      </c>
      <c r="G260" s="48">
        <v>682</v>
      </c>
      <c r="H260" s="85">
        <v>0</v>
      </c>
      <c r="I260" s="48">
        <v>0</v>
      </c>
      <c r="J260" s="48">
        <v>0</v>
      </c>
      <c r="K260" s="47">
        <v>0</v>
      </c>
      <c r="L260" s="47">
        <v>0</v>
      </c>
      <c r="M260" s="47">
        <v>0</v>
      </c>
      <c r="N260" s="49">
        <v>1706439.22</v>
      </c>
      <c r="O260" s="43">
        <f t="shared" si="4"/>
        <v>1706439.22</v>
      </c>
      <c r="Q260" s="44"/>
    </row>
    <row r="261" spans="1:17" x14ac:dyDescent="0.25">
      <c r="A261" s="45">
        <v>201602</v>
      </c>
      <c r="B261" s="46">
        <v>201704</v>
      </c>
      <c r="C261" s="45">
        <v>6</v>
      </c>
      <c r="D261" s="47">
        <v>33752400</v>
      </c>
      <c r="E261" s="48">
        <v>7532</v>
      </c>
      <c r="F261" s="48">
        <v>1700980.86</v>
      </c>
      <c r="G261" s="48">
        <v>678</v>
      </c>
      <c r="H261" s="85">
        <v>0</v>
      </c>
      <c r="I261" s="48">
        <v>0</v>
      </c>
      <c r="J261" s="48">
        <v>0</v>
      </c>
      <c r="K261" s="47">
        <v>0</v>
      </c>
      <c r="L261" s="47">
        <v>0</v>
      </c>
      <c r="M261" s="47">
        <v>0</v>
      </c>
      <c r="N261" s="49">
        <v>1700980.86</v>
      </c>
      <c r="O261" s="43">
        <f t="shared" si="4"/>
        <v>1700980.86</v>
      </c>
      <c r="Q261" s="44"/>
    </row>
    <row r="262" spans="1:17" x14ac:dyDescent="0.25">
      <c r="A262" s="45">
        <v>201602</v>
      </c>
      <c r="B262" s="46">
        <v>201705</v>
      </c>
      <c r="C262" s="45">
        <v>6</v>
      </c>
      <c r="D262" s="47">
        <v>33752400</v>
      </c>
      <c r="E262" s="48">
        <v>7532</v>
      </c>
      <c r="F262" s="48">
        <v>1695314.16</v>
      </c>
      <c r="G262" s="48">
        <v>677</v>
      </c>
      <c r="H262" s="85">
        <v>0</v>
      </c>
      <c r="I262" s="48">
        <v>0</v>
      </c>
      <c r="J262" s="48">
        <v>0</v>
      </c>
      <c r="K262" s="47">
        <v>0</v>
      </c>
      <c r="L262" s="47">
        <v>0</v>
      </c>
      <c r="M262" s="47">
        <v>0</v>
      </c>
      <c r="N262" s="49">
        <v>1695314.16</v>
      </c>
      <c r="O262" s="43">
        <f t="shared" si="4"/>
        <v>1695314.16</v>
      </c>
      <c r="Q262" s="44"/>
    </row>
    <row r="263" spans="1:17" x14ac:dyDescent="0.25">
      <c r="A263" s="45">
        <v>201602</v>
      </c>
      <c r="B263" s="46">
        <v>201706</v>
      </c>
      <c r="C263" s="45">
        <v>6</v>
      </c>
      <c r="D263" s="47">
        <v>33752400</v>
      </c>
      <c r="E263" s="48">
        <v>7532</v>
      </c>
      <c r="F263" s="48">
        <v>1694764.16</v>
      </c>
      <c r="G263" s="48">
        <v>676</v>
      </c>
      <c r="H263" s="85">
        <v>0</v>
      </c>
      <c r="I263" s="48">
        <v>0</v>
      </c>
      <c r="J263" s="48">
        <v>0</v>
      </c>
      <c r="K263" s="47">
        <v>0</v>
      </c>
      <c r="L263" s="47">
        <v>0</v>
      </c>
      <c r="M263" s="47">
        <v>0</v>
      </c>
      <c r="N263" s="49">
        <v>1694764.16</v>
      </c>
      <c r="O263" s="43">
        <f t="shared" si="4"/>
        <v>1694764.16</v>
      </c>
      <c r="Q263" s="44"/>
    </row>
    <row r="264" spans="1:17" x14ac:dyDescent="0.25">
      <c r="A264" s="45">
        <v>201602</v>
      </c>
      <c r="B264" s="46">
        <v>201707</v>
      </c>
      <c r="C264" s="45">
        <v>6</v>
      </c>
      <c r="D264" s="47">
        <v>33752400</v>
      </c>
      <c r="E264" s="48">
        <v>7532</v>
      </c>
      <c r="F264" s="48">
        <v>1678601.38</v>
      </c>
      <c r="G264" s="48">
        <v>668</v>
      </c>
      <c r="H264" s="85">
        <v>0</v>
      </c>
      <c r="I264" s="48">
        <v>0</v>
      </c>
      <c r="J264" s="48">
        <v>0</v>
      </c>
      <c r="K264" s="47">
        <v>0</v>
      </c>
      <c r="L264" s="47">
        <v>0</v>
      </c>
      <c r="M264" s="47">
        <v>0</v>
      </c>
      <c r="N264" s="49">
        <v>1678601.38</v>
      </c>
      <c r="O264" s="43">
        <f t="shared" si="4"/>
        <v>1678601.38</v>
      </c>
      <c r="Q264" s="44"/>
    </row>
    <row r="265" spans="1:17" ht="12.5" thickBot="1" x14ac:dyDescent="0.3">
      <c r="A265" s="50">
        <v>201602</v>
      </c>
      <c r="B265" s="51">
        <v>201708</v>
      </c>
      <c r="C265" s="50">
        <v>6</v>
      </c>
      <c r="D265" s="52">
        <v>33752400</v>
      </c>
      <c r="E265" s="53">
        <v>7532</v>
      </c>
      <c r="F265" s="53">
        <v>1666024.91</v>
      </c>
      <c r="G265" s="53">
        <v>665</v>
      </c>
      <c r="H265" s="87">
        <v>0</v>
      </c>
      <c r="I265" s="53">
        <v>0</v>
      </c>
      <c r="J265" s="53">
        <v>0</v>
      </c>
      <c r="K265" s="52">
        <v>0</v>
      </c>
      <c r="L265" s="52">
        <v>0</v>
      </c>
      <c r="M265" s="52">
        <v>0</v>
      </c>
      <c r="N265" s="54">
        <v>1666024.91</v>
      </c>
      <c r="O265" s="43">
        <f t="shared" si="4"/>
        <v>1666024.91</v>
      </c>
      <c r="Q265" s="44"/>
    </row>
    <row r="266" spans="1:17" x14ac:dyDescent="0.25">
      <c r="A266" s="38">
        <v>201603</v>
      </c>
      <c r="B266" s="39">
        <v>201603</v>
      </c>
      <c r="C266" s="45">
        <v>6</v>
      </c>
      <c r="D266" s="47">
        <v>48509200</v>
      </c>
      <c r="E266" s="48">
        <v>10987</v>
      </c>
      <c r="F266" s="81">
        <v>47218100</v>
      </c>
      <c r="G266" s="48">
        <v>10600</v>
      </c>
      <c r="H266" s="85">
        <v>1292266.67</v>
      </c>
      <c r="I266" s="64">
        <v>47218100</v>
      </c>
      <c r="J266" s="48">
        <v>0</v>
      </c>
      <c r="K266" s="47">
        <v>0</v>
      </c>
      <c r="L266" s="47">
        <v>0</v>
      </c>
      <c r="M266" s="47">
        <v>0</v>
      </c>
      <c r="N266" s="49">
        <v>0</v>
      </c>
      <c r="O266" s="43">
        <f t="shared" si="4"/>
        <v>0</v>
      </c>
      <c r="Q266" s="44"/>
    </row>
    <row r="267" spans="1:17" x14ac:dyDescent="0.25">
      <c r="A267" s="45">
        <v>201603</v>
      </c>
      <c r="B267" s="46">
        <v>201604</v>
      </c>
      <c r="C267" s="45">
        <v>6</v>
      </c>
      <c r="D267" s="47">
        <v>48509200</v>
      </c>
      <c r="E267" s="48">
        <v>10987</v>
      </c>
      <c r="F267" s="82">
        <v>37227326.130002901</v>
      </c>
      <c r="G267" s="48">
        <v>9829</v>
      </c>
      <c r="H267" s="85">
        <v>2858600</v>
      </c>
      <c r="I267" s="65">
        <v>35655426.130002603</v>
      </c>
      <c r="J267" s="48">
        <v>1571900</v>
      </c>
      <c r="K267" s="47">
        <v>0</v>
      </c>
      <c r="L267" s="47">
        <v>0</v>
      </c>
      <c r="M267" s="47">
        <v>0</v>
      </c>
      <c r="N267" s="49">
        <v>0</v>
      </c>
      <c r="O267" s="43">
        <f t="shared" si="4"/>
        <v>1571900</v>
      </c>
      <c r="Q267" s="44"/>
    </row>
    <row r="268" spans="1:17" x14ac:dyDescent="0.25">
      <c r="A268" s="45">
        <v>201603</v>
      </c>
      <c r="B268" s="46">
        <v>201605</v>
      </c>
      <c r="C268" s="45">
        <v>6</v>
      </c>
      <c r="D268" s="47">
        <v>48509200</v>
      </c>
      <c r="E268" s="48">
        <v>10987</v>
      </c>
      <c r="F268" s="82">
        <v>28306948.9399997</v>
      </c>
      <c r="G268" s="48">
        <v>9177</v>
      </c>
      <c r="H268" s="85">
        <v>2193000.52999999</v>
      </c>
      <c r="I268" s="65">
        <v>26330251.009999599</v>
      </c>
      <c r="J268" s="48">
        <v>985397.93000000098</v>
      </c>
      <c r="K268" s="47">
        <v>991300</v>
      </c>
      <c r="L268" s="47">
        <v>0</v>
      </c>
      <c r="M268" s="47">
        <v>0</v>
      </c>
      <c r="N268" s="49">
        <v>0</v>
      </c>
      <c r="O268" s="43">
        <f t="shared" si="4"/>
        <v>1976697.9300000011</v>
      </c>
      <c r="Q268" s="44"/>
    </row>
    <row r="269" spans="1:17" x14ac:dyDescent="0.25">
      <c r="A269" s="45">
        <v>201603</v>
      </c>
      <c r="B269" s="46">
        <v>201606</v>
      </c>
      <c r="C269" s="45">
        <v>6</v>
      </c>
      <c r="D269" s="47">
        <v>48509200</v>
      </c>
      <c r="E269" s="48">
        <v>10987</v>
      </c>
      <c r="F269" s="82">
        <v>18615264.559999902</v>
      </c>
      <c r="G269" s="48">
        <v>7710</v>
      </c>
      <c r="H269" s="85">
        <v>4167902.4399999701</v>
      </c>
      <c r="I269" s="65">
        <v>16168072.189999601</v>
      </c>
      <c r="J269" s="48">
        <v>880992.27999999898</v>
      </c>
      <c r="K269" s="47">
        <v>677400.09</v>
      </c>
      <c r="L269" s="47">
        <v>888800</v>
      </c>
      <c r="M269" s="47">
        <v>0</v>
      </c>
      <c r="N269" s="49">
        <v>0</v>
      </c>
      <c r="O269" s="43">
        <f t="shared" si="4"/>
        <v>2447192.3699999992</v>
      </c>
      <c r="Q269" s="44"/>
    </row>
    <row r="270" spans="1:17" x14ac:dyDescent="0.25">
      <c r="A270" s="45">
        <v>201603</v>
      </c>
      <c r="B270" s="46">
        <v>201607</v>
      </c>
      <c r="C270" s="45">
        <v>6</v>
      </c>
      <c r="D270" s="47">
        <v>48509200</v>
      </c>
      <c r="E270" s="48">
        <v>10987</v>
      </c>
      <c r="F270" s="82">
        <v>10825983.299999701</v>
      </c>
      <c r="G270" s="48">
        <v>6120</v>
      </c>
      <c r="H270" s="85">
        <v>3568554.55999996</v>
      </c>
      <c r="I270" s="65">
        <v>8117522.9799998105</v>
      </c>
      <c r="J270" s="48">
        <v>674062.66000000096</v>
      </c>
      <c r="K270" s="47">
        <v>567093.37000000104</v>
      </c>
      <c r="L270" s="47">
        <v>594504.29</v>
      </c>
      <c r="M270" s="76">
        <v>872800</v>
      </c>
      <c r="N270" s="49">
        <v>0</v>
      </c>
      <c r="O270" s="43">
        <f t="shared" si="4"/>
        <v>2708460.3200000022</v>
      </c>
      <c r="Q270" s="44"/>
    </row>
    <row r="271" spans="1:17" x14ac:dyDescent="0.25">
      <c r="A271" s="45">
        <v>201603</v>
      </c>
      <c r="B271" s="46">
        <v>201608</v>
      </c>
      <c r="C271" s="45">
        <v>6</v>
      </c>
      <c r="D271" s="47">
        <v>48509200</v>
      </c>
      <c r="E271" s="48">
        <v>10987</v>
      </c>
      <c r="F271" s="48">
        <v>5489905.6299999496</v>
      </c>
      <c r="G271" s="48">
        <v>4585</v>
      </c>
      <c r="H271" s="85">
        <v>1904938.4199999899</v>
      </c>
      <c r="I271" s="65">
        <v>2772019.6100000599</v>
      </c>
      <c r="J271" s="48">
        <v>372161</v>
      </c>
      <c r="K271" s="47">
        <v>459505.4</v>
      </c>
      <c r="L271" s="47">
        <v>465878.66</v>
      </c>
      <c r="M271" s="76">
        <v>613440.96</v>
      </c>
      <c r="N271" s="49">
        <v>806900</v>
      </c>
      <c r="O271" s="43">
        <f t="shared" si="4"/>
        <v>2717886.02</v>
      </c>
      <c r="Q271" s="44"/>
    </row>
    <row r="272" spans="1:17" x14ac:dyDescent="0.25">
      <c r="A272" s="45">
        <v>201603</v>
      </c>
      <c r="B272" s="46">
        <v>201609</v>
      </c>
      <c r="C272" s="45">
        <v>6</v>
      </c>
      <c r="D272" s="47">
        <v>48509200</v>
      </c>
      <c r="E272" s="48">
        <v>10987</v>
      </c>
      <c r="F272" s="48">
        <v>2636659.42</v>
      </c>
      <c r="G272" s="48">
        <v>1194</v>
      </c>
      <c r="H272" s="85">
        <v>225351.35</v>
      </c>
      <c r="I272" s="48">
        <v>0</v>
      </c>
      <c r="J272" s="48">
        <v>155541.29999999999</v>
      </c>
      <c r="K272" s="47">
        <v>264834.09999999998</v>
      </c>
      <c r="L272" s="47">
        <v>381142.47</v>
      </c>
      <c r="M272" s="76">
        <v>459881.31</v>
      </c>
      <c r="N272" s="49">
        <v>1375260.24</v>
      </c>
      <c r="O272" s="43">
        <f t="shared" si="4"/>
        <v>2636659.42</v>
      </c>
      <c r="Q272" s="44"/>
    </row>
    <row r="273" spans="1:17" x14ac:dyDescent="0.25">
      <c r="A273" s="45">
        <v>201603</v>
      </c>
      <c r="B273" s="46">
        <v>201610</v>
      </c>
      <c r="C273" s="45">
        <v>6</v>
      </c>
      <c r="D273" s="47">
        <v>48509200</v>
      </c>
      <c r="E273" s="48">
        <v>10987</v>
      </c>
      <c r="F273" s="48">
        <v>2514313.98</v>
      </c>
      <c r="G273" s="48">
        <v>1064</v>
      </c>
      <c r="H273" s="85">
        <v>0</v>
      </c>
      <c r="I273" s="48">
        <v>0</v>
      </c>
      <c r="J273" s="48">
        <v>0</v>
      </c>
      <c r="K273" s="47">
        <v>101827.64</v>
      </c>
      <c r="L273" s="47">
        <v>225876.4</v>
      </c>
      <c r="M273" s="76">
        <v>371842.45</v>
      </c>
      <c r="N273" s="49">
        <v>1814767.49</v>
      </c>
      <c r="O273" s="43">
        <f t="shared" si="4"/>
        <v>2514313.98</v>
      </c>
      <c r="Q273" s="44"/>
    </row>
    <row r="274" spans="1:17" x14ac:dyDescent="0.25">
      <c r="A274" s="45">
        <v>201603</v>
      </c>
      <c r="B274" s="46">
        <v>201611</v>
      </c>
      <c r="C274" s="45">
        <v>6</v>
      </c>
      <c r="D274" s="47">
        <v>48509200</v>
      </c>
      <c r="E274" s="48">
        <v>10987</v>
      </c>
      <c r="F274" s="48">
        <v>2473847.2200000002</v>
      </c>
      <c r="G274" s="48">
        <v>1024</v>
      </c>
      <c r="H274" s="85">
        <v>0</v>
      </c>
      <c r="I274" s="48">
        <v>0</v>
      </c>
      <c r="J274" s="48">
        <v>0</v>
      </c>
      <c r="K274" s="47">
        <v>0</v>
      </c>
      <c r="L274" s="47">
        <v>86193.74</v>
      </c>
      <c r="M274" s="76">
        <v>211910.63</v>
      </c>
      <c r="N274" s="49">
        <v>2175742.85</v>
      </c>
      <c r="O274" s="43">
        <f t="shared" si="4"/>
        <v>2473847.2200000002</v>
      </c>
      <c r="Q274" s="44"/>
    </row>
    <row r="275" spans="1:17" x14ac:dyDescent="0.25">
      <c r="A275" s="45">
        <v>201603</v>
      </c>
      <c r="B275" s="46">
        <v>201612</v>
      </c>
      <c r="C275" s="45">
        <v>6</v>
      </c>
      <c r="D275" s="47">
        <v>48509200</v>
      </c>
      <c r="E275" s="48">
        <v>10987</v>
      </c>
      <c r="F275" s="48">
        <v>2428375.09</v>
      </c>
      <c r="G275" s="48">
        <v>992</v>
      </c>
      <c r="H275" s="85">
        <v>0</v>
      </c>
      <c r="I275" s="48">
        <v>0</v>
      </c>
      <c r="J275" s="48">
        <v>0</v>
      </c>
      <c r="K275" s="47">
        <v>0</v>
      </c>
      <c r="L275" s="47">
        <v>0</v>
      </c>
      <c r="M275" s="76">
        <v>77403.41</v>
      </c>
      <c r="N275" s="49">
        <v>2350971.6799999997</v>
      </c>
      <c r="O275" s="43">
        <f t="shared" si="4"/>
        <v>2428375.09</v>
      </c>
      <c r="Q275" s="44"/>
    </row>
    <row r="276" spans="1:17" x14ac:dyDescent="0.25">
      <c r="A276" s="45">
        <v>201603</v>
      </c>
      <c r="B276" s="46">
        <v>201701</v>
      </c>
      <c r="C276" s="45">
        <v>6</v>
      </c>
      <c r="D276" s="47">
        <v>48509200</v>
      </c>
      <c r="E276" s="48">
        <v>10987</v>
      </c>
      <c r="F276" s="48">
        <v>2405887.4</v>
      </c>
      <c r="G276" s="48">
        <v>978</v>
      </c>
      <c r="H276" s="85">
        <v>0</v>
      </c>
      <c r="I276" s="48">
        <v>0</v>
      </c>
      <c r="J276" s="48">
        <v>0</v>
      </c>
      <c r="K276" s="47">
        <v>0</v>
      </c>
      <c r="L276" s="47">
        <v>0</v>
      </c>
      <c r="M276" s="47">
        <v>0</v>
      </c>
      <c r="N276" s="49">
        <v>2405887.4</v>
      </c>
      <c r="O276" s="43">
        <f t="shared" si="4"/>
        <v>2405887.4</v>
      </c>
      <c r="Q276" s="44"/>
    </row>
    <row r="277" spans="1:17" x14ac:dyDescent="0.25">
      <c r="A277" s="45">
        <v>201603</v>
      </c>
      <c r="B277" s="46">
        <v>201702</v>
      </c>
      <c r="C277" s="45">
        <v>6</v>
      </c>
      <c r="D277" s="47">
        <v>48509200</v>
      </c>
      <c r="E277" s="48">
        <v>10987</v>
      </c>
      <c r="F277" s="48">
        <v>2382254.58</v>
      </c>
      <c r="G277" s="48">
        <v>969</v>
      </c>
      <c r="H277" s="85">
        <v>0</v>
      </c>
      <c r="I277" s="48">
        <v>0</v>
      </c>
      <c r="J277" s="48">
        <v>0</v>
      </c>
      <c r="K277" s="47">
        <v>0</v>
      </c>
      <c r="L277" s="47">
        <v>0</v>
      </c>
      <c r="M277" s="47">
        <v>0</v>
      </c>
      <c r="N277" s="49">
        <v>2382254.58</v>
      </c>
      <c r="O277" s="43">
        <f t="shared" si="4"/>
        <v>2382254.58</v>
      </c>
      <c r="Q277" s="44"/>
    </row>
    <row r="278" spans="1:17" x14ac:dyDescent="0.25">
      <c r="A278" s="45">
        <v>201603</v>
      </c>
      <c r="B278" s="46">
        <v>201703</v>
      </c>
      <c r="C278" s="45">
        <v>6</v>
      </c>
      <c r="D278" s="47">
        <v>48509200</v>
      </c>
      <c r="E278" s="48">
        <v>10987</v>
      </c>
      <c r="F278" s="48">
        <v>2364888.65</v>
      </c>
      <c r="G278" s="48">
        <v>962</v>
      </c>
      <c r="H278" s="85">
        <v>0</v>
      </c>
      <c r="I278" s="48">
        <v>0</v>
      </c>
      <c r="J278" s="48">
        <v>0</v>
      </c>
      <c r="K278" s="47">
        <v>0</v>
      </c>
      <c r="L278" s="47">
        <v>0</v>
      </c>
      <c r="M278" s="47">
        <v>0</v>
      </c>
      <c r="N278" s="49">
        <v>2364888.65</v>
      </c>
      <c r="O278" s="43">
        <f t="shared" si="4"/>
        <v>2364888.65</v>
      </c>
      <c r="Q278" s="44"/>
    </row>
    <row r="279" spans="1:17" x14ac:dyDescent="0.25">
      <c r="A279" s="45">
        <v>201603</v>
      </c>
      <c r="B279" s="46">
        <v>201704</v>
      </c>
      <c r="C279" s="45">
        <v>6</v>
      </c>
      <c r="D279" s="47">
        <v>48509200</v>
      </c>
      <c r="E279" s="48">
        <v>10987</v>
      </c>
      <c r="F279" s="48">
        <v>2349353.8199999998</v>
      </c>
      <c r="G279" s="48">
        <v>954</v>
      </c>
      <c r="H279" s="85">
        <v>0</v>
      </c>
      <c r="I279" s="48">
        <v>0</v>
      </c>
      <c r="J279" s="48">
        <v>0</v>
      </c>
      <c r="K279" s="47">
        <v>0</v>
      </c>
      <c r="L279" s="47">
        <v>0</v>
      </c>
      <c r="M279" s="47">
        <v>0</v>
      </c>
      <c r="N279" s="49">
        <v>2349353.8199999998</v>
      </c>
      <c r="O279" s="43">
        <f t="shared" si="4"/>
        <v>2349353.8199999998</v>
      </c>
      <c r="Q279" s="44"/>
    </row>
    <row r="280" spans="1:17" x14ac:dyDescent="0.25">
      <c r="A280" s="45">
        <v>201603</v>
      </c>
      <c r="B280" s="46">
        <v>201705</v>
      </c>
      <c r="C280" s="45">
        <v>6</v>
      </c>
      <c r="D280" s="47">
        <v>48509200</v>
      </c>
      <c r="E280" s="48">
        <v>10987</v>
      </c>
      <c r="F280" s="48">
        <v>2339753.8199999998</v>
      </c>
      <c r="G280" s="48">
        <v>949</v>
      </c>
      <c r="H280" s="85">
        <v>0</v>
      </c>
      <c r="I280" s="48">
        <v>0</v>
      </c>
      <c r="J280" s="48">
        <v>0</v>
      </c>
      <c r="K280" s="47">
        <v>0</v>
      </c>
      <c r="L280" s="47">
        <v>0</v>
      </c>
      <c r="M280" s="47">
        <v>0</v>
      </c>
      <c r="N280" s="49">
        <v>2339753.8199999998</v>
      </c>
      <c r="O280" s="43">
        <f t="shared" si="4"/>
        <v>2339753.8199999998</v>
      </c>
      <c r="Q280" s="44"/>
    </row>
    <row r="281" spans="1:17" x14ac:dyDescent="0.25">
      <c r="A281" s="45">
        <v>201603</v>
      </c>
      <c r="B281" s="46">
        <v>201706</v>
      </c>
      <c r="C281" s="45">
        <v>6</v>
      </c>
      <c r="D281" s="47">
        <v>48509200</v>
      </c>
      <c r="E281" s="48">
        <v>10987</v>
      </c>
      <c r="F281" s="48">
        <v>2326436.14</v>
      </c>
      <c r="G281" s="48">
        <v>942</v>
      </c>
      <c r="H281" s="85">
        <v>0</v>
      </c>
      <c r="I281" s="48">
        <v>0</v>
      </c>
      <c r="J281" s="48">
        <v>0</v>
      </c>
      <c r="K281" s="47">
        <v>0</v>
      </c>
      <c r="L281" s="47">
        <v>0</v>
      </c>
      <c r="M281" s="47">
        <v>0</v>
      </c>
      <c r="N281" s="49">
        <v>2326436.14</v>
      </c>
      <c r="O281" s="43">
        <f t="shared" si="4"/>
        <v>2326436.14</v>
      </c>
      <c r="Q281" s="44"/>
    </row>
    <row r="282" spans="1:17" x14ac:dyDescent="0.25">
      <c r="A282" s="45">
        <v>201603</v>
      </c>
      <c r="B282" s="46">
        <v>201707</v>
      </c>
      <c r="C282" s="45">
        <v>6</v>
      </c>
      <c r="D282" s="47">
        <v>48509200</v>
      </c>
      <c r="E282" s="48">
        <v>10987</v>
      </c>
      <c r="F282" s="48">
        <v>2316269.4700000002</v>
      </c>
      <c r="G282" s="48">
        <v>939</v>
      </c>
      <c r="H282" s="85">
        <v>0</v>
      </c>
      <c r="I282" s="48">
        <v>0</v>
      </c>
      <c r="J282" s="48">
        <v>0</v>
      </c>
      <c r="K282" s="47">
        <v>0</v>
      </c>
      <c r="L282" s="47">
        <v>0</v>
      </c>
      <c r="M282" s="47">
        <v>0</v>
      </c>
      <c r="N282" s="49">
        <v>2316269.4700000002</v>
      </c>
      <c r="O282" s="43">
        <f t="shared" si="4"/>
        <v>2316269.4700000002</v>
      </c>
      <c r="Q282" s="44"/>
    </row>
    <row r="283" spans="1:17" ht="12.5" thickBot="1" x14ac:dyDescent="0.3">
      <c r="A283" s="50">
        <v>201603</v>
      </c>
      <c r="B283" s="51">
        <v>201708</v>
      </c>
      <c r="C283" s="50">
        <v>6</v>
      </c>
      <c r="D283" s="52">
        <v>48509200</v>
      </c>
      <c r="E283" s="53">
        <v>10987</v>
      </c>
      <c r="F283" s="53">
        <v>2304200.5299999998</v>
      </c>
      <c r="G283" s="53">
        <v>933</v>
      </c>
      <c r="H283" s="87">
        <v>0</v>
      </c>
      <c r="I283" s="53">
        <v>0</v>
      </c>
      <c r="J283" s="53">
        <v>0</v>
      </c>
      <c r="K283" s="52">
        <v>0</v>
      </c>
      <c r="L283" s="52">
        <v>0</v>
      </c>
      <c r="M283" s="52">
        <v>0</v>
      </c>
      <c r="N283" s="54">
        <v>2304200.5299999998</v>
      </c>
      <c r="O283" s="43">
        <f t="shared" si="4"/>
        <v>2304200.5299999998</v>
      </c>
      <c r="Q283" s="44"/>
    </row>
    <row r="284" spans="1:17" x14ac:dyDescent="0.25">
      <c r="A284" s="38">
        <v>201604</v>
      </c>
      <c r="B284" s="39">
        <v>201604</v>
      </c>
      <c r="C284" s="45">
        <v>6</v>
      </c>
      <c r="D284" s="47">
        <v>32846000</v>
      </c>
      <c r="E284" s="48">
        <v>7049</v>
      </c>
      <c r="F284" s="81">
        <v>32132100</v>
      </c>
      <c r="G284" s="48">
        <v>6854</v>
      </c>
      <c r="H284" s="85">
        <v>713900</v>
      </c>
      <c r="I284" s="64">
        <v>32132100</v>
      </c>
      <c r="J284" s="48">
        <v>0</v>
      </c>
      <c r="K284" s="47">
        <v>0</v>
      </c>
      <c r="L284" s="47">
        <v>0</v>
      </c>
      <c r="M284" s="47">
        <v>0</v>
      </c>
      <c r="N284" s="49">
        <v>0</v>
      </c>
      <c r="O284" s="43">
        <f t="shared" si="4"/>
        <v>0</v>
      </c>
      <c r="Q284" s="44"/>
    </row>
    <row r="285" spans="1:17" x14ac:dyDescent="0.25">
      <c r="A285" s="45">
        <v>201604</v>
      </c>
      <c r="B285" s="46">
        <v>201605</v>
      </c>
      <c r="C285" s="45">
        <v>6</v>
      </c>
      <c r="D285" s="47">
        <v>32837700</v>
      </c>
      <c r="E285" s="48">
        <v>7047</v>
      </c>
      <c r="F285" s="82">
        <v>25068794.890000898</v>
      </c>
      <c r="G285" s="48">
        <v>6271</v>
      </c>
      <c r="H285" s="85">
        <v>2139000</v>
      </c>
      <c r="I285" s="65">
        <v>24423839.190000799</v>
      </c>
      <c r="J285" s="48">
        <v>644955.69999999995</v>
      </c>
      <c r="K285" s="47">
        <v>0</v>
      </c>
      <c r="L285" s="47">
        <v>0</v>
      </c>
      <c r="M285" s="47">
        <v>0</v>
      </c>
      <c r="N285" s="49">
        <v>0</v>
      </c>
      <c r="O285" s="43">
        <f t="shared" si="4"/>
        <v>644955.69999999995</v>
      </c>
      <c r="Q285" s="44"/>
    </row>
    <row r="286" spans="1:17" x14ac:dyDescent="0.25">
      <c r="A286" s="45">
        <v>201604</v>
      </c>
      <c r="B286" s="46">
        <v>201606</v>
      </c>
      <c r="C286" s="45">
        <v>6</v>
      </c>
      <c r="D286" s="47">
        <v>32837700</v>
      </c>
      <c r="E286" s="48">
        <v>7047</v>
      </c>
      <c r="F286" s="82">
        <v>18802178.389999799</v>
      </c>
      <c r="G286" s="48">
        <v>5767</v>
      </c>
      <c r="H286" s="85">
        <v>1786700.32</v>
      </c>
      <c r="I286" s="65">
        <v>17755927.559999801</v>
      </c>
      <c r="J286" s="48">
        <v>608550.82999999996</v>
      </c>
      <c r="K286" s="47">
        <v>437700</v>
      </c>
      <c r="L286" s="47">
        <v>0</v>
      </c>
      <c r="M286" s="47">
        <v>0</v>
      </c>
      <c r="N286" s="49">
        <v>0</v>
      </c>
      <c r="O286" s="43">
        <f t="shared" si="4"/>
        <v>1046250.83</v>
      </c>
      <c r="Q286" s="44"/>
    </row>
    <row r="287" spans="1:17" x14ac:dyDescent="0.25">
      <c r="A287" s="45">
        <v>201604</v>
      </c>
      <c r="B287" s="46">
        <v>201607</v>
      </c>
      <c r="C287" s="45">
        <v>6</v>
      </c>
      <c r="D287" s="47">
        <v>32837700</v>
      </c>
      <c r="E287" s="48">
        <v>7047</v>
      </c>
      <c r="F287" s="82">
        <v>12290357.969999701</v>
      </c>
      <c r="G287" s="48">
        <v>4775</v>
      </c>
      <c r="H287" s="85">
        <v>2813001.46</v>
      </c>
      <c r="I287" s="65">
        <v>10822713.6099998</v>
      </c>
      <c r="J287" s="48">
        <v>671722.73</v>
      </c>
      <c r="K287" s="47">
        <v>404721.63</v>
      </c>
      <c r="L287" s="47">
        <v>391200</v>
      </c>
      <c r="M287" s="47">
        <v>0</v>
      </c>
      <c r="N287" s="49">
        <v>0</v>
      </c>
      <c r="O287" s="43">
        <f t="shared" si="4"/>
        <v>1467644.3599999999</v>
      </c>
      <c r="Q287" s="44"/>
    </row>
    <row r="288" spans="1:17" x14ac:dyDescent="0.25">
      <c r="A288" s="45">
        <v>201604</v>
      </c>
      <c r="B288" s="46">
        <v>201608</v>
      </c>
      <c r="C288" s="45">
        <v>6</v>
      </c>
      <c r="D288" s="47">
        <v>32837700</v>
      </c>
      <c r="E288" s="48">
        <v>7047</v>
      </c>
      <c r="F288" s="82">
        <v>6880758.3299999097</v>
      </c>
      <c r="G288" s="48">
        <v>3678</v>
      </c>
      <c r="H288" s="85">
        <v>2640302.7499999902</v>
      </c>
      <c r="I288" s="65">
        <v>5262764.07</v>
      </c>
      <c r="J288" s="48">
        <v>411878.37</v>
      </c>
      <c r="K288" s="47">
        <v>477613.10000000102</v>
      </c>
      <c r="L288" s="47">
        <v>337302.79</v>
      </c>
      <c r="M288" s="76">
        <v>391200</v>
      </c>
      <c r="N288" s="49">
        <v>0</v>
      </c>
      <c r="O288" s="43">
        <f t="shared" ref="O288:O351" si="5">SUM(J288:N288)</f>
        <v>1617994.2600000009</v>
      </c>
      <c r="Q288" s="44"/>
    </row>
    <row r="289" spans="1:17" x14ac:dyDescent="0.25">
      <c r="A289" s="45">
        <v>201604</v>
      </c>
      <c r="B289" s="46">
        <v>201609</v>
      </c>
      <c r="C289" s="45">
        <v>6</v>
      </c>
      <c r="D289" s="47">
        <v>32837700</v>
      </c>
      <c r="E289" s="48">
        <v>7047</v>
      </c>
      <c r="F289" s="48">
        <v>3428517.4700000398</v>
      </c>
      <c r="G289" s="48">
        <v>2708</v>
      </c>
      <c r="H289" s="85">
        <v>1489803.56</v>
      </c>
      <c r="I289" s="65">
        <v>1739678.70000002</v>
      </c>
      <c r="J289" s="48">
        <v>309435.03999999998</v>
      </c>
      <c r="K289" s="47">
        <v>261719.98</v>
      </c>
      <c r="L289" s="47">
        <v>403680.96</v>
      </c>
      <c r="M289" s="76">
        <v>334802.78999999998</v>
      </c>
      <c r="N289" s="49">
        <v>379200</v>
      </c>
      <c r="O289" s="43">
        <f t="shared" si="5"/>
        <v>1688838.77</v>
      </c>
      <c r="Q289" s="44"/>
    </row>
    <row r="290" spans="1:17" x14ac:dyDescent="0.25">
      <c r="A290" s="45">
        <v>201604</v>
      </c>
      <c r="B290" s="46">
        <v>201610</v>
      </c>
      <c r="C290" s="45">
        <v>6</v>
      </c>
      <c r="D290" s="47">
        <v>32837700</v>
      </c>
      <c r="E290" s="48">
        <v>7047</v>
      </c>
      <c r="F290" s="48">
        <v>1557075.46</v>
      </c>
      <c r="G290" s="48">
        <v>674</v>
      </c>
      <c r="H290" s="85">
        <v>182434.2</v>
      </c>
      <c r="I290" s="48">
        <v>0</v>
      </c>
      <c r="J290" s="48">
        <v>73091.42</v>
      </c>
      <c r="K290" s="47">
        <v>162292.04</v>
      </c>
      <c r="L290" s="47">
        <v>227174.93</v>
      </c>
      <c r="M290" s="76">
        <v>392014.28</v>
      </c>
      <c r="N290" s="49">
        <v>702502.79</v>
      </c>
      <c r="O290" s="43">
        <f t="shared" si="5"/>
        <v>1557075.46</v>
      </c>
      <c r="Q290" s="44"/>
    </row>
    <row r="291" spans="1:17" x14ac:dyDescent="0.25">
      <c r="A291" s="45">
        <v>201604</v>
      </c>
      <c r="B291" s="46">
        <v>201611</v>
      </c>
      <c r="C291" s="45">
        <v>6</v>
      </c>
      <c r="D291" s="47">
        <v>32837700</v>
      </c>
      <c r="E291" s="48">
        <v>7047</v>
      </c>
      <c r="F291" s="48">
        <v>1474936.87</v>
      </c>
      <c r="G291" s="48">
        <v>605</v>
      </c>
      <c r="H291" s="85">
        <v>0</v>
      </c>
      <c r="I291" s="48">
        <v>0</v>
      </c>
      <c r="J291" s="48">
        <v>0</v>
      </c>
      <c r="K291" s="47">
        <v>47119.97</v>
      </c>
      <c r="L291" s="47">
        <v>121700.31</v>
      </c>
      <c r="M291" s="76">
        <v>224674.92</v>
      </c>
      <c r="N291" s="49">
        <v>1081441.67</v>
      </c>
      <c r="O291" s="43">
        <f t="shared" si="5"/>
        <v>1474936.8699999999</v>
      </c>
      <c r="Q291" s="44"/>
    </row>
    <row r="292" spans="1:17" x14ac:dyDescent="0.25">
      <c r="A292" s="45">
        <v>201604</v>
      </c>
      <c r="B292" s="46">
        <v>201612</v>
      </c>
      <c r="C292" s="45">
        <v>6</v>
      </c>
      <c r="D292" s="47">
        <v>32837700</v>
      </c>
      <c r="E292" s="48">
        <v>7047</v>
      </c>
      <c r="F292" s="48">
        <v>1440284.13</v>
      </c>
      <c r="G292" s="48">
        <v>565</v>
      </c>
      <c r="H292" s="85">
        <v>0</v>
      </c>
      <c r="I292" s="48">
        <v>0</v>
      </c>
      <c r="J292" s="48">
        <v>0</v>
      </c>
      <c r="K292" s="47">
        <v>0</v>
      </c>
      <c r="L292" s="47">
        <v>28094.57</v>
      </c>
      <c r="M292" s="76">
        <v>119201.97</v>
      </c>
      <c r="N292" s="49">
        <v>1292987.5899999999</v>
      </c>
      <c r="O292" s="43">
        <f t="shared" si="5"/>
        <v>1440284.13</v>
      </c>
      <c r="Q292" s="44"/>
    </row>
    <row r="293" spans="1:17" x14ac:dyDescent="0.25">
      <c r="A293" s="45">
        <v>201604</v>
      </c>
      <c r="B293" s="46">
        <v>201701</v>
      </c>
      <c r="C293" s="45">
        <v>6</v>
      </c>
      <c r="D293" s="47">
        <v>32837700</v>
      </c>
      <c r="E293" s="48">
        <v>7047</v>
      </c>
      <c r="F293" s="48">
        <v>1432409.53</v>
      </c>
      <c r="G293" s="48">
        <v>561</v>
      </c>
      <c r="H293" s="85">
        <v>0</v>
      </c>
      <c r="I293" s="48">
        <v>0</v>
      </c>
      <c r="J293" s="48">
        <v>0</v>
      </c>
      <c r="K293" s="47">
        <v>0</v>
      </c>
      <c r="L293" s="47">
        <v>0</v>
      </c>
      <c r="M293" s="76">
        <v>28594.57</v>
      </c>
      <c r="N293" s="49">
        <v>1403814.96</v>
      </c>
      <c r="O293" s="43">
        <f t="shared" si="5"/>
        <v>1432409.53</v>
      </c>
      <c r="Q293" s="44"/>
    </row>
    <row r="294" spans="1:17" x14ac:dyDescent="0.25">
      <c r="A294" s="45">
        <v>201604</v>
      </c>
      <c r="B294" s="46">
        <v>201702</v>
      </c>
      <c r="C294" s="45">
        <v>6</v>
      </c>
      <c r="D294" s="47">
        <v>32837700</v>
      </c>
      <c r="E294" s="48">
        <v>7047</v>
      </c>
      <c r="F294" s="48">
        <v>1427154.83</v>
      </c>
      <c r="G294" s="48">
        <v>557</v>
      </c>
      <c r="H294" s="85">
        <v>0</v>
      </c>
      <c r="I294" s="48">
        <v>0</v>
      </c>
      <c r="J294" s="48">
        <v>0</v>
      </c>
      <c r="K294" s="47">
        <v>0</v>
      </c>
      <c r="L294" s="47">
        <v>0</v>
      </c>
      <c r="M294" s="47">
        <v>0</v>
      </c>
      <c r="N294" s="49">
        <v>1427154.83</v>
      </c>
      <c r="O294" s="43">
        <f t="shared" si="5"/>
        <v>1427154.83</v>
      </c>
      <c r="Q294" s="44"/>
    </row>
    <row r="295" spans="1:17" x14ac:dyDescent="0.25">
      <c r="A295" s="45">
        <v>201604</v>
      </c>
      <c r="B295" s="46">
        <v>201703</v>
      </c>
      <c r="C295" s="45">
        <v>6</v>
      </c>
      <c r="D295" s="47">
        <v>32837700</v>
      </c>
      <c r="E295" s="48">
        <v>7047</v>
      </c>
      <c r="F295" s="48">
        <v>1425588.15</v>
      </c>
      <c r="G295" s="48">
        <v>556</v>
      </c>
      <c r="H295" s="85">
        <v>0</v>
      </c>
      <c r="I295" s="48">
        <v>0</v>
      </c>
      <c r="J295" s="48">
        <v>0</v>
      </c>
      <c r="K295" s="47">
        <v>0</v>
      </c>
      <c r="L295" s="47">
        <v>0</v>
      </c>
      <c r="M295" s="47">
        <v>0</v>
      </c>
      <c r="N295" s="49">
        <v>1425588.1500000001</v>
      </c>
      <c r="O295" s="43">
        <f t="shared" si="5"/>
        <v>1425588.1500000001</v>
      </c>
      <c r="Q295" s="44"/>
    </row>
    <row r="296" spans="1:17" x14ac:dyDescent="0.25">
      <c r="A296" s="45">
        <v>201604</v>
      </c>
      <c r="B296" s="46">
        <v>201704</v>
      </c>
      <c r="C296" s="45">
        <v>6</v>
      </c>
      <c r="D296" s="47">
        <v>32837700</v>
      </c>
      <c r="E296" s="48">
        <v>7047</v>
      </c>
      <c r="F296" s="48">
        <v>1413814.89</v>
      </c>
      <c r="G296" s="48">
        <v>552</v>
      </c>
      <c r="H296" s="85">
        <v>0</v>
      </c>
      <c r="I296" s="48">
        <v>0</v>
      </c>
      <c r="J296" s="48">
        <v>0</v>
      </c>
      <c r="K296" s="47">
        <v>0</v>
      </c>
      <c r="L296" s="47">
        <v>0</v>
      </c>
      <c r="M296" s="47">
        <v>0</v>
      </c>
      <c r="N296" s="49">
        <v>1413814.89</v>
      </c>
      <c r="O296" s="43">
        <f t="shared" si="5"/>
        <v>1413814.89</v>
      </c>
      <c r="Q296" s="44"/>
    </row>
    <row r="297" spans="1:17" x14ac:dyDescent="0.25">
      <c r="A297" s="45">
        <v>201604</v>
      </c>
      <c r="B297" s="46">
        <v>201705</v>
      </c>
      <c r="C297" s="45">
        <v>6</v>
      </c>
      <c r="D297" s="47">
        <v>32837700</v>
      </c>
      <c r="E297" s="48">
        <v>7047</v>
      </c>
      <c r="F297" s="48">
        <v>1407585.89</v>
      </c>
      <c r="G297" s="48">
        <v>550</v>
      </c>
      <c r="H297" s="85">
        <v>0</v>
      </c>
      <c r="I297" s="48">
        <v>0</v>
      </c>
      <c r="J297" s="48">
        <v>0</v>
      </c>
      <c r="K297" s="47">
        <v>0</v>
      </c>
      <c r="L297" s="47">
        <v>0</v>
      </c>
      <c r="M297" s="47">
        <v>0</v>
      </c>
      <c r="N297" s="49">
        <v>1407585.89</v>
      </c>
      <c r="O297" s="43">
        <f t="shared" si="5"/>
        <v>1407585.89</v>
      </c>
      <c r="Q297" s="44"/>
    </row>
    <row r="298" spans="1:17" x14ac:dyDescent="0.25">
      <c r="A298" s="45">
        <v>201604</v>
      </c>
      <c r="B298" s="46">
        <v>201706</v>
      </c>
      <c r="C298" s="45">
        <v>6</v>
      </c>
      <c r="D298" s="47">
        <v>32837700</v>
      </c>
      <c r="E298" s="48">
        <v>7047</v>
      </c>
      <c r="F298" s="48">
        <v>1396061.28</v>
      </c>
      <c r="G298" s="48">
        <v>546</v>
      </c>
      <c r="H298" s="85">
        <v>0</v>
      </c>
      <c r="I298" s="48">
        <v>0</v>
      </c>
      <c r="J298" s="48">
        <v>0</v>
      </c>
      <c r="K298" s="47">
        <v>0</v>
      </c>
      <c r="L298" s="47">
        <v>0</v>
      </c>
      <c r="M298" s="47">
        <v>0</v>
      </c>
      <c r="N298" s="49">
        <v>1396061.28</v>
      </c>
      <c r="O298" s="43">
        <f t="shared" si="5"/>
        <v>1396061.28</v>
      </c>
      <c r="Q298" s="44"/>
    </row>
    <row r="299" spans="1:17" x14ac:dyDescent="0.25">
      <c r="A299" s="45">
        <v>201604</v>
      </c>
      <c r="B299" s="46">
        <v>201707</v>
      </c>
      <c r="C299" s="45">
        <v>6</v>
      </c>
      <c r="D299" s="47">
        <v>32837700</v>
      </c>
      <c r="E299" s="48">
        <v>7047</v>
      </c>
      <c r="F299" s="48">
        <v>1390306.76</v>
      </c>
      <c r="G299" s="48">
        <v>542</v>
      </c>
      <c r="H299" s="85">
        <v>0</v>
      </c>
      <c r="I299" s="48">
        <v>0</v>
      </c>
      <c r="J299" s="48">
        <v>0</v>
      </c>
      <c r="K299" s="47">
        <v>0</v>
      </c>
      <c r="L299" s="47">
        <v>0</v>
      </c>
      <c r="M299" s="47">
        <v>0</v>
      </c>
      <c r="N299" s="49">
        <v>1390306.76</v>
      </c>
      <c r="O299" s="43">
        <f t="shared" si="5"/>
        <v>1390306.76</v>
      </c>
      <c r="Q299" s="44"/>
    </row>
    <row r="300" spans="1:17" ht="12.5" thickBot="1" x14ac:dyDescent="0.3">
      <c r="A300" s="50">
        <v>201604</v>
      </c>
      <c r="B300" s="51">
        <v>201708</v>
      </c>
      <c r="C300" s="50">
        <v>6</v>
      </c>
      <c r="D300" s="52">
        <v>32837700</v>
      </c>
      <c r="E300" s="53">
        <v>7047</v>
      </c>
      <c r="F300" s="53">
        <v>1378161.41</v>
      </c>
      <c r="G300" s="53">
        <v>539</v>
      </c>
      <c r="H300" s="87">
        <v>0</v>
      </c>
      <c r="I300" s="53">
        <v>0</v>
      </c>
      <c r="J300" s="53">
        <v>0</v>
      </c>
      <c r="K300" s="52">
        <v>0</v>
      </c>
      <c r="L300" s="52">
        <v>0</v>
      </c>
      <c r="M300" s="52">
        <v>0</v>
      </c>
      <c r="N300" s="54">
        <v>1378161.41</v>
      </c>
      <c r="O300" s="43">
        <f t="shared" si="5"/>
        <v>1378161.41</v>
      </c>
      <c r="Q300" s="44"/>
    </row>
    <row r="301" spans="1:17" x14ac:dyDescent="0.25">
      <c r="A301" s="38">
        <v>201605</v>
      </c>
      <c r="B301" s="39">
        <v>201605</v>
      </c>
      <c r="C301" s="45">
        <v>6</v>
      </c>
      <c r="D301" s="47">
        <v>40033700</v>
      </c>
      <c r="E301" s="48">
        <v>8592</v>
      </c>
      <c r="F301" s="81">
        <v>38977133.350000001</v>
      </c>
      <c r="G301" s="48">
        <v>8302</v>
      </c>
      <c r="H301" s="85">
        <v>1056566.6499999999</v>
      </c>
      <c r="I301" s="64">
        <v>38977133.350000001</v>
      </c>
      <c r="J301" s="48">
        <v>0</v>
      </c>
      <c r="K301" s="47">
        <v>0</v>
      </c>
      <c r="L301" s="47">
        <v>0</v>
      </c>
      <c r="M301" s="47">
        <v>0</v>
      </c>
      <c r="N301" s="49">
        <v>0</v>
      </c>
      <c r="O301" s="43">
        <f t="shared" si="5"/>
        <v>0</v>
      </c>
      <c r="Q301" s="44"/>
    </row>
    <row r="302" spans="1:17" x14ac:dyDescent="0.25">
      <c r="A302" s="45">
        <v>201605</v>
      </c>
      <c r="B302" s="46">
        <v>201606</v>
      </c>
      <c r="C302" s="45">
        <v>6</v>
      </c>
      <c r="D302" s="47">
        <v>40033700</v>
      </c>
      <c r="E302" s="48">
        <v>8592</v>
      </c>
      <c r="F302" s="82">
        <v>30726839.6600013</v>
      </c>
      <c r="G302" s="48">
        <v>7673</v>
      </c>
      <c r="H302" s="85">
        <v>2268016.67</v>
      </c>
      <c r="I302" s="65">
        <v>29874339.6600013</v>
      </c>
      <c r="J302" s="48">
        <v>852500</v>
      </c>
      <c r="K302" s="47">
        <v>0</v>
      </c>
      <c r="L302" s="47">
        <v>0</v>
      </c>
      <c r="M302" s="47">
        <v>0</v>
      </c>
      <c r="N302" s="49">
        <v>0</v>
      </c>
      <c r="O302" s="43">
        <f t="shared" si="5"/>
        <v>852500</v>
      </c>
      <c r="Q302" s="44"/>
    </row>
    <row r="303" spans="1:17" x14ac:dyDescent="0.25">
      <c r="A303" s="45">
        <v>201605</v>
      </c>
      <c r="B303" s="46">
        <v>201607</v>
      </c>
      <c r="C303" s="45">
        <v>6</v>
      </c>
      <c r="D303" s="47">
        <v>40033700</v>
      </c>
      <c r="E303" s="48">
        <v>8592</v>
      </c>
      <c r="F303" s="82">
        <v>23090181.609999798</v>
      </c>
      <c r="G303" s="48">
        <v>7055</v>
      </c>
      <c r="H303" s="85">
        <v>2162033.7200000002</v>
      </c>
      <c r="I303" s="65">
        <v>21550244.929999799</v>
      </c>
      <c r="J303" s="48">
        <v>970436.68</v>
      </c>
      <c r="K303" s="47">
        <v>569500</v>
      </c>
      <c r="L303" s="47">
        <v>0</v>
      </c>
      <c r="M303" s="47">
        <v>0</v>
      </c>
      <c r="N303" s="49">
        <v>0</v>
      </c>
      <c r="O303" s="43">
        <f t="shared" si="5"/>
        <v>1539936.6800000002</v>
      </c>
      <c r="Q303" s="44"/>
    </row>
    <row r="304" spans="1:17" x14ac:dyDescent="0.25">
      <c r="A304" s="45">
        <v>201605</v>
      </c>
      <c r="B304" s="46">
        <v>201608</v>
      </c>
      <c r="C304" s="45">
        <v>6</v>
      </c>
      <c r="D304" s="47">
        <v>40033700</v>
      </c>
      <c r="E304" s="48">
        <v>8592</v>
      </c>
      <c r="F304" s="82">
        <v>14889796.879999699</v>
      </c>
      <c r="G304" s="48">
        <v>5759</v>
      </c>
      <c r="H304" s="85">
        <v>3723351.8499999898</v>
      </c>
      <c r="I304" s="65">
        <v>12981947.719999701</v>
      </c>
      <c r="J304" s="48">
        <v>740806.5</v>
      </c>
      <c r="K304" s="47">
        <v>650842.66</v>
      </c>
      <c r="L304" s="47">
        <v>516200</v>
      </c>
      <c r="M304" s="47">
        <v>0</v>
      </c>
      <c r="N304" s="49">
        <v>0</v>
      </c>
      <c r="O304" s="43">
        <f t="shared" si="5"/>
        <v>1907849.1600000001</v>
      </c>
      <c r="Q304" s="44"/>
    </row>
    <row r="305" spans="1:17" x14ac:dyDescent="0.25">
      <c r="A305" s="45">
        <v>201605</v>
      </c>
      <c r="B305" s="46">
        <v>201609</v>
      </c>
      <c r="C305" s="45">
        <v>6</v>
      </c>
      <c r="D305" s="47">
        <v>40033700</v>
      </c>
      <c r="E305" s="48">
        <v>8592</v>
      </c>
      <c r="F305" s="82">
        <v>8549365.9799998607</v>
      </c>
      <c r="G305" s="48">
        <v>4457</v>
      </c>
      <c r="H305" s="85">
        <v>3054236.26999998</v>
      </c>
      <c r="I305" s="65">
        <v>6312731.0599999595</v>
      </c>
      <c r="J305" s="48">
        <v>672146.74</v>
      </c>
      <c r="K305" s="47">
        <v>501709.53</v>
      </c>
      <c r="L305" s="47">
        <v>563378.65</v>
      </c>
      <c r="M305" s="76">
        <v>499400</v>
      </c>
      <c r="N305" s="49">
        <v>0</v>
      </c>
      <c r="O305" s="43">
        <f t="shared" si="5"/>
        <v>2236634.92</v>
      </c>
      <c r="Q305" s="44"/>
    </row>
    <row r="306" spans="1:17" x14ac:dyDescent="0.25">
      <c r="A306" s="45">
        <v>201605</v>
      </c>
      <c r="B306" s="46">
        <v>201610</v>
      </c>
      <c r="C306" s="45">
        <v>6</v>
      </c>
      <c r="D306" s="47">
        <v>40033700</v>
      </c>
      <c r="E306" s="48">
        <v>8592</v>
      </c>
      <c r="F306" s="48">
        <v>4172942.2600000398</v>
      </c>
      <c r="G306" s="48">
        <v>3140</v>
      </c>
      <c r="H306" s="85">
        <v>1891270.6</v>
      </c>
      <c r="I306" s="65">
        <v>2063911.8500000299</v>
      </c>
      <c r="J306" s="48">
        <v>251281.77</v>
      </c>
      <c r="K306" s="47">
        <v>380742.93</v>
      </c>
      <c r="L306" s="47">
        <v>440806.86</v>
      </c>
      <c r="M306" s="76">
        <v>548498.85</v>
      </c>
      <c r="N306" s="49">
        <v>487700</v>
      </c>
      <c r="O306" s="43">
        <f t="shared" si="5"/>
        <v>2109030.41</v>
      </c>
      <c r="Q306" s="44"/>
    </row>
    <row r="307" spans="1:17" x14ac:dyDescent="0.25">
      <c r="A307" s="45">
        <v>201605</v>
      </c>
      <c r="B307" s="46">
        <v>201611</v>
      </c>
      <c r="C307" s="45">
        <v>6</v>
      </c>
      <c r="D307" s="47">
        <v>40033700</v>
      </c>
      <c r="E307" s="48">
        <v>8592</v>
      </c>
      <c r="F307" s="48">
        <v>2004225.22</v>
      </c>
      <c r="G307" s="48">
        <v>816</v>
      </c>
      <c r="H307" s="85">
        <v>147300.70000000001</v>
      </c>
      <c r="I307" s="48">
        <v>0</v>
      </c>
      <c r="J307" s="48">
        <v>88009.14</v>
      </c>
      <c r="K307" s="47">
        <v>171883</v>
      </c>
      <c r="L307" s="47">
        <v>285577.36</v>
      </c>
      <c r="M307" s="76">
        <v>427140.2</v>
      </c>
      <c r="N307" s="49">
        <v>1031615.52</v>
      </c>
      <c r="O307" s="43">
        <f t="shared" si="5"/>
        <v>2004225.22</v>
      </c>
      <c r="Q307" s="44"/>
    </row>
    <row r="308" spans="1:17" x14ac:dyDescent="0.25">
      <c r="A308" s="45">
        <v>201605</v>
      </c>
      <c r="B308" s="46">
        <v>201612</v>
      </c>
      <c r="C308" s="45">
        <v>6</v>
      </c>
      <c r="D308" s="47">
        <v>40033700</v>
      </c>
      <c r="E308" s="48">
        <v>8592</v>
      </c>
      <c r="F308" s="48">
        <v>1883864.24</v>
      </c>
      <c r="G308" s="48">
        <v>713</v>
      </c>
      <c r="H308" s="85">
        <v>0</v>
      </c>
      <c r="I308" s="48">
        <v>0</v>
      </c>
      <c r="J308" s="48">
        <v>0</v>
      </c>
      <c r="K308" s="47">
        <v>38986.01</v>
      </c>
      <c r="L308" s="47">
        <v>120878.47</v>
      </c>
      <c r="M308" s="76">
        <v>280577.37</v>
      </c>
      <c r="N308" s="49">
        <v>1443422.39</v>
      </c>
      <c r="O308" s="43">
        <f t="shared" si="5"/>
        <v>1883864.2399999998</v>
      </c>
      <c r="Q308" s="44"/>
    </row>
    <row r="309" spans="1:17" x14ac:dyDescent="0.25">
      <c r="A309" s="45">
        <v>201605</v>
      </c>
      <c r="B309" s="46">
        <v>201701</v>
      </c>
      <c r="C309" s="45">
        <v>6</v>
      </c>
      <c r="D309" s="47">
        <v>40033700</v>
      </c>
      <c r="E309" s="48">
        <v>8592</v>
      </c>
      <c r="F309" s="48">
        <v>1856271.14</v>
      </c>
      <c r="G309" s="48">
        <v>691</v>
      </c>
      <c r="H309" s="85">
        <v>0</v>
      </c>
      <c r="I309" s="48">
        <v>0</v>
      </c>
      <c r="J309" s="48">
        <v>0</v>
      </c>
      <c r="K309" s="47">
        <v>0</v>
      </c>
      <c r="L309" s="47">
        <v>28370.5</v>
      </c>
      <c r="M309" s="76">
        <v>119545.11</v>
      </c>
      <c r="N309" s="49">
        <v>1708355.53</v>
      </c>
      <c r="O309" s="43">
        <f t="shared" si="5"/>
        <v>1856271.1400000001</v>
      </c>
      <c r="Q309" s="44"/>
    </row>
    <row r="310" spans="1:17" x14ac:dyDescent="0.25">
      <c r="A310" s="45">
        <v>201605</v>
      </c>
      <c r="B310" s="46">
        <v>201702</v>
      </c>
      <c r="C310" s="45">
        <v>6</v>
      </c>
      <c r="D310" s="47">
        <v>40033700</v>
      </c>
      <c r="E310" s="48">
        <v>8592</v>
      </c>
      <c r="F310" s="48">
        <v>1842728.04</v>
      </c>
      <c r="G310" s="48">
        <v>686</v>
      </c>
      <c r="H310" s="85">
        <v>0</v>
      </c>
      <c r="I310" s="48">
        <v>0</v>
      </c>
      <c r="J310" s="48">
        <v>0</v>
      </c>
      <c r="K310" s="47">
        <v>0</v>
      </c>
      <c r="L310" s="47">
        <v>0</v>
      </c>
      <c r="M310" s="76">
        <v>24748.87</v>
      </c>
      <c r="N310" s="49">
        <v>1817979.17</v>
      </c>
      <c r="O310" s="43">
        <f t="shared" si="5"/>
        <v>1842728.04</v>
      </c>
      <c r="Q310" s="44"/>
    </row>
    <row r="311" spans="1:17" x14ac:dyDescent="0.25">
      <c r="A311" s="45">
        <v>201605</v>
      </c>
      <c r="B311" s="46">
        <v>201703</v>
      </c>
      <c r="C311" s="45">
        <v>6</v>
      </c>
      <c r="D311" s="47">
        <v>40033700</v>
      </c>
      <c r="E311" s="48">
        <v>8592</v>
      </c>
      <c r="F311" s="48">
        <v>1824275.18</v>
      </c>
      <c r="G311" s="48">
        <v>679</v>
      </c>
      <c r="H311" s="85">
        <v>0</v>
      </c>
      <c r="I311" s="48">
        <v>0</v>
      </c>
      <c r="J311" s="48">
        <v>0</v>
      </c>
      <c r="K311" s="47">
        <v>0</v>
      </c>
      <c r="L311" s="47">
        <v>0</v>
      </c>
      <c r="M311" s="47">
        <v>0</v>
      </c>
      <c r="N311" s="49">
        <v>1824275.1800000002</v>
      </c>
      <c r="O311" s="43">
        <f t="shared" si="5"/>
        <v>1824275.1800000002</v>
      </c>
      <c r="Q311" s="44"/>
    </row>
    <row r="312" spans="1:17" x14ac:dyDescent="0.25">
      <c r="A312" s="45">
        <v>201605</v>
      </c>
      <c r="B312" s="46">
        <v>201704</v>
      </c>
      <c r="C312" s="45">
        <v>6</v>
      </c>
      <c r="D312" s="47">
        <v>40033700</v>
      </c>
      <c r="E312" s="48">
        <v>8592</v>
      </c>
      <c r="F312" s="48">
        <v>1805902.21</v>
      </c>
      <c r="G312" s="48">
        <v>671</v>
      </c>
      <c r="H312" s="85">
        <v>0</v>
      </c>
      <c r="I312" s="48">
        <v>0</v>
      </c>
      <c r="J312" s="48">
        <v>0</v>
      </c>
      <c r="K312" s="47">
        <v>0</v>
      </c>
      <c r="L312" s="47">
        <v>0</v>
      </c>
      <c r="M312" s="47">
        <v>0</v>
      </c>
      <c r="N312" s="49">
        <v>1805902.21</v>
      </c>
      <c r="O312" s="43">
        <f t="shared" si="5"/>
        <v>1805902.21</v>
      </c>
      <c r="Q312" s="44"/>
    </row>
    <row r="313" spans="1:17" x14ac:dyDescent="0.25">
      <c r="A313" s="45">
        <v>201605</v>
      </c>
      <c r="B313" s="46">
        <v>201705</v>
      </c>
      <c r="C313" s="45">
        <v>6</v>
      </c>
      <c r="D313" s="47">
        <v>40033700</v>
      </c>
      <c r="E313" s="48">
        <v>8592</v>
      </c>
      <c r="F313" s="48">
        <v>1793902.03</v>
      </c>
      <c r="G313" s="48">
        <v>666</v>
      </c>
      <c r="H313" s="85">
        <v>0</v>
      </c>
      <c r="I313" s="48">
        <v>0</v>
      </c>
      <c r="J313" s="48">
        <v>0</v>
      </c>
      <c r="K313" s="47">
        <v>0</v>
      </c>
      <c r="L313" s="47">
        <v>0</v>
      </c>
      <c r="M313" s="47">
        <v>0</v>
      </c>
      <c r="N313" s="49">
        <v>1793902.03</v>
      </c>
      <c r="O313" s="43">
        <f t="shared" si="5"/>
        <v>1793902.03</v>
      </c>
      <c r="Q313" s="44"/>
    </row>
    <row r="314" spans="1:17" x14ac:dyDescent="0.25">
      <c r="A314" s="45">
        <v>201605</v>
      </c>
      <c r="B314" s="46">
        <v>201706</v>
      </c>
      <c r="C314" s="45">
        <v>6</v>
      </c>
      <c r="D314" s="47">
        <v>40033700</v>
      </c>
      <c r="E314" s="48">
        <v>8592</v>
      </c>
      <c r="F314" s="48">
        <v>1775689.12</v>
      </c>
      <c r="G314" s="48">
        <v>661</v>
      </c>
      <c r="H314" s="85">
        <v>0</v>
      </c>
      <c r="I314" s="48">
        <v>0</v>
      </c>
      <c r="J314" s="48">
        <v>0</v>
      </c>
      <c r="K314" s="47">
        <v>0</v>
      </c>
      <c r="L314" s="47">
        <v>0</v>
      </c>
      <c r="M314" s="47">
        <v>0</v>
      </c>
      <c r="N314" s="49">
        <v>1775689.12</v>
      </c>
      <c r="O314" s="43">
        <f t="shared" si="5"/>
        <v>1775689.12</v>
      </c>
      <c r="Q314" s="44"/>
    </row>
    <row r="315" spans="1:17" x14ac:dyDescent="0.25">
      <c r="A315" s="45">
        <v>201605</v>
      </c>
      <c r="B315" s="46">
        <v>201707</v>
      </c>
      <c r="C315" s="45">
        <v>6</v>
      </c>
      <c r="D315" s="47">
        <v>40033700</v>
      </c>
      <c r="E315" s="48">
        <v>8592</v>
      </c>
      <c r="F315" s="48">
        <v>1768105.78</v>
      </c>
      <c r="G315" s="48">
        <v>659</v>
      </c>
      <c r="H315" s="85">
        <v>0</v>
      </c>
      <c r="I315" s="48">
        <v>0</v>
      </c>
      <c r="J315" s="48">
        <v>0</v>
      </c>
      <c r="K315" s="47">
        <v>0</v>
      </c>
      <c r="L315" s="47">
        <v>0</v>
      </c>
      <c r="M315" s="47">
        <v>0</v>
      </c>
      <c r="N315" s="49">
        <v>1768105.78</v>
      </c>
      <c r="O315" s="43">
        <f t="shared" si="5"/>
        <v>1768105.78</v>
      </c>
      <c r="Q315" s="44"/>
    </row>
    <row r="316" spans="1:17" ht="12.5" thickBot="1" x14ac:dyDescent="0.3">
      <c r="A316" s="50">
        <v>201605</v>
      </c>
      <c r="B316" s="51">
        <v>201708</v>
      </c>
      <c r="C316" s="50">
        <v>6</v>
      </c>
      <c r="D316" s="52">
        <v>40033700</v>
      </c>
      <c r="E316" s="53">
        <v>8592</v>
      </c>
      <c r="F316" s="53">
        <v>1763972.45</v>
      </c>
      <c r="G316" s="53">
        <v>657</v>
      </c>
      <c r="H316" s="87">
        <v>0</v>
      </c>
      <c r="I316" s="53">
        <v>0</v>
      </c>
      <c r="J316" s="53">
        <v>0</v>
      </c>
      <c r="K316" s="52">
        <v>0</v>
      </c>
      <c r="L316" s="52">
        <v>0</v>
      </c>
      <c r="M316" s="52">
        <v>0</v>
      </c>
      <c r="N316" s="54">
        <v>1763972.45</v>
      </c>
      <c r="O316" s="43">
        <f t="shared" si="5"/>
        <v>1763972.45</v>
      </c>
      <c r="Q316" s="44"/>
    </row>
    <row r="317" spans="1:17" x14ac:dyDescent="0.25">
      <c r="A317" s="38">
        <v>201606</v>
      </c>
      <c r="B317" s="39">
        <v>201606</v>
      </c>
      <c r="C317" s="45">
        <v>6</v>
      </c>
      <c r="D317" s="47">
        <v>49289500</v>
      </c>
      <c r="E317" s="48">
        <v>9442</v>
      </c>
      <c r="F317" s="81">
        <v>48084766.75</v>
      </c>
      <c r="G317" s="48">
        <v>9130</v>
      </c>
      <c r="H317" s="85">
        <v>1242612.05</v>
      </c>
      <c r="I317" s="64">
        <v>48084766.75</v>
      </c>
      <c r="J317" s="48">
        <v>0</v>
      </c>
      <c r="K317" s="47">
        <v>0</v>
      </c>
      <c r="L317" s="47">
        <v>0</v>
      </c>
      <c r="M317" s="47">
        <v>0</v>
      </c>
      <c r="N317" s="49">
        <v>0</v>
      </c>
      <c r="O317" s="43">
        <f t="shared" si="5"/>
        <v>0</v>
      </c>
      <c r="Q317" s="44"/>
    </row>
    <row r="318" spans="1:17" x14ac:dyDescent="0.25">
      <c r="A318" s="45">
        <v>201606</v>
      </c>
      <c r="B318" s="46">
        <v>201607</v>
      </c>
      <c r="C318" s="45">
        <v>6</v>
      </c>
      <c r="D318" s="47">
        <v>49289500</v>
      </c>
      <c r="E318" s="48">
        <v>9442</v>
      </c>
      <c r="F318" s="82">
        <v>37911640.670002103</v>
      </c>
      <c r="G318" s="48">
        <v>8444</v>
      </c>
      <c r="H318" s="85">
        <v>2664100.0099999998</v>
      </c>
      <c r="I318" s="65">
        <v>37012140.670002103</v>
      </c>
      <c r="J318" s="48">
        <v>899500</v>
      </c>
      <c r="K318" s="47">
        <v>0</v>
      </c>
      <c r="L318" s="47">
        <v>0</v>
      </c>
      <c r="M318" s="47">
        <v>0</v>
      </c>
      <c r="N318" s="49">
        <v>0</v>
      </c>
      <c r="O318" s="43">
        <f t="shared" si="5"/>
        <v>899500</v>
      </c>
      <c r="Q318" s="44"/>
    </row>
    <row r="319" spans="1:17" x14ac:dyDescent="0.25">
      <c r="A319" s="45">
        <v>201606</v>
      </c>
      <c r="B319" s="46">
        <v>201608</v>
      </c>
      <c r="C319" s="45">
        <v>6</v>
      </c>
      <c r="D319" s="47">
        <v>49289500</v>
      </c>
      <c r="E319" s="48">
        <v>9442</v>
      </c>
      <c r="F319" s="82">
        <v>28660639.159999799</v>
      </c>
      <c r="G319" s="48">
        <v>7783</v>
      </c>
      <c r="H319" s="85">
        <v>2373594.98</v>
      </c>
      <c r="I319" s="65">
        <v>27005960.7799998</v>
      </c>
      <c r="J319" s="48">
        <v>1162078.3799999999</v>
      </c>
      <c r="K319" s="47">
        <v>492600</v>
      </c>
      <c r="L319" s="47">
        <v>0</v>
      </c>
      <c r="M319" s="47">
        <v>0</v>
      </c>
      <c r="N319" s="49">
        <v>0</v>
      </c>
      <c r="O319" s="43">
        <f t="shared" si="5"/>
        <v>1654678.38</v>
      </c>
      <c r="Q319" s="44"/>
    </row>
    <row r="320" spans="1:17" x14ac:dyDescent="0.25">
      <c r="A320" s="45">
        <v>201606</v>
      </c>
      <c r="B320" s="46">
        <v>201609</v>
      </c>
      <c r="C320" s="45">
        <v>6</v>
      </c>
      <c r="D320" s="47">
        <v>49289500</v>
      </c>
      <c r="E320" s="48">
        <v>9442</v>
      </c>
      <c r="F320" s="82">
        <v>19137195.140000001</v>
      </c>
      <c r="G320" s="48">
        <v>6509</v>
      </c>
      <c r="H320" s="85">
        <v>3888941.8699999899</v>
      </c>
      <c r="I320" s="65">
        <v>16535778.1499997</v>
      </c>
      <c r="J320" s="48">
        <v>1485699.48</v>
      </c>
      <c r="K320" s="47">
        <v>689017.51</v>
      </c>
      <c r="L320" s="47">
        <v>426700</v>
      </c>
      <c r="M320" s="47">
        <v>0</v>
      </c>
      <c r="N320" s="49">
        <v>0</v>
      </c>
      <c r="O320" s="43">
        <f t="shared" si="5"/>
        <v>2601416.9900000002</v>
      </c>
      <c r="Q320" s="44"/>
    </row>
    <row r="321" spans="1:17" x14ac:dyDescent="0.25">
      <c r="A321" s="45">
        <v>201606</v>
      </c>
      <c r="B321" s="46">
        <v>201610</v>
      </c>
      <c r="C321" s="45">
        <v>6</v>
      </c>
      <c r="D321" s="47">
        <v>49289500</v>
      </c>
      <c r="E321" s="48">
        <v>9442</v>
      </c>
      <c r="F321" s="82">
        <v>10842741.649999799</v>
      </c>
      <c r="G321" s="48">
        <v>5001</v>
      </c>
      <c r="H321" s="85">
        <v>3777545.8499999698</v>
      </c>
      <c r="I321" s="65">
        <v>8408690.3499998599</v>
      </c>
      <c r="J321" s="48">
        <v>616659.79</v>
      </c>
      <c r="K321" s="47">
        <v>828361.77999999898</v>
      </c>
      <c r="L321" s="47">
        <v>570329.73</v>
      </c>
      <c r="M321" s="76">
        <v>418700</v>
      </c>
      <c r="N321" s="49">
        <v>0</v>
      </c>
      <c r="O321" s="43">
        <f t="shared" si="5"/>
        <v>2434051.2999999989</v>
      </c>
      <c r="Q321" s="44"/>
    </row>
    <row r="322" spans="1:17" x14ac:dyDescent="0.25">
      <c r="A322" s="45">
        <v>201606</v>
      </c>
      <c r="B322" s="46">
        <v>201611</v>
      </c>
      <c r="C322" s="45">
        <v>6</v>
      </c>
      <c r="D322" s="47">
        <v>49289500</v>
      </c>
      <c r="E322" s="48">
        <v>9442</v>
      </c>
      <c r="F322" s="48">
        <v>5190968.4599999702</v>
      </c>
      <c r="G322" s="48">
        <v>3571</v>
      </c>
      <c r="H322" s="85">
        <v>2289111.9300000002</v>
      </c>
      <c r="I322" s="65">
        <v>2762830.5200000498</v>
      </c>
      <c r="J322" s="48">
        <v>363876.69</v>
      </c>
      <c r="K322" s="47">
        <v>427303.25</v>
      </c>
      <c r="L322" s="47">
        <v>664894.93999999994</v>
      </c>
      <c r="M322" s="76">
        <v>557863.06000000006</v>
      </c>
      <c r="N322" s="49">
        <v>414200</v>
      </c>
      <c r="O322" s="43">
        <f t="shared" si="5"/>
        <v>2428137.94</v>
      </c>
      <c r="Q322" s="44"/>
    </row>
    <row r="323" spans="1:17" x14ac:dyDescent="0.25">
      <c r="A323" s="45">
        <v>201606</v>
      </c>
      <c r="B323" s="46">
        <v>201612</v>
      </c>
      <c r="C323" s="45">
        <v>6</v>
      </c>
      <c r="D323" s="47">
        <v>49289500</v>
      </c>
      <c r="E323" s="48">
        <v>9442</v>
      </c>
      <c r="F323" s="48">
        <v>2193165.9</v>
      </c>
      <c r="G323" s="48">
        <v>763</v>
      </c>
      <c r="H323" s="85">
        <v>277607.19</v>
      </c>
      <c r="I323" s="48">
        <v>0</v>
      </c>
      <c r="J323" s="48">
        <v>77127.710000000006</v>
      </c>
      <c r="K323" s="47">
        <v>184784.46</v>
      </c>
      <c r="L323" s="47">
        <v>313732.93</v>
      </c>
      <c r="M323" s="76">
        <v>658491.07999999996</v>
      </c>
      <c r="N323" s="49">
        <v>959029.72</v>
      </c>
      <c r="O323" s="43">
        <f t="shared" si="5"/>
        <v>2193165.9</v>
      </c>
      <c r="Q323" s="44"/>
    </row>
    <row r="324" spans="1:17" x14ac:dyDescent="0.25">
      <c r="A324" s="45">
        <v>201606</v>
      </c>
      <c r="B324" s="46">
        <v>201701</v>
      </c>
      <c r="C324" s="45">
        <v>6</v>
      </c>
      <c r="D324" s="47">
        <v>49289500</v>
      </c>
      <c r="E324" s="48">
        <v>9442</v>
      </c>
      <c r="F324" s="48">
        <v>2095917.11</v>
      </c>
      <c r="G324" s="48">
        <v>687</v>
      </c>
      <c r="H324" s="85">
        <v>0</v>
      </c>
      <c r="I324" s="48">
        <v>0</v>
      </c>
      <c r="J324" s="48">
        <v>0</v>
      </c>
      <c r="K324" s="47">
        <v>46553.99</v>
      </c>
      <c r="L324" s="47">
        <v>147146.62</v>
      </c>
      <c r="M324" s="76">
        <v>310383.52</v>
      </c>
      <c r="N324" s="49">
        <v>1591832.98</v>
      </c>
      <c r="O324" s="43">
        <f t="shared" si="5"/>
        <v>2095917.1099999999</v>
      </c>
      <c r="Q324" s="44"/>
    </row>
    <row r="325" spans="1:17" x14ac:dyDescent="0.25">
      <c r="A325" s="45">
        <v>201606</v>
      </c>
      <c r="B325" s="46">
        <v>201702</v>
      </c>
      <c r="C325" s="45">
        <v>6</v>
      </c>
      <c r="D325" s="47">
        <v>49289500</v>
      </c>
      <c r="E325" s="48">
        <v>9442</v>
      </c>
      <c r="F325" s="48">
        <v>2062747.89</v>
      </c>
      <c r="G325" s="48">
        <v>661</v>
      </c>
      <c r="H325" s="85">
        <v>0</v>
      </c>
      <c r="I325" s="48">
        <v>0</v>
      </c>
      <c r="J325" s="48">
        <v>0</v>
      </c>
      <c r="K325" s="47">
        <v>0</v>
      </c>
      <c r="L325" s="47">
        <v>28503.37</v>
      </c>
      <c r="M325" s="76">
        <v>141144.68</v>
      </c>
      <c r="N325" s="49">
        <v>1893099.8399999999</v>
      </c>
      <c r="O325" s="43">
        <f t="shared" si="5"/>
        <v>2062747.89</v>
      </c>
      <c r="Q325" s="44"/>
    </row>
    <row r="326" spans="1:17" x14ac:dyDescent="0.25">
      <c r="A326" s="45">
        <v>201606</v>
      </c>
      <c r="B326" s="46">
        <v>201703</v>
      </c>
      <c r="C326" s="45">
        <v>6</v>
      </c>
      <c r="D326" s="47">
        <v>49289500</v>
      </c>
      <c r="E326" s="48">
        <v>9442</v>
      </c>
      <c r="F326" s="48">
        <v>2047777.49</v>
      </c>
      <c r="G326" s="48">
        <v>654</v>
      </c>
      <c r="H326" s="85">
        <v>0</v>
      </c>
      <c r="I326" s="48">
        <v>0</v>
      </c>
      <c r="J326" s="48">
        <v>0</v>
      </c>
      <c r="K326" s="47">
        <v>0</v>
      </c>
      <c r="L326" s="47">
        <v>0</v>
      </c>
      <c r="M326" s="76">
        <v>25410.06</v>
      </c>
      <c r="N326" s="49">
        <v>2022367.43</v>
      </c>
      <c r="O326" s="43">
        <f t="shared" si="5"/>
        <v>2047777.49</v>
      </c>
      <c r="Q326" s="44"/>
    </row>
    <row r="327" spans="1:17" x14ac:dyDescent="0.25">
      <c r="A327" s="45">
        <v>201606</v>
      </c>
      <c r="B327" s="46">
        <v>201704</v>
      </c>
      <c r="C327" s="45">
        <v>6</v>
      </c>
      <c r="D327" s="47">
        <v>49289500</v>
      </c>
      <c r="E327" s="48">
        <v>9442</v>
      </c>
      <c r="F327" s="48">
        <v>2037819.29</v>
      </c>
      <c r="G327" s="48">
        <v>651</v>
      </c>
      <c r="H327" s="85">
        <v>0</v>
      </c>
      <c r="I327" s="48">
        <v>0</v>
      </c>
      <c r="J327" s="48">
        <v>0</v>
      </c>
      <c r="K327" s="47">
        <v>0</v>
      </c>
      <c r="L327" s="47">
        <v>0</v>
      </c>
      <c r="M327" s="47">
        <v>0</v>
      </c>
      <c r="N327" s="49">
        <v>2037819.29</v>
      </c>
      <c r="O327" s="43">
        <f t="shared" si="5"/>
        <v>2037819.29</v>
      </c>
      <c r="Q327" s="44"/>
    </row>
    <row r="328" spans="1:17" x14ac:dyDescent="0.25">
      <c r="A328" s="45">
        <v>201606</v>
      </c>
      <c r="B328" s="46">
        <v>201705</v>
      </c>
      <c r="C328" s="45">
        <v>6</v>
      </c>
      <c r="D328" s="47">
        <v>49289500</v>
      </c>
      <c r="E328" s="48">
        <v>9442</v>
      </c>
      <c r="F328" s="48">
        <v>2033316.45</v>
      </c>
      <c r="G328" s="48">
        <v>651</v>
      </c>
      <c r="H328" s="85">
        <v>0</v>
      </c>
      <c r="I328" s="48">
        <v>0</v>
      </c>
      <c r="J328" s="48">
        <v>0</v>
      </c>
      <c r="K328" s="47">
        <v>0</v>
      </c>
      <c r="L328" s="47">
        <v>0</v>
      </c>
      <c r="M328" s="47">
        <v>0</v>
      </c>
      <c r="N328" s="49">
        <v>2033316.45</v>
      </c>
      <c r="O328" s="43">
        <f t="shared" si="5"/>
        <v>2033316.45</v>
      </c>
      <c r="Q328" s="44"/>
    </row>
    <row r="329" spans="1:17" x14ac:dyDescent="0.25">
      <c r="A329" s="45">
        <v>201606</v>
      </c>
      <c r="B329" s="46">
        <v>201706</v>
      </c>
      <c r="C329" s="45">
        <v>6</v>
      </c>
      <c r="D329" s="47">
        <v>49289500</v>
      </c>
      <c r="E329" s="48">
        <v>9442</v>
      </c>
      <c r="F329" s="48">
        <v>2020555.04</v>
      </c>
      <c r="G329" s="48">
        <v>648</v>
      </c>
      <c r="H329" s="85">
        <v>0</v>
      </c>
      <c r="I329" s="48">
        <v>0</v>
      </c>
      <c r="J329" s="48">
        <v>0</v>
      </c>
      <c r="K329" s="47">
        <v>0</v>
      </c>
      <c r="L329" s="47">
        <v>0</v>
      </c>
      <c r="M329" s="47">
        <v>0</v>
      </c>
      <c r="N329" s="49">
        <v>2020555.04</v>
      </c>
      <c r="O329" s="43">
        <f t="shared" si="5"/>
        <v>2020555.04</v>
      </c>
      <c r="Q329" s="44"/>
    </row>
    <row r="330" spans="1:17" x14ac:dyDescent="0.25">
      <c r="A330" s="45">
        <v>201606</v>
      </c>
      <c r="B330" s="46">
        <v>201707</v>
      </c>
      <c r="C330" s="45">
        <v>6</v>
      </c>
      <c r="D330" s="47">
        <v>49289500</v>
      </c>
      <c r="E330" s="48">
        <v>9442</v>
      </c>
      <c r="F330" s="48">
        <v>2015524.57</v>
      </c>
      <c r="G330" s="48">
        <v>647</v>
      </c>
      <c r="H330" s="85">
        <v>0</v>
      </c>
      <c r="I330" s="48">
        <v>0</v>
      </c>
      <c r="J330" s="48">
        <v>0</v>
      </c>
      <c r="K330" s="47">
        <v>0</v>
      </c>
      <c r="L330" s="47">
        <v>0</v>
      </c>
      <c r="M330" s="47">
        <v>0</v>
      </c>
      <c r="N330" s="49">
        <v>2015524.57</v>
      </c>
      <c r="O330" s="43">
        <f t="shared" si="5"/>
        <v>2015524.57</v>
      </c>
      <c r="Q330" s="44"/>
    </row>
    <row r="331" spans="1:17" ht="12.5" thickBot="1" x14ac:dyDescent="0.3">
      <c r="A331" s="50">
        <v>201606</v>
      </c>
      <c r="B331" s="51">
        <v>201708</v>
      </c>
      <c r="C331" s="50">
        <v>6</v>
      </c>
      <c r="D331" s="52">
        <v>49289500</v>
      </c>
      <c r="E331" s="53">
        <v>9442</v>
      </c>
      <c r="F331" s="53">
        <v>2002188.01</v>
      </c>
      <c r="G331" s="53">
        <v>644</v>
      </c>
      <c r="H331" s="87">
        <v>0</v>
      </c>
      <c r="I331" s="53">
        <v>0</v>
      </c>
      <c r="J331" s="53">
        <v>0</v>
      </c>
      <c r="K331" s="52">
        <v>0</v>
      </c>
      <c r="L331" s="52">
        <v>0</v>
      </c>
      <c r="M331" s="52">
        <v>0</v>
      </c>
      <c r="N331" s="54">
        <v>2002188.01</v>
      </c>
      <c r="O331" s="43">
        <f t="shared" si="5"/>
        <v>2002188.01</v>
      </c>
      <c r="Q331" s="44"/>
    </row>
    <row r="332" spans="1:17" x14ac:dyDescent="0.25">
      <c r="A332" s="38">
        <v>201607</v>
      </c>
      <c r="B332" s="39">
        <v>201607</v>
      </c>
      <c r="C332" s="45">
        <v>6</v>
      </c>
      <c r="D332" s="47">
        <v>53921400</v>
      </c>
      <c r="E332" s="48">
        <v>9951</v>
      </c>
      <c r="F332" s="81">
        <v>52613262.979999997</v>
      </c>
      <c r="G332" s="48">
        <v>9617</v>
      </c>
      <c r="H332" s="85">
        <v>1386338.26</v>
      </c>
      <c r="I332" s="64">
        <v>52613262.979999997</v>
      </c>
      <c r="J332" s="48">
        <v>0</v>
      </c>
      <c r="K332" s="47">
        <v>0</v>
      </c>
      <c r="L332" s="47">
        <v>0</v>
      </c>
      <c r="M332" s="47">
        <v>0</v>
      </c>
      <c r="N332" s="49">
        <v>0</v>
      </c>
      <c r="O332" s="43">
        <f t="shared" si="5"/>
        <v>0</v>
      </c>
      <c r="Q332" s="44"/>
    </row>
    <row r="333" spans="1:17" x14ac:dyDescent="0.25">
      <c r="A333" s="45">
        <v>201607</v>
      </c>
      <c r="B333" s="46">
        <v>201608</v>
      </c>
      <c r="C333" s="45">
        <v>6</v>
      </c>
      <c r="D333" s="47">
        <v>53939400</v>
      </c>
      <c r="E333" s="48">
        <v>9952</v>
      </c>
      <c r="F333" s="82">
        <v>41439606.280002303</v>
      </c>
      <c r="G333" s="48">
        <v>8900</v>
      </c>
      <c r="H333" s="85">
        <v>2908882.5</v>
      </c>
      <c r="I333" s="65">
        <v>40512806.2800024</v>
      </c>
      <c r="J333" s="48">
        <v>926800</v>
      </c>
      <c r="K333" s="47">
        <v>0</v>
      </c>
      <c r="L333" s="47">
        <v>0</v>
      </c>
      <c r="M333" s="47">
        <v>0</v>
      </c>
      <c r="N333" s="49">
        <v>0</v>
      </c>
      <c r="O333" s="43">
        <f t="shared" si="5"/>
        <v>926800</v>
      </c>
      <c r="Q333" s="44"/>
    </row>
    <row r="334" spans="1:17" x14ac:dyDescent="0.25">
      <c r="A334" s="45">
        <v>201607</v>
      </c>
      <c r="B334" s="46">
        <v>201609</v>
      </c>
      <c r="C334" s="45">
        <v>6</v>
      </c>
      <c r="D334" s="47">
        <v>53921400</v>
      </c>
      <c r="E334" s="48">
        <v>9951</v>
      </c>
      <c r="F334" s="82">
        <v>31493867.339999702</v>
      </c>
      <c r="G334" s="48">
        <v>8226</v>
      </c>
      <c r="H334" s="85">
        <v>2607441.71</v>
      </c>
      <c r="I334" s="65">
        <v>29583304.169999599</v>
      </c>
      <c r="J334" s="48">
        <v>1254963.17</v>
      </c>
      <c r="K334" s="47">
        <v>655600</v>
      </c>
      <c r="L334" s="47">
        <v>0</v>
      </c>
      <c r="M334" s="47">
        <v>0</v>
      </c>
      <c r="N334" s="49">
        <v>0</v>
      </c>
      <c r="O334" s="43">
        <f t="shared" si="5"/>
        <v>1910563.17</v>
      </c>
      <c r="Q334" s="44"/>
    </row>
    <row r="335" spans="1:17" x14ac:dyDescent="0.25">
      <c r="A335" s="45">
        <v>201607</v>
      </c>
      <c r="B335" s="46">
        <v>201610</v>
      </c>
      <c r="C335" s="45">
        <v>6</v>
      </c>
      <c r="D335" s="47">
        <v>53921400</v>
      </c>
      <c r="E335" s="48">
        <v>9951</v>
      </c>
      <c r="F335" s="82">
        <v>20438275.190000199</v>
      </c>
      <c r="G335" s="48">
        <v>6785</v>
      </c>
      <c r="H335" s="85">
        <v>4747015.3299999898</v>
      </c>
      <c r="I335" s="65">
        <v>18236291.050000001</v>
      </c>
      <c r="J335" s="48">
        <v>817677.33</v>
      </c>
      <c r="K335" s="47">
        <v>827606.81000000099</v>
      </c>
      <c r="L335" s="47">
        <v>556700</v>
      </c>
      <c r="M335" s="47">
        <v>0</v>
      </c>
      <c r="N335" s="49">
        <v>0</v>
      </c>
      <c r="O335" s="43">
        <f t="shared" si="5"/>
        <v>2201984.1400000011</v>
      </c>
      <c r="Q335" s="44"/>
    </row>
    <row r="336" spans="1:17" x14ac:dyDescent="0.25">
      <c r="A336" s="45">
        <v>201607</v>
      </c>
      <c r="B336" s="46">
        <v>201611</v>
      </c>
      <c r="C336" s="45">
        <v>6</v>
      </c>
      <c r="D336" s="47">
        <v>53921400</v>
      </c>
      <c r="E336" s="48">
        <v>9951</v>
      </c>
      <c r="F336" s="82">
        <v>11674395.829999801</v>
      </c>
      <c r="G336" s="48">
        <v>5312</v>
      </c>
      <c r="H336" s="85">
        <v>3986956.2399999602</v>
      </c>
      <c r="I336" s="65">
        <v>9251246.4399998598</v>
      </c>
      <c r="J336" s="48">
        <v>613373.93000000005</v>
      </c>
      <c r="K336" s="47">
        <v>558653.320000001</v>
      </c>
      <c r="L336" s="47">
        <v>717422.14000000095</v>
      </c>
      <c r="M336" s="76">
        <v>533700</v>
      </c>
      <c r="N336" s="49">
        <v>0</v>
      </c>
      <c r="O336" s="43">
        <f t="shared" si="5"/>
        <v>2423149.390000002</v>
      </c>
      <c r="Q336" s="44"/>
    </row>
    <row r="337" spans="1:17" x14ac:dyDescent="0.25">
      <c r="A337" s="45">
        <v>201607</v>
      </c>
      <c r="B337" s="46">
        <v>201612</v>
      </c>
      <c r="C337" s="45">
        <v>6</v>
      </c>
      <c r="D337" s="47">
        <v>53921400</v>
      </c>
      <c r="E337" s="48">
        <v>9951</v>
      </c>
      <c r="F337" s="48">
        <v>5351489.0699999696</v>
      </c>
      <c r="G337" s="48">
        <v>3708</v>
      </c>
      <c r="H337" s="85">
        <v>2481493.59</v>
      </c>
      <c r="I337" s="65">
        <v>3039864.0400000499</v>
      </c>
      <c r="J337" s="48">
        <v>276057.40000000002</v>
      </c>
      <c r="K337" s="47">
        <v>365650.33</v>
      </c>
      <c r="L337" s="47">
        <v>461045.17</v>
      </c>
      <c r="M337" s="76">
        <v>688672.13000000105</v>
      </c>
      <c r="N337" s="49">
        <v>520200</v>
      </c>
      <c r="O337" s="43">
        <f t="shared" si="5"/>
        <v>2311625.0300000012</v>
      </c>
      <c r="Q337" s="44"/>
    </row>
    <row r="338" spans="1:17" x14ac:dyDescent="0.25">
      <c r="A338" s="45">
        <v>201607</v>
      </c>
      <c r="B338" s="46">
        <v>201701</v>
      </c>
      <c r="C338" s="45">
        <v>6</v>
      </c>
      <c r="D338" s="47">
        <v>53921400</v>
      </c>
      <c r="E338" s="48">
        <v>9951</v>
      </c>
      <c r="F338" s="48">
        <v>2261784.0299999998</v>
      </c>
      <c r="G338" s="48">
        <v>812</v>
      </c>
      <c r="H338" s="85">
        <v>329593.53000000003</v>
      </c>
      <c r="I338" s="48">
        <v>0</v>
      </c>
      <c r="J338" s="48">
        <v>130321.54</v>
      </c>
      <c r="K338" s="47">
        <v>181861.93</v>
      </c>
      <c r="L338" s="47">
        <v>306434.63</v>
      </c>
      <c r="M338" s="76">
        <v>471869.25</v>
      </c>
      <c r="N338" s="49">
        <v>1171296.6800000002</v>
      </c>
      <c r="O338" s="43">
        <f t="shared" si="5"/>
        <v>2261784.0300000003</v>
      </c>
      <c r="Q338" s="44"/>
    </row>
    <row r="339" spans="1:17" x14ac:dyDescent="0.25">
      <c r="A339" s="45">
        <v>201607</v>
      </c>
      <c r="B339" s="46">
        <v>201702</v>
      </c>
      <c r="C339" s="45">
        <v>6</v>
      </c>
      <c r="D339" s="47">
        <v>53921400</v>
      </c>
      <c r="E339" s="48">
        <v>9951</v>
      </c>
      <c r="F339" s="48">
        <v>2141011.71</v>
      </c>
      <c r="G339" s="48">
        <v>707</v>
      </c>
      <c r="H339" s="85">
        <v>0</v>
      </c>
      <c r="I339" s="48">
        <v>0</v>
      </c>
      <c r="J339" s="48">
        <v>0</v>
      </c>
      <c r="K339" s="47">
        <v>65407.16</v>
      </c>
      <c r="L339" s="47">
        <v>145178.51</v>
      </c>
      <c r="M339" s="76">
        <v>295813.46000000002</v>
      </c>
      <c r="N339" s="49">
        <v>1634612.58</v>
      </c>
      <c r="O339" s="43">
        <f t="shared" si="5"/>
        <v>2141011.71</v>
      </c>
      <c r="Q339" s="44"/>
    </row>
    <row r="340" spans="1:17" x14ac:dyDescent="0.25">
      <c r="A340" s="45">
        <v>201607</v>
      </c>
      <c r="B340" s="46">
        <v>201703</v>
      </c>
      <c r="C340" s="45">
        <v>6</v>
      </c>
      <c r="D340" s="47">
        <v>53921400</v>
      </c>
      <c r="E340" s="48">
        <v>9951</v>
      </c>
      <c r="F340" s="48">
        <v>2104056.85</v>
      </c>
      <c r="G340" s="48">
        <v>675</v>
      </c>
      <c r="H340" s="85">
        <v>0</v>
      </c>
      <c r="I340" s="48">
        <v>0</v>
      </c>
      <c r="J340" s="48">
        <v>0</v>
      </c>
      <c r="K340" s="47">
        <v>0</v>
      </c>
      <c r="L340" s="47">
        <v>49616.38</v>
      </c>
      <c r="M340" s="76">
        <v>137078.51</v>
      </c>
      <c r="N340" s="49">
        <v>1917361.96</v>
      </c>
      <c r="O340" s="43">
        <f t="shared" si="5"/>
        <v>2104056.85</v>
      </c>
      <c r="Q340" s="44"/>
    </row>
    <row r="341" spans="1:17" x14ac:dyDescent="0.25">
      <c r="A341" s="45">
        <v>201607</v>
      </c>
      <c r="B341" s="46">
        <v>201704</v>
      </c>
      <c r="C341" s="45">
        <v>6</v>
      </c>
      <c r="D341" s="47">
        <v>53921400</v>
      </c>
      <c r="E341" s="48">
        <v>9951</v>
      </c>
      <c r="F341" s="48">
        <v>2092883.66</v>
      </c>
      <c r="G341" s="48">
        <v>668</v>
      </c>
      <c r="H341" s="85">
        <v>0</v>
      </c>
      <c r="I341" s="48">
        <v>0</v>
      </c>
      <c r="J341" s="48">
        <v>0</v>
      </c>
      <c r="K341" s="47">
        <v>0</v>
      </c>
      <c r="L341" s="47">
        <v>0</v>
      </c>
      <c r="M341" s="76">
        <v>47533.03</v>
      </c>
      <c r="N341" s="49">
        <v>2045350.63</v>
      </c>
      <c r="O341" s="43">
        <f t="shared" si="5"/>
        <v>2092883.66</v>
      </c>
      <c r="Q341" s="44"/>
    </row>
    <row r="342" spans="1:17" x14ac:dyDescent="0.25">
      <c r="A342" s="45">
        <v>201607</v>
      </c>
      <c r="B342" s="46">
        <v>201705</v>
      </c>
      <c r="C342" s="45">
        <v>6</v>
      </c>
      <c r="D342" s="47">
        <v>53921400</v>
      </c>
      <c r="E342" s="48">
        <v>9951</v>
      </c>
      <c r="F342" s="48">
        <v>2060736.7</v>
      </c>
      <c r="G342" s="48">
        <v>660</v>
      </c>
      <c r="H342" s="85">
        <v>0</v>
      </c>
      <c r="I342" s="48">
        <v>0</v>
      </c>
      <c r="J342" s="48">
        <v>0</v>
      </c>
      <c r="K342" s="47">
        <v>0</v>
      </c>
      <c r="L342" s="47">
        <v>0</v>
      </c>
      <c r="M342" s="47">
        <v>0</v>
      </c>
      <c r="N342" s="49">
        <v>2060736.7</v>
      </c>
      <c r="O342" s="43">
        <f t="shared" si="5"/>
        <v>2060736.7</v>
      </c>
      <c r="Q342" s="44"/>
    </row>
    <row r="343" spans="1:17" x14ac:dyDescent="0.25">
      <c r="A343" s="45">
        <v>201607</v>
      </c>
      <c r="B343" s="46">
        <v>201706</v>
      </c>
      <c r="C343" s="45">
        <v>6</v>
      </c>
      <c r="D343" s="47">
        <v>53921400</v>
      </c>
      <c r="E343" s="48">
        <v>9951</v>
      </c>
      <c r="F343" s="48">
        <v>2053685.7</v>
      </c>
      <c r="G343" s="48">
        <v>653</v>
      </c>
      <c r="H343" s="85">
        <v>0</v>
      </c>
      <c r="I343" s="48">
        <v>0</v>
      </c>
      <c r="J343" s="48">
        <v>0</v>
      </c>
      <c r="K343" s="47">
        <v>0</v>
      </c>
      <c r="L343" s="47">
        <v>0</v>
      </c>
      <c r="M343" s="47">
        <v>0</v>
      </c>
      <c r="N343" s="49">
        <v>2053685.7</v>
      </c>
      <c r="O343" s="43">
        <f t="shared" si="5"/>
        <v>2053685.7</v>
      </c>
      <c r="Q343" s="44"/>
    </row>
    <row r="344" spans="1:17" x14ac:dyDescent="0.25">
      <c r="A344" s="45">
        <v>201607</v>
      </c>
      <c r="B344" s="46">
        <v>201707</v>
      </c>
      <c r="C344" s="45">
        <v>6</v>
      </c>
      <c r="D344" s="47">
        <v>53921400</v>
      </c>
      <c r="E344" s="48">
        <v>9951</v>
      </c>
      <c r="F344" s="48">
        <v>2043935.7</v>
      </c>
      <c r="G344" s="48">
        <v>651</v>
      </c>
      <c r="H344" s="85">
        <v>0</v>
      </c>
      <c r="I344" s="48">
        <v>0</v>
      </c>
      <c r="J344" s="48">
        <v>0</v>
      </c>
      <c r="K344" s="47">
        <v>0</v>
      </c>
      <c r="L344" s="47">
        <v>0</v>
      </c>
      <c r="M344" s="47">
        <v>0</v>
      </c>
      <c r="N344" s="49">
        <v>2043935.7</v>
      </c>
      <c r="O344" s="43">
        <f t="shared" si="5"/>
        <v>2043935.7</v>
      </c>
      <c r="Q344" s="44"/>
    </row>
    <row r="345" spans="1:17" ht="12.5" thickBot="1" x14ac:dyDescent="0.3">
      <c r="A345" s="50">
        <v>201607</v>
      </c>
      <c r="B345" s="51">
        <v>201708</v>
      </c>
      <c r="C345" s="50">
        <v>6</v>
      </c>
      <c r="D345" s="52">
        <v>53921400</v>
      </c>
      <c r="E345" s="53">
        <v>9951</v>
      </c>
      <c r="F345" s="53">
        <v>2036016.45</v>
      </c>
      <c r="G345" s="53">
        <v>648</v>
      </c>
      <c r="H345" s="87">
        <v>0</v>
      </c>
      <c r="I345" s="53">
        <v>0</v>
      </c>
      <c r="J345" s="53">
        <v>0</v>
      </c>
      <c r="K345" s="52">
        <v>0</v>
      </c>
      <c r="L345" s="52">
        <v>0</v>
      </c>
      <c r="M345" s="52">
        <v>0</v>
      </c>
      <c r="N345" s="54">
        <v>2036016.45</v>
      </c>
      <c r="O345" s="43">
        <f t="shared" si="5"/>
        <v>2036016.45</v>
      </c>
      <c r="Q345" s="44"/>
    </row>
    <row r="346" spans="1:17" x14ac:dyDescent="0.25">
      <c r="A346" s="38">
        <v>201608</v>
      </c>
      <c r="B346" s="39">
        <v>201608</v>
      </c>
      <c r="C346" s="45">
        <v>6</v>
      </c>
      <c r="D346" s="47">
        <v>55922500</v>
      </c>
      <c r="E346" s="48">
        <v>10202</v>
      </c>
      <c r="F346" s="81">
        <v>54313274.340000004</v>
      </c>
      <c r="G346" s="48">
        <v>9846</v>
      </c>
      <c r="H346" s="85">
        <v>1683692.92</v>
      </c>
      <c r="I346" s="64">
        <v>54313274.340000004</v>
      </c>
      <c r="J346" s="48">
        <v>0</v>
      </c>
      <c r="K346" s="47">
        <v>0</v>
      </c>
      <c r="L346" s="47">
        <v>0</v>
      </c>
      <c r="M346" s="47">
        <v>0</v>
      </c>
      <c r="N346" s="49">
        <v>0</v>
      </c>
      <c r="O346" s="43">
        <f t="shared" si="5"/>
        <v>0</v>
      </c>
      <c r="Q346" s="44"/>
    </row>
    <row r="347" spans="1:17" x14ac:dyDescent="0.25">
      <c r="A347" s="45">
        <v>201608</v>
      </c>
      <c r="B347" s="46">
        <v>201609</v>
      </c>
      <c r="C347" s="45">
        <v>6</v>
      </c>
      <c r="D347" s="47">
        <v>55922500</v>
      </c>
      <c r="E347" s="48">
        <v>10202</v>
      </c>
      <c r="F347" s="82">
        <v>43056316.890002601</v>
      </c>
      <c r="G347" s="48">
        <v>9112</v>
      </c>
      <c r="H347" s="85">
        <v>3020931.81</v>
      </c>
      <c r="I347" s="65">
        <v>41983116.890002601</v>
      </c>
      <c r="J347" s="48">
        <v>1073200</v>
      </c>
      <c r="K347" s="47">
        <v>0</v>
      </c>
      <c r="L347" s="47">
        <v>0</v>
      </c>
      <c r="M347" s="47">
        <v>0</v>
      </c>
      <c r="N347" s="49">
        <v>0</v>
      </c>
      <c r="O347" s="43">
        <f t="shared" si="5"/>
        <v>1073200</v>
      </c>
      <c r="Q347" s="44"/>
    </row>
    <row r="348" spans="1:17" x14ac:dyDescent="0.25">
      <c r="A348" s="45">
        <v>201608</v>
      </c>
      <c r="B348" s="46">
        <v>201610</v>
      </c>
      <c r="C348" s="45">
        <v>6</v>
      </c>
      <c r="D348" s="47">
        <v>55922500</v>
      </c>
      <c r="E348" s="48">
        <v>10202</v>
      </c>
      <c r="F348" s="82">
        <v>32052923.139999699</v>
      </c>
      <c r="G348" s="48">
        <v>8329</v>
      </c>
      <c r="H348" s="85">
        <v>3079915.24</v>
      </c>
      <c r="I348" s="65">
        <v>30602703.949999601</v>
      </c>
      <c r="J348" s="48">
        <v>875519.19000000099</v>
      </c>
      <c r="K348" s="47">
        <v>574700</v>
      </c>
      <c r="L348" s="47">
        <v>0</v>
      </c>
      <c r="M348" s="47">
        <v>0</v>
      </c>
      <c r="N348" s="49">
        <v>0</v>
      </c>
      <c r="O348" s="43">
        <f t="shared" si="5"/>
        <v>1450219.1900000009</v>
      </c>
      <c r="Q348" s="44"/>
    </row>
    <row r="349" spans="1:17" x14ac:dyDescent="0.25">
      <c r="A349" s="45">
        <v>201608</v>
      </c>
      <c r="B349" s="46">
        <v>201611</v>
      </c>
      <c r="C349" s="45">
        <v>6</v>
      </c>
      <c r="D349" s="47">
        <v>55922500</v>
      </c>
      <c r="E349" s="48">
        <v>10202</v>
      </c>
      <c r="F349" s="82">
        <v>20920293.9200003</v>
      </c>
      <c r="G349" s="48">
        <v>6922</v>
      </c>
      <c r="H349" s="85">
        <v>4619098.30999998</v>
      </c>
      <c r="I349" s="65">
        <v>19052497.640000101</v>
      </c>
      <c r="J349" s="48">
        <v>840086.00999999896</v>
      </c>
      <c r="K349" s="47">
        <v>559110.27</v>
      </c>
      <c r="L349" s="47">
        <v>468600</v>
      </c>
      <c r="M349" s="47">
        <v>0</v>
      </c>
      <c r="N349" s="49">
        <v>0</v>
      </c>
      <c r="O349" s="43">
        <f t="shared" si="5"/>
        <v>1867796.2799999989</v>
      </c>
      <c r="Q349" s="44"/>
    </row>
    <row r="350" spans="1:17" x14ac:dyDescent="0.25">
      <c r="A350" s="45">
        <v>201608</v>
      </c>
      <c r="B350" s="46">
        <v>201612</v>
      </c>
      <c r="C350" s="45">
        <v>6</v>
      </c>
      <c r="D350" s="47">
        <v>55922500</v>
      </c>
      <c r="E350" s="48">
        <v>10202</v>
      </c>
      <c r="F350" s="82">
        <v>11569143.479999799</v>
      </c>
      <c r="G350" s="48">
        <v>5259</v>
      </c>
      <c r="H350" s="85">
        <v>4294725.4199999599</v>
      </c>
      <c r="I350" s="65">
        <v>9666282.1899998207</v>
      </c>
      <c r="J350" s="48">
        <v>492647.95</v>
      </c>
      <c r="K350" s="47">
        <v>523061.78</v>
      </c>
      <c r="L350" s="47">
        <v>437851.56</v>
      </c>
      <c r="M350" s="76">
        <v>449300</v>
      </c>
      <c r="N350" s="49">
        <v>0</v>
      </c>
      <c r="O350" s="43">
        <f t="shared" si="5"/>
        <v>1902861.29</v>
      </c>
      <c r="Q350" s="44"/>
    </row>
    <row r="351" spans="1:17" x14ac:dyDescent="0.25">
      <c r="A351" s="45">
        <v>201608</v>
      </c>
      <c r="B351" s="46">
        <v>201701</v>
      </c>
      <c r="C351" s="45">
        <v>6</v>
      </c>
      <c r="D351" s="47">
        <v>55922500</v>
      </c>
      <c r="E351" s="48">
        <v>10202</v>
      </c>
      <c r="F351" s="48">
        <v>5079222.7299999902</v>
      </c>
      <c r="G351" s="48">
        <v>3600</v>
      </c>
      <c r="H351" s="85">
        <v>2800519.58</v>
      </c>
      <c r="I351" s="65">
        <v>3061901.20000005</v>
      </c>
      <c r="J351" s="48">
        <v>442676.94</v>
      </c>
      <c r="K351" s="47">
        <v>299861.71000000002</v>
      </c>
      <c r="L351" s="47">
        <v>430006.53</v>
      </c>
      <c r="M351" s="76">
        <v>404476.35</v>
      </c>
      <c r="N351" s="49">
        <v>440300</v>
      </c>
      <c r="O351" s="43">
        <f t="shared" si="5"/>
        <v>2017321.5300000003</v>
      </c>
      <c r="Q351" s="44"/>
    </row>
    <row r="352" spans="1:17" x14ac:dyDescent="0.25">
      <c r="A352" s="45">
        <v>201608</v>
      </c>
      <c r="B352" s="46">
        <v>201702</v>
      </c>
      <c r="C352" s="45">
        <v>6</v>
      </c>
      <c r="D352" s="47">
        <v>55922500</v>
      </c>
      <c r="E352" s="48">
        <v>10202</v>
      </c>
      <c r="F352" s="48">
        <v>1861063.71</v>
      </c>
      <c r="G352" s="48">
        <v>684</v>
      </c>
      <c r="H352" s="85">
        <v>251826.47</v>
      </c>
      <c r="I352" s="48">
        <v>0</v>
      </c>
      <c r="J352" s="48">
        <v>98076.63</v>
      </c>
      <c r="K352" s="47">
        <v>252321.88</v>
      </c>
      <c r="L352" s="47">
        <v>253619.74</v>
      </c>
      <c r="M352" s="76">
        <v>412269.11</v>
      </c>
      <c r="N352" s="49">
        <v>844776.35</v>
      </c>
      <c r="O352" s="43">
        <f t="shared" ref="O352:O415" si="6">SUM(J352:N352)</f>
        <v>1861063.71</v>
      </c>
      <c r="Q352" s="44"/>
    </row>
    <row r="353" spans="1:17" x14ac:dyDescent="0.25">
      <c r="A353" s="45">
        <v>201608</v>
      </c>
      <c r="B353" s="46">
        <v>201703</v>
      </c>
      <c r="C353" s="45">
        <v>6</v>
      </c>
      <c r="D353" s="47">
        <v>55922500</v>
      </c>
      <c r="E353" s="48">
        <v>10202</v>
      </c>
      <c r="F353" s="48">
        <v>1760319.28</v>
      </c>
      <c r="G353" s="48">
        <v>599</v>
      </c>
      <c r="H353" s="85">
        <v>0</v>
      </c>
      <c r="I353" s="48">
        <v>0</v>
      </c>
      <c r="J353" s="48">
        <v>0</v>
      </c>
      <c r="K353" s="47">
        <v>57832.959999999999</v>
      </c>
      <c r="L353" s="47">
        <v>219115.04</v>
      </c>
      <c r="M353" s="76">
        <v>240081.14</v>
      </c>
      <c r="N353" s="49">
        <v>1243290.1400000001</v>
      </c>
      <c r="O353" s="43">
        <f t="shared" si="6"/>
        <v>1760319.2800000003</v>
      </c>
      <c r="Q353" s="44"/>
    </row>
    <row r="354" spans="1:17" x14ac:dyDescent="0.25">
      <c r="A354" s="45">
        <v>201608</v>
      </c>
      <c r="B354" s="46">
        <v>201704</v>
      </c>
      <c r="C354" s="45">
        <v>6</v>
      </c>
      <c r="D354" s="47">
        <v>55922500</v>
      </c>
      <c r="E354" s="48">
        <v>10202</v>
      </c>
      <c r="F354" s="48">
        <v>1717701.13</v>
      </c>
      <c r="G354" s="48">
        <v>568</v>
      </c>
      <c r="H354" s="85">
        <v>0</v>
      </c>
      <c r="I354" s="48">
        <v>0</v>
      </c>
      <c r="J354" s="48">
        <v>0</v>
      </c>
      <c r="K354" s="47">
        <v>0</v>
      </c>
      <c r="L354" s="47">
        <v>38601.620000000003</v>
      </c>
      <c r="M354" s="76">
        <v>215747.64</v>
      </c>
      <c r="N354" s="49">
        <v>1463351.87</v>
      </c>
      <c r="O354" s="43">
        <f t="shared" si="6"/>
        <v>1717701.1300000001</v>
      </c>
      <c r="Q354" s="44"/>
    </row>
    <row r="355" spans="1:17" x14ac:dyDescent="0.25">
      <c r="A355" s="45">
        <v>201608</v>
      </c>
      <c r="B355" s="46">
        <v>201705</v>
      </c>
      <c r="C355" s="45">
        <v>6</v>
      </c>
      <c r="D355" s="47">
        <v>55922500</v>
      </c>
      <c r="E355" s="48">
        <v>10202</v>
      </c>
      <c r="F355" s="48">
        <v>1708102.12</v>
      </c>
      <c r="G355" s="48">
        <v>564</v>
      </c>
      <c r="H355" s="85">
        <v>0</v>
      </c>
      <c r="I355" s="48">
        <v>0</v>
      </c>
      <c r="J355" s="48">
        <v>0</v>
      </c>
      <c r="K355" s="47">
        <v>0</v>
      </c>
      <c r="L355" s="47">
        <v>0</v>
      </c>
      <c r="M355" s="76">
        <v>35909.620000000003</v>
      </c>
      <c r="N355" s="49">
        <v>1672192.5</v>
      </c>
      <c r="O355" s="43">
        <f t="shared" si="6"/>
        <v>1708102.12</v>
      </c>
      <c r="Q355" s="44"/>
    </row>
    <row r="356" spans="1:17" x14ac:dyDescent="0.25">
      <c r="A356" s="45">
        <v>201608</v>
      </c>
      <c r="B356" s="46">
        <v>201706</v>
      </c>
      <c r="C356" s="45">
        <v>6</v>
      </c>
      <c r="D356" s="47">
        <v>55922500</v>
      </c>
      <c r="E356" s="48">
        <v>10202</v>
      </c>
      <c r="F356" s="48">
        <v>1693542.3</v>
      </c>
      <c r="G356" s="48">
        <v>557</v>
      </c>
      <c r="H356" s="85">
        <v>0</v>
      </c>
      <c r="I356" s="48">
        <v>0</v>
      </c>
      <c r="J356" s="48">
        <v>0</v>
      </c>
      <c r="K356" s="47">
        <v>0</v>
      </c>
      <c r="L356" s="47">
        <v>0</v>
      </c>
      <c r="M356" s="47">
        <v>0</v>
      </c>
      <c r="N356" s="49">
        <v>1693542.3</v>
      </c>
      <c r="O356" s="43">
        <f t="shared" si="6"/>
        <v>1693542.3</v>
      </c>
      <c r="Q356" s="44"/>
    </row>
    <row r="357" spans="1:17" x14ac:dyDescent="0.25">
      <c r="A357" s="45">
        <v>201608</v>
      </c>
      <c r="B357" s="46">
        <v>201707</v>
      </c>
      <c r="C357" s="45">
        <v>6</v>
      </c>
      <c r="D357" s="47">
        <v>55922500</v>
      </c>
      <c r="E357" s="48">
        <v>10202</v>
      </c>
      <c r="F357" s="48">
        <v>1685312.31</v>
      </c>
      <c r="G357" s="48">
        <v>553</v>
      </c>
      <c r="H357" s="85">
        <v>0</v>
      </c>
      <c r="I357" s="48">
        <v>0</v>
      </c>
      <c r="J357" s="48">
        <v>0</v>
      </c>
      <c r="K357" s="47">
        <v>0</v>
      </c>
      <c r="L357" s="47">
        <v>0</v>
      </c>
      <c r="M357" s="47">
        <v>0</v>
      </c>
      <c r="N357" s="49">
        <v>1685312.31</v>
      </c>
      <c r="O357" s="43">
        <f t="shared" si="6"/>
        <v>1685312.31</v>
      </c>
      <c r="Q357" s="44"/>
    </row>
    <row r="358" spans="1:17" ht="12.5" thickBot="1" x14ac:dyDescent="0.3">
      <c r="A358" s="50">
        <v>201608</v>
      </c>
      <c r="B358" s="51">
        <v>201708</v>
      </c>
      <c r="C358" s="50">
        <v>6</v>
      </c>
      <c r="D358" s="52">
        <v>55922500</v>
      </c>
      <c r="E358" s="53">
        <v>10202</v>
      </c>
      <c r="F358" s="53">
        <v>1676830.48</v>
      </c>
      <c r="G358" s="53">
        <v>550</v>
      </c>
      <c r="H358" s="87">
        <v>0</v>
      </c>
      <c r="I358" s="53">
        <v>0</v>
      </c>
      <c r="J358" s="53">
        <v>0</v>
      </c>
      <c r="K358" s="52">
        <v>0</v>
      </c>
      <c r="L358" s="52">
        <v>0</v>
      </c>
      <c r="M358" s="52">
        <v>0</v>
      </c>
      <c r="N358" s="54">
        <v>1676830.48</v>
      </c>
      <c r="O358" s="43">
        <f t="shared" si="6"/>
        <v>1676830.48</v>
      </c>
      <c r="Q358" s="44"/>
    </row>
    <row r="359" spans="1:17" x14ac:dyDescent="0.25">
      <c r="A359" s="38">
        <v>201609</v>
      </c>
      <c r="B359" s="39">
        <v>201609</v>
      </c>
      <c r="C359" s="45">
        <v>6</v>
      </c>
      <c r="D359" s="47">
        <v>64556700</v>
      </c>
      <c r="E359" s="48">
        <v>11664</v>
      </c>
      <c r="F359" s="81">
        <v>63082490.460000001</v>
      </c>
      <c r="G359" s="48">
        <v>11257</v>
      </c>
      <c r="H359" s="85">
        <v>1634577.62</v>
      </c>
      <c r="I359" s="64">
        <v>63082490.460000001</v>
      </c>
      <c r="J359" s="48">
        <v>0</v>
      </c>
      <c r="K359" s="47">
        <v>0</v>
      </c>
      <c r="L359" s="47">
        <v>0</v>
      </c>
      <c r="M359" s="47">
        <v>0</v>
      </c>
      <c r="N359" s="49">
        <v>0</v>
      </c>
      <c r="O359" s="43">
        <f t="shared" si="6"/>
        <v>0</v>
      </c>
      <c r="Q359" s="44"/>
    </row>
    <row r="360" spans="1:17" x14ac:dyDescent="0.25">
      <c r="A360" s="45">
        <v>201609</v>
      </c>
      <c r="B360" s="46">
        <v>201610</v>
      </c>
      <c r="C360" s="45">
        <v>6</v>
      </c>
      <c r="D360" s="47">
        <v>64556700</v>
      </c>
      <c r="E360" s="48">
        <v>11664</v>
      </c>
      <c r="F360" s="82">
        <v>49711421.540003501</v>
      </c>
      <c r="G360" s="48">
        <v>10461</v>
      </c>
      <c r="H360" s="85">
        <v>3347933.33</v>
      </c>
      <c r="I360" s="65">
        <v>48847321.5400033</v>
      </c>
      <c r="J360" s="48">
        <v>864100</v>
      </c>
      <c r="K360" s="47">
        <v>0</v>
      </c>
      <c r="L360" s="47">
        <v>0</v>
      </c>
      <c r="M360" s="47">
        <v>0</v>
      </c>
      <c r="N360" s="49">
        <v>0</v>
      </c>
      <c r="O360" s="43">
        <f t="shared" si="6"/>
        <v>864100</v>
      </c>
      <c r="Q360" s="44"/>
    </row>
    <row r="361" spans="1:17" x14ac:dyDescent="0.25">
      <c r="A361" s="45">
        <v>201609</v>
      </c>
      <c r="B361" s="46">
        <v>201611</v>
      </c>
      <c r="C361" s="45">
        <v>6</v>
      </c>
      <c r="D361" s="47">
        <v>64556700</v>
      </c>
      <c r="E361" s="48">
        <v>11664</v>
      </c>
      <c r="F361" s="82">
        <v>37252574.270000398</v>
      </c>
      <c r="G361" s="48">
        <v>9631</v>
      </c>
      <c r="H361" s="85">
        <v>3445260.1499999901</v>
      </c>
      <c r="I361" s="65">
        <v>35677229.090000004</v>
      </c>
      <c r="J361" s="48">
        <v>954645.18000000098</v>
      </c>
      <c r="K361" s="47">
        <v>620700</v>
      </c>
      <c r="L361" s="47">
        <v>0</v>
      </c>
      <c r="M361" s="47">
        <v>0</v>
      </c>
      <c r="N361" s="49">
        <v>0</v>
      </c>
      <c r="O361" s="43">
        <f t="shared" si="6"/>
        <v>1575345.1800000011</v>
      </c>
      <c r="Q361" s="44"/>
    </row>
    <row r="362" spans="1:17" x14ac:dyDescent="0.25">
      <c r="A362" s="45">
        <v>201609</v>
      </c>
      <c r="B362" s="46">
        <v>201612</v>
      </c>
      <c r="C362" s="45">
        <v>6</v>
      </c>
      <c r="D362" s="47">
        <v>64556700</v>
      </c>
      <c r="E362" s="48">
        <v>11664</v>
      </c>
      <c r="F362" s="82">
        <v>23887579.9300007</v>
      </c>
      <c r="G362" s="48">
        <v>7891</v>
      </c>
      <c r="H362" s="85">
        <v>5857785.9899999797</v>
      </c>
      <c r="I362" s="65">
        <v>22026985.2100004</v>
      </c>
      <c r="J362" s="48">
        <v>717363.27</v>
      </c>
      <c r="K362" s="47">
        <v>581700.55000000005</v>
      </c>
      <c r="L362" s="47">
        <v>561530.9</v>
      </c>
      <c r="M362" s="47">
        <v>0</v>
      </c>
      <c r="N362" s="49">
        <v>0</v>
      </c>
      <c r="O362" s="43">
        <f t="shared" si="6"/>
        <v>1860594.7200000002</v>
      </c>
      <c r="Q362" s="44"/>
    </row>
    <row r="363" spans="1:17" x14ac:dyDescent="0.25">
      <c r="A363" s="45">
        <v>201609</v>
      </c>
      <c r="B363" s="46">
        <v>201701</v>
      </c>
      <c r="C363" s="45">
        <v>6</v>
      </c>
      <c r="D363" s="47">
        <v>64556700</v>
      </c>
      <c r="E363" s="48">
        <v>11664</v>
      </c>
      <c r="F363" s="82">
        <v>13084027.7399997</v>
      </c>
      <c r="G363" s="48">
        <v>5943</v>
      </c>
      <c r="H363" s="85">
        <v>5225495.2399999397</v>
      </c>
      <c r="I363" s="65">
        <v>10758117.4499998</v>
      </c>
      <c r="J363" s="48">
        <v>789250.9</v>
      </c>
      <c r="K363" s="47">
        <v>482538.15</v>
      </c>
      <c r="L363" s="47">
        <v>534578.34</v>
      </c>
      <c r="M363" s="76">
        <v>519542.9</v>
      </c>
      <c r="N363" s="49">
        <v>0</v>
      </c>
      <c r="O363" s="43">
        <f t="shared" si="6"/>
        <v>2325910.29</v>
      </c>
      <c r="Q363" s="44"/>
    </row>
    <row r="364" spans="1:17" x14ac:dyDescent="0.25">
      <c r="A364" s="45">
        <v>201609</v>
      </c>
      <c r="B364" s="46">
        <v>201702</v>
      </c>
      <c r="C364" s="45">
        <v>6</v>
      </c>
      <c r="D364" s="47">
        <v>64556700</v>
      </c>
      <c r="E364" s="48">
        <v>11664</v>
      </c>
      <c r="F364" s="48">
        <v>6044925.94999988</v>
      </c>
      <c r="G364" s="48">
        <v>4351</v>
      </c>
      <c r="H364" s="85">
        <v>2491047.77</v>
      </c>
      <c r="I364" s="65">
        <v>3817630.3200000701</v>
      </c>
      <c r="J364" s="48">
        <v>411392.76</v>
      </c>
      <c r="K364" s="47">
        <v>383148.14</v>
      </c>
      <c r="L364" s="47">
        <v>395740.15999999997</v>
      </c>
      <c r="M364" s="76">
        <v>530471.67000000004</v>
      </c>
      <c r="N364" s="49">
        <v>506542.9</v>
      </c>
      <c r="O364" s="43">
        <f t="shared" si="6"/>
        <v>2227295.63</v>
      </c>
      <c r="Q364" s="44"/>
    </row>
    <row r="365" spans="1:17" x14ac:dyDescent="0.25">
      <c r="A365" s="45">
        <v>201609</v>
      </c>
      <c r="B365" s="46">
        <v>201703</v>
      </c>
      <c r="C365" s="45">
        <v>6</v>
      </c>
      <c r="D365" s="47">
        <v>64556700</v>
      </c>
      <c r="E365" s="48">
        <v>11664</v>
      </c>
      <c r="F365" s="48">
        <v>2005533.09</v>
      </c>
      <c r="G365" s="48">
        <v>680</v>
      </c>
      <c r="H365" s="85">
        <v>398758.46</v>
      </c>
      <c r="I365" s="48">
        <v>0</v>
      </c>
      <c r="J365" s="48">
        <v>57067.35</v>
      </c>
      <c r="K365" s="47">
        <v>234155.64</v>
      </c>
      <c r="L365" s="47">
        <v>327960.09000000003</v>
      </c>
      <c r="M365" s="76">
        <v>377681.96</v>
      </c>
      <c r="N365" s="49">
        <v>1008668.05</v>
      </c>
      <c r="O365" s="43">
        <f t="shared" si="6"/>
        <v>2005533.09</v>
      </c>
      <c r="Q365" s="44"/>
    </row>
    <row r="366" spans="1:17" x14ac:dyDescent="0.25">
      <c r="A366" s="45">
        <v>201609</v>
      </c>
      <c r="B366" s="46">
        <v>201704</v>
      </c>
      <c r="C366" s="45">
        <v>6</v>
      </c>
      <c r="D366" s="47">
        <v>64556700</v>
      </c>
      <c r="E366" s="48">
        <v>11664</v>
      </c>
      <c r="F366" s="48">
        <v>1924268.64</v>
      </c>
      <c r="G366" s="48">
        <v>629</v>
      </c>
      <c r="H366" s="85">
        <v>0</v>
      </c>
      <c r="I366" s="48">
        <v>0</v>
      </c>
      <c r="J366" s="48">
        <v>0</v>
      </c>
      <c r="K366" s="47">
        <v>43369.27</v>
      </c>
      <c r="L366" s="47">
        <v>190572.15</v>
      </c>
      <c r="M366" s="76">
        <v>320984.03000000003</v>
      </c>
      <c r="N366" s="49">
        <v>1369343.19</v>
      </c>
      <c r="O366" s="43">
        <f t="shared" si="6"/>
        <v>1924268.64</v>
      </c>
      <c r="Q366" s="44"/>
    </row>
    <row r="367" spans="1:17" x14ac:dyDescent="0.25">
      <c r="A367" s="45">
        <v>201609</v>
      </c>
      <c r="B367" s="46">
        <v>201705</v>
      </c>
      <c r="C367" s="45">
        <v>6</v>
      </c>
      <c r="D367" s="47">
        <v>64556700</v>
      </c>
      <c r="E367" s="48">
        <v>11664</v>
      </c>
      <c r="F367" s="48">
        <v>1901618.33</v>
      </c>
      <c r="G367" s="48">
        <v>621</v>
      </c>
      <c r="H367" s="85">
        <v>0</v>
      </c>
      <c r="I367" s="48">
        <v>0</v>
      </c>
      <c r="J367" s="48">
        <v>0</v>
      </c>
      <c r="K367" s="47">
        <v>0</v>
      </c>
      <c r="L367" s="47">
        <v>47027.95</v>
      </c>
      <c r="M367" s="76">
        <v>181942.22</v>
      </c>
      <c r="N367" s="49">
        <v>1672648.1600000001</v>
      </c>
      <c r="O367" s="43">
        <f t="shared" si="6"/>
        <v>1901618.33</v>
      </c>
      <c r="Q367" s="44"/>
    </row>
    <row r="368" spans="1:17" x14ac:dyDescent="0.25">
      <c r="A368" s="45">
        <v>201609</v>
      </c>
      <c r="B368" s="46">
        <v>201706</v>
      </c>
      <c r="C368" s="45">
        <v>6</v>
      </c>
      <c r="D368" s="47">
        <v>64556700</v>
      </c>
      <c r="E368" s="48">
        <v>11664</v>
      </c>
      <c r="F368" s="48">
        <v>1867427.83</v>
      </c>
      <c r="G368" s="48">
        <v>613</v>
      </c>
      <c r="H368" s="85">
        <v>0</v>
      </c>
      <c r="I368" s="48">
        <v>0</v>
      </c>
      <c r="J368" s="48">
        <v>0</v>
      </c>
      <c r="K368" s="47">
        <v>0</v>
      </c>
      <c r="L368" s="47">
        <v>0</v>
      </c>
      <c r="M368" s="76">
        <v>50839.42</v>
      </c>
      <c r="N368" s="49">
        <v>1816588.4100000001</v>
      </c>
      <c r="O368" s="43">
        <f t="shared" si="6"/>
        <v>1867427.83</v>
      </c>
      <c r="Q368" s="44"/>
    </row>
    <row r="369" spans="1:17" x14ac:dyDescent="0.25">
      <c r="A369" s="45">
        <v>201609</v>
      </c>
      <c r="B369" s="46">
        <v>201707</v>
      </c>
      <c r="C369" s="45">
        <v>6</v>
      </c>
      <c r="D369" s="47">
        <v>64556700</v>
      </c>
      <c r="E369" s="48">
        <v>11664</v>
      </c>
      <c r="F369" s="48">
        <v>1851573.52</v>
      </c>
      <c r="G369" s="48">
        <v>603</v>
      </c>
      <c r="H369" s="85">
        <v>0</v>
      </c>
      <c r="I369" s="48">
        <v>0</v>
      </c>
      <c r="J369" s="48">
        <v>0</v>
      </c>
      <c r="K369" s="47">
        <v>0</v>
      </c>
      <c r="L369" s="47">
        <v>0</v>
      </c>
      <c r="M369" s="47">
        <v>0</v>
      </c>
      <c r="N369" s="49">
        <v>1851573.52</v>
      </c>
      <c r="O369" s="43">
        <f t="shared" si="6"/>
        <v>1851573.52</v>
      </c>
      <c r="Q369" s="44"/>
    </row>
    <row r="370" spans="1:17" ht="12.5" thickBot="1" x14ac:dyDescent="0.3">
      <c r="A370" s="50">
        <v>201609</v>
      </c>
      <c r="B370" s="51">
        <v>201708</v>
      </c>
      <c r="C370" s="50">
        <v>6</v>
      </c>
      <c r="D370" s="52">
        <v>64556700</v>
      </c>
      <c r="E370" s="53">
        <v>11664</v>
      </c>
      <c r="F370" s="53">
        <v>1846748.69</v>
      </c>
      <c r="G370" s="53">
        <v>600</v>
      </c>
      <c r="H370" s="87">
        <v>0</v>
      </c>
      <c r="I370" s="53">
        <v>0</v>
      </c>
      <c r="J370" s="53">
        <v>0</v>
      </c>
      <c r="K370" s="52">
        <v>0</v>
      </c>
      <c r="L370" s="52">
        <v>0</v>
      </c>
      <c r="M370" s="52">
        <v>0</v>
      </c>
      <c r="N370" s="54">
        <v>1846748.69</v>
      </c>
      <c r="O370" s="43">
        <f t="shared" si="6"/>
        <v>1846748.69</v>
      </c>
      <c r="Q370" s="44"/>
    </row>
    <row r="371" spans="1:17" x14ac:dyDescent="0.25">
      <c r="A371" s="38">
        <v>201610</v>
      </c>
      <c r="B371" s="39">
        <v>201610</v>
      </c>
      <c r="C371" s="45">
        <v>6</v>
      </c>
      <c r="D371" s="47">
        <v>68679800</v>
      </c>
      <c r="E371" s="48">
        <v>12032</v>
      </c>
      <c r="F371" s="81">
        <v>67040825.409999996</v>
      </c>
      <c r="G371" s="48">
        <v>11594</v>
      </c>
      <c r="H371" s="85">
        <v>1779194.99</v>
      </c>
      <c r="I371" s="64">
        <v>67040825.409999996</v>
      </c>
      <c r="J371" s="48">
        <v>0</v>
      </c>
      <c r="K371" s="47">
        <v>0</v>
      </c>
      <c r="L371" s="47">
        <v>0</v>
      </c>
      <c r="M371" s="47">
        <v>0</v>
      </c>
      <c r="N371" s="49">
        <v>0</v>
      </c>
      <c r="O371" s="43">
        <f t="shared" si="6"/>
        <v>0</v>
      </c>
      <c r="Q371" s="44"/>
    </row>
    <row r="372" spans="1:17" x14ac:dyDescent="0.25">
      <c r="A372" s="45">
        <v>201610</v>
      </c>
      <c r="B372" s="46">
        <v>201611</v>
      </c>
      <c r="C372" s="45">
        <v>6</v>
      </c>
      <c r="D372" s="47">
        <v>68679800</v>
      </c>
      <c r="E372" s="48">
        <v>12032</v>
      </c>
      <c r="F372" s="82">
        <v>52817253.470003702</v>
      </c>
      <c r="G372" s="48">
        <v>10715</v>
      </c>
      <c r="H372" s="85">
        <v>3773163.9</v>
      </c>
      <c r="I372" s="65">
        <v>51940393.470003799</v>
      </c>
      <c r="J372" s="48">
        <v>876860</v>
      </c>
      <c r="K372" s="47">
        <v>0</v>
      </c>
      <c r="L372" s="47">
        <v>0</v>
      </c>
      <c r="M372" s="47">
        <v>0</v>
      </c>
      <c r="N372" s="49">
        <v>0</v>
      </c>
      <c r="O372" s="43">
        <f t="shared" si="6"/>
        <v>876860</v>
      </c>
      <c r="Q372" s="44"/>
    </row>
    <row r="373" spans="1:17" x14ac:dyDescent="0.25">
      <c r="A373" s="45">
        <v>201610</v>
      </c>
      <c r="B373" s="46">
        <v>201612</v>
      </c>
      <c r="C373" s="45">
        <v>6</v>
      </c>
      <c r="D373" s="47">
        <v>68679800</v>
      </c>
      <c r="E373" s="48">
        <v>12032</v>
      </c>
      <c r="F373" s="82">
        <v>39708281.450000897</v>
      </c>
      <c r="G373" s="48">
        <v>9853</v>
      </c>
      <c r="H373" s="85">
        <v>3436766.01</v>
      </c>
      <c r="I373" s="65">
        <v>38304428.560000502</v>
      </c>
      <c r="J373" s="48">
        <v>913183.89000000095</v>
      </c>
      <c r="K373" s="47">
        <v>490669</v>
      </c>
      <c r="L373" s="47">
        <v>0</v>
      </c>
      <c r="M373" s="47">
        <v>0</v>
      </c>
      <c r="N373" s="49">
        <v>0</v>
      </c>
      <c r="O373" s="43">
        <f t="shared" si="6"/>
        <v>1403852.8900000011</v>
      </c>
      <c r="Q373" s="44"/>
    </row>
    <row r="374" spans="1:17" x14ac:dyDescent="0.25">
      <c r="A374" s="45">
        <v>201610</v>
      </c>
      <c r="B374" s="46">
        <v>201701</v>
      </c>
      <c r="C374" s="45">
        <v>6</v>
      </c>
      <c r="D374" s="47">
        <v>68679800</v>
      </c>
      <c r="E374" s="48">
        <v>12032</v>
      </c>
      <c r="F374" s="82">
        <v>25732517.760000799</v>
      </c>
      <c r="G374" s="48">
        <v>8158</v>
      </c>
      <c r="H374" s="85">
        <v>6073657.0399999702</v>
      </c>
      <c r="I374" s="65">
        <v>23405181.670000602</v>
      </c>
      <c r="J374" s="48">
        <v>1263200.8899999999</v>
      </c>
      <c r="K374" s="47">
        <v>620017.19999999995</v>
      </c>
      <c r="L374" s="47">
        <v>444118</v>
      </c>
      <c r="M374" s="47">
        <v>0</v>
      </c>
      <c r="N374" s="49">
        <v>0</v>
      </c>
      <c r="O374" s="43">
        <f t="shared" si="6"/>
        <v>2327336.09</v>
      </c>
      <c r="Q374" s="44"/>
    </row>
    <row r="375" spans="1:17" x14ac:dyDescent="0.25">
      <c r="A375" s="45">
        <v>201610</v>
      </c>
      <c r="B375" s="46">
        <v>201702</v>
      </c>
      <c r="C375" s="45">
        <v>6</v>
      </c>
      <c r="D375" s="47">
        <v>68679800</v>
      </c>
      <c r="E375" s="48">
        <v>12032</v>
      </c>
      <c r="F375" s="82">
        <v>13951438.539999699</v>
      </c>
      <c r="G375" s="48">
        <v>6181</v>
      </c>
      <c r="H375" s="85">
        <v>5649745.33999993</v>
      </c>
      <c r="I375" s="65">
        <v>11774642.909999801</v>
      </c>
      <c r="J375" s="48">
        <v>681109.14</v>
      </c>
      <c r="K375" s="47">
        <v>562231.5</v>
      </c>
      <c r="L375" s="47">
        <v>495336.99</v>
      </c>
      <c r="M375" s="76">
        <v>438118</v>
      </c>
      <c r="N375" s="49">
        <v>0</v>
      </c>
      <c r="O375" s="43">
        <f t="shared" si="6"/>
        <v>2176795.63</v>
      </c>
      <c r="Q375" s="44"/>
    </row>
    <row r="376" spans="1:17" x14ac:dyDescent="0.25">
      <c r="A376" s="45">
        <v>201610</v>
      </c>
      <c r="B376" s="46">
        <v>201703</v>
      </c>
      <c r="C376" s="45">
        <v>6</v>
      </c>
      <c r="D376" s="47">
        <v>68679800</v>
      </c>
      <c r="E376" s="48">
        <v>12032</v>
      </c>
      <c r="F376" s="48">
        <v>5860085.6099999296</v>
      </c>
      <c r="G376" s="48">
        <v>4155</v>
      </c>
      <c r="H376" s="85">
        <v>3378998.6500000199</v>
      </c>
      <c r="I376" s="65">
        <v>3897193.9000000702</v>
      </c>
      <c r="J376" s="48">
        <v>206929.91</v>
      </c>
      <c r="K376" s="47">
        <v>371672.94</v>
      </c>
      <c r="L376" s="47">
        <v>473904.87</v>
      </c>
      <c r="M376" s="76">
        <v>475265.99</v>
      </c>
      <c r="N376" s="49">
        <v>435118</v>
      </c>
      <c r="O376" s="43">
        <f t="shared" si="6"/>
        <v>1962891.71</v>
      </c>
      <c r="Q376" s="44"/>
    </row>
    <row r="377" spans="1:17" x14ac:dyDescent="0.25">
      <c r="A377" s="45">
        <v>201610</v>
      </c>
      <c r="B377" s="46">
        <v>201704</v>
      </c>
      <c r="C377" s="45">
        <v>6</v>
      </c>
      <c r="D377" s="47">
        <v>68679800</v>
      </c>
      <c r="E377" s="48">
        <v>12032</v>
      </c>
      <c r="F377" s="48">
        <v>1859155.64</v>
      </c>
      <c r="G377" s="48">
        <v>663</v>
      </c>
      <c r="H377" s="85">
        <v>414060.97</v>
      </c>
      <c r="I377" s="48">
        <v>0</v>
      </c>
      <c r="J377" s="48">
        <v>104638.56</v>
      </c>
      <c r="K377" s="47">
        <v>140641.26999999999</v>
      </c>
      <c r="L377" s="47">
        <v>275227.98</v>
      </c>
      <c r="M377" s="76">
        <v>437262.84</v>
      </c>
      <c r="N377" s="49">
        <v>901384.99</v>
      </c>
      <c r="O377" s="43">
        <f t="shared" si="6"/>
        <v>1859155.64</v>
      </c>
      <c r="Q377" s="44"/>
    </row>
    <row r="378" spans="1:17" x14ac:dyDescent="0.25">
      <c r="A378" s="45">
        <v>201610</v>
      </c>
      <c r="B378" s="46">
        <v>201705</v>
      </c>
      <c r="C378" s="45">
        <v>6</v>
      </c>
      <c r="D378" s="47">
        <v>68679800</v>
      </c>
      <c r="E378" s="48">
        <v>12032</v>
      </c>
      <c r="F378" s="48">
        <v>1775715.85</v>
      </c>
      <c r="G378" s="48">
        <v>575</v>
      </c>
      <c r="H378" s="85">
        <v>0</v>
      </c>
      <c r="I378" s="48">
        <v>0</v>
      </c>
      <c r="J378" s="48">
        <v>0</v>
      </c>
      <c r="K378" s="47">
        <v>46488.52</v>
      </c>
      <c r="L378" s="47">
        <v>129488.7</v>
      </c>
      <c r="M378" s="76">
        <v>267733.98</v>
      </c>
      <c r="N378" s="49">
        <v>1332004.6499999999</v>
      </c>
      <c r="O378" s="43">
        <f t="shared" si="6"/>
        <v>1775715.8499999999</v>
      </c>
      <c r="Q378" s="44"/>
    </row>
    <row r="379" spans="1:17" x14ac:dyDescent="0.25">
      <c r="A379" s="45">
        <v>201610</v>
      </c>
      <c r="B379" s="46">
        <v>201706</v>
      </c>
      <c r="C379" s="45">
        <v>6</v>
      </c>
      <c r="D379" s="47">
        <v>68679800</v>
      </c>
      <c r="E379" s="48">
        <v>12032</v>
      </c>
      <c r="F379" s="48">
        <v>1754838.95</v>
      </c>
      <c r="G379" s="48">
        <v>566</v>
      </c>
      <c r="H379" s="85">
        <v>0</v>
      </c>
      <c r="I379" s="48">
        <v>0</v>
      </c>
      <c r="J379" s="48">
        <v>0</v>
      </c>
      <c r="K379" s="47">
        <v>0</v>
      </c>
      <c r="L379" s="47">
        <v>45526.47</v>
      </c>
      <c r="M379" s="76">
        <v>127545.7</v>
      </c>
      <c r="N379" s="49">
        <v>1581766.78</v>
      </c>
      <c r="O379" s="43">
        <f t="shared" si="6"/>
        <v>1754838.95</v>
      </c>
      <c r="Q379" s="44"/>
    </row>
    <row r="380" spans="1:17" x14ac:dyDescent="0.25">
      <c r="A380" s="45">
        <v>201610</v>
      </c>
      <c r="B380" s="46">
        <v>201707</v>
      </c>
      <c r="C380" s="45">
        <v>6</v>
      </c>
      <c r="D380" s="47">
        <v>68679800</v>
      </c>
      <c r="E380" s="48">
        <v>12032</v>
      </c>
      <c r="F380" s="48">
        <v>1725375.35</v>
      </c>
      <c r="G380" s="48">
        <v>562</v>
      </c>
      <c r="H380" s="85">
        <v>0</v>
      </c>
      <c r="I380" s="48">
        <v>0</v>
      </c>
      <c r="J380" s="48">
        <v>0</v>
      </c>
      <c r="K380" s="47">
        <v>0</v>
      </c>
      <c r="L380" s="47">
        <v>0</v>
      </c>
      <c r="M380" s="76">
        <v>44908.12</v>
      </c>
      <c r="N380" s="49">
        <v>1680467.23</v>
      </c>
      <c r="O380" s="43">
        <f t="shared" si="6"/>
        <v>1725375.35</v>
      </c>
      <c r="Q380" s="44"/>
    </row>
    <row r="381" spans="1:17" ht="12.5" thickBot="1" x14ac:dyDescent="0.3">
      <c r="A381" s="50">
        <v>201610</v>
      </c>
      <c r="B381" s="51">
        <v>201708</v>
      </c>
      <c r="C381" s="50">
        <v>6</v>
      </c>
      <c r="D381" s="52">
        <v>68679800</v>
      </c>
      <c r="E381" s="53">
        <v>12032</v>
      </c>
      <c r="F381" s="53">
        <v>1720813.74</v>
      </c>
      <c r="G381" s="53">
        <v>559</v>
      </c>
      <c r="H381" s="87">
        <v>0</v>
      </c>
      <c r="I381" s="53">
        <v>0</v>
      </c>
      <c r="J381" s="53">
        <v>0</v>
      </c>
      <c r="K381" s="52">
        <v>0</v>
      </c>
      <c r="L381" s="52">
        <v>0</v>
      </c>
      <c r="M381" s="52">
        <v>0</v>
      </c>
      <c r="N381" s="54">
        <v>1720813.74</v>
      </c>
      <c r="O381" s="43">
        <f t="shared" si="6"/>
        <v>1720813.74</v>
      </c>
      <c r="Q381" s="44"/>
    </row>
    <row r="382" spans="1:17" x14ac:dyDescent="0.25">
      <c r="A382" s="38">
        <v>201611</v>
      </c>
      <c r="B382" s="39">
        <v>201611</v>
      </c>
      <c r="C382" s="45">
        <v>6</v>
      </c>
      <c r="D382" s="47">
        <v>75238000</v>
      </c>
      <c r="E382" s="48">
        <v>13193</v>
      </c>
      <c r="F382" s="81">
        <v>72751131.500000104</v>
      </c>
      <c r="G382" s="48">
        <v>12673</v>
      </c>
      <c r="H382" s="85">
        <v>2543423.08</v>
      </c>
      <c r="I382" s="64">
        <v>72751131.500000194</v>
      </c>
      <c r="J382" s="48">
        <v>0</v>
      </c>
      <c r="K382" s="47">
        <v>0</v>
      </c>
      <c r="L382" s="47">
        <v>0</v>
      </c>
      <c r="M382" s="47">
        <v>0</v>
      </c>
      <c r="N382" s="49">
        <v>0</v>
      </c>
      <c r="O382" s="43">
        <f t="shared" si="6"/>
        <v>0</v>
      </c>
      <c r="Q382" s="44"/>
    </row>
    <row r="383" spans="1:17" x14ac:dyDescent="0.25">
      <c r="A383" s="45">
        <v>201611</v>
      </c>
      <c r="B383" s="46">
        <v>201612</v>
      </c>
      <c r="C383" s="45">
        <v>6</v>
      </c>
      <c r="D383" s="47">
        <v>75238000</v>
      </c>
      <c r="E383" s="48">
        <v>13193</v>
      </c>
      <c r="F383" s="82">
        <v>56849929.8300042</v>
      </c>
      <c r="G383" s="48">
        <v>11630</v>
      </c>
      <c r="H383" s="85">
        <v>4578287.04</v>
      </c>
      <c r="I383" s="65">
        <v>56079113.630004302</v>
      </c>
      <c r="J383" s="48">
        <v>770816.2</v>
      </c>
      <c r="K383" s="47">
        <v>0</v>
      </c>
      <c r="L383" s="47">
        <v>0</v>
      </c>
      <c r="M383" s="47">
        <v>0</v>
      </c>
      <c r="N383" s="49">
        <v>0</v>
      </c>
      <c r="O383" s="43">
        <f t="shared" si="6"/>
        <v>770816.2</v>
      </c>
      <c r="Q383" s="44"/>
    </row>
    <row r="384" spans="1:17" x14ac:dyDescent="0.25">
      <c r="A384" s="45">
        <v>201611</v>
      </c>
      <c r="B384" s="46">
        <v>201701</v>
      </c>
      <c r="C384" s="45">
        <v>6</v>
      </c>
      <c r="D384" s="47">
        <v>75238000</v>
      </c>
      <c r="E384" s="48">
        <v>13193</v>
      </c>
      <c r="F384" s="82">
        <v>42414975.620002098</v>
      </c>
      <c r="G384" s="48">
        <v>10614</v>
      </c>
      <c r="H384" s="85">
        <v>4144007.4799999902</v>
      </c>
      <c r="I384" s="65">
        <v>40418645.480001397</v>
      </c>
      <c r="J384" s="48">
        <v>1496842.34</v>
      </c>
      <c r="K384" s="47">
        <v>499487.8</v>
      </c>
      <c r="L384" s="47">
        <v>0</v>
      </c>
      <c r="M384" s="47">
        <v>0</v>
      </c>
      <c r="N384" s="49">
        <v>0</v>
      </c>
      <c r="O384" s="43">
        <f t="shared" si="6"/>
        <v>1996330.1400000001</v>
      </c>
      <c r="Q384" s="44"/>
    </row>
    <row r="385" spans="1:17" x14ac:dyDescent="0.25">
      <c r="A385" s="45">
        <v>201611</v>
      </c>
      <c r="B385" s="46">
        <v>201702</v>
      </c>
      <c r="C385" s="45">
        <v>6</v>
      </c>
      <c r="D385" s="47">
        <v>75238000</v>
      </c>
      <c r="E385" s="48">
        <v>13193</v>
      </c>
      <c r="F385" s="82">
        <v>27331136.1800014</v>
      </c>
      <c r="G385" s="48">
        <v>8807</v>
      </c>
      <c r="H385" s="85">
        <v>6390602.8899999596</v>
      </c>
      <c r="I385" s="65">
        <v>25286398.660000999</v>
      </c>
      <c r="J385" s="48">
        <v>993082.05999999901</v>
      </c>
      <c r="K385" s="47">
        <v>611076.66</v>
      </c>
      <c r="L385" s="47">
        <v>440578.8</v>
      </c>
      <c r="M385" s="47">
        <v>0</v>
      </c>
      <c r="N385" s="49">
        <v>0</v>
      </c>
      <c r="O385" s="43">
        <f t="shared" si="6"/>
        <v>2044737.5199999991</v>
      </c>
      <c r="Q385" s="44"/>
    </row>
    <row r="386" spans="1:17" x14ac:dyDescent="0.25">
      <c r="A386" s="45">
        <v>201611</v>
      </c>
      <c r="B386" s="46">
        <v>201703</v>
      </c>
      <c r="C386" s="45">
        <v>6</v>
      </c>
      <c r="D386" s="47">
        <v>75238000</v>
      </c>
      <c r="E386" s="48">
        <v>13193</v>
      </c>
      <c r="F386" s="82">
        <v>14271591.619999601</v>
      </c>
      <c r="G386" s="48">
        <v>6498</v>
      </c>
      <c r="H386" s="85">
        <v>6583681.3999998998</v>
      </c>
      <c r="I386" s="65">
        <v>12346162.3299996</v>
      </c>
      <c r="J386" s="48">
        <v>467404.04</v>
      </c>
      <c r="K386" s="47">
        <v>545088.99000000104</v>
      </c>
      <c r="L386" s="47">
        <v>498147.46</v>
      </c>
      <c r="M386" s="76">
        <v>414788.8</v>
      </c>
      <c r="N386" s="49">
        <v>0</v>
      </c>
      <c r="O386" s="43">
        <f t="shared" si="6"/>
        <v>1925429.290000001</v>
      </c>
      <c r="Q386" s="44"/>
    </row>
    <row r="387" spans="1:17" x14ac:dyDescent="0.25">
      <c r="A387" s="45">
        <v>201611</v>
      </c>
      <c r="B387" s="46">
        <v>201704</v>
      </c>
      <c r="C387" s="45">
        <v>6</v>
      </c>
      <c r="D387" s="47">
        <v>75238000</v>
      </c>
      <c r="E387" s="48">
        <v>13193</v>
      </c>
      <c r="F387" s="48">
        <v>6081175.8399998797</v>
      </c>
      <c r="G387" s="48">
        <v>4326</v>
      </c>
      <c r="H387" s="85">
        <v>3185829.98000002</v>
      </c>
      <c r="I387" s="65">
        <v>4038665.5700000902</v>
      </c>
      <c r="J387" s="48">
        <v>339701.1</v>
      </c>
      <c r="K387" s="47">
        <v>348947.24</v>
      </c>
      <c r="L387" s="47">
        <v>450837.24000000098</v>
      </c>
      <c r="M387" s="76">
        <v>493235.89</v>
      </c>
      <c r="N387" s="49">
        <v>409788.8</v>
      </c>
      <c r="O387" s="43">
        <f t="shared" si="6"/>
        <v>2042510.2700000012</v>
      </c>
      <c r="Q387" s="44"/>
    </row>
    <row r="388" spans="1:17" x14ac:dyDescent="0.25">
      <c r="A388" s="45">
        <v>201611</v>
      </c>
      <c r="B388" s="46">
        <v>201705</v>
      </c>
      <c r="C388" s="45">
        <v>6</v>
      </c>
      <c r="D388" s="47">
        <v>75238000</v>
      </c>
      <c r="E388" s="48">
        <v>13193</v>
      </c>
      <c r="F388" s="48">
        <v>1900948.75</v>
      </c>
      <c r="G388" s="48">
        <v>650</v>
      </c>
      <c r="H388" s="85">
        <v>337323.17</v>
      </c>
      <c r="I388" s="48">
        <v>0</v>
      </c>
      <c r="J388" s="48">
        <v>81888.960000000006</v>
      </c>
      <c r="K388" s="47">
        <v>145045.39000000001</v>
      </c>
      <c r="L388" s="47">
        <v>340616.37</v>
      </c>
      <c r="M388" s="76">
        <v>434520.010000001</v>
      </c>
      <c r="N388" s="49">
        <v>898878.02</v>
      </c>
      <c r="O388" s="43">
        <f t="shared" si="6"/>
        <v>1900948.7500000009</v>
      </c>
      <c r="Q388" s="44"/>
    </row>
    <row r="389" spans="1:17" x14ac:dyDescent="0.25">
      <c r="A389" s="45">
        <v>201611</v>
      </c>
      <c r="B389" s="46">
        <v>201706</v>
      </c>
      <c r="C389" s="45">
        <v>6</v>
      </c>
      <c r="D389" s="47">
        <v>75238000</v>
      </c>
      <c r="E389" s="48">
        <v>13193</v>
      </c>
      <c r="F389" s="48">
        <v>1809185.64</v>
      </c>
      <c r="G389" s="48">
        <v>593</v>
      </c>
      <c r="H389" s="85">
        <v>0</v>
      </c>
      <c r="I389" s="48">
        <v>0</v>
      </c>
      <c r="J389" s="48">
        <v>0</v>
      </c>
      <c r="K389" s="47">
        <v>43031.06</v>
      </c>
      <c r="L389" s="47">
        <v>142099.23000000001</v>
      </c>
      <c r="M389" s="76">
        <v>333964.37</v>
      </c>
      <c r="N389" s="49">
        <v>1290090.9800000009</v>
      </c>
      <c r="O389" s="43">
        <f t="shared" si="6"/>
        <v>1809185.6400000011</v>
      </c>
      <c r="Q389" s="44"/>
    </row>
    <row r="390" spans="1:17" x14ac:dyDescent="0.25">
      <c r="A390" s="45">
        <v>201611</v>
      </c>
      <c r="B390" s="46">
        <v>201707</v>
      </c>
      <c r="C390" s="45">
        <v>6</v>
      </c>
      <c r="D390" s="47">
        <v>75238000</v>
      </c>
      <c r="E390" s="48">
        <v>13193</v>
      </c>
      <c r="F390" s="48">
        <v>1782054.01</v>
      </c>
      <c r="G390" s="48">
        <v>574</v>
      </c>
      <c r="H390" s="85">
        <v>0</v>
      </c>
      <c r="I390" s="48">
        <v>0</v>
      </c>
      <c r="J390" s="48">
        <v>0</v>
      </c>
      <c r="K390" s="47">
        <v>0</v>
      </c>
      <c r="L390" s="47">
        <v>34084.04</v>
      </c>
      <c r="M390" s="76">
        <v>140998.87</v>
      </c>
      <c r="N390" s="49">
        <v>1606971.100000001</v>
      </c>
      <c r="O390" s="43">
        <f t="shared" si="6"/>
        <v>1782054.0100000009</v>
      </c>
      <c r="Q390" s="44"/>
    </row>
    <row r="391" spans="1:17" ht="12.5" thickBot="1" x14ac:dyDescent="0.3">
      <c r="A391" s="50">
        <v>201611</v>
      </c>
      <c r="B391" s="51">
        <v>201708</v>
      </c>
      <c r="C391" s="50">
        <v>6</v>
      </c>
      <c r="D391" s="52">
        <v>75238000</v>
      </c>
      <c r="E391" s="53">
        <v>13193</v>
      </c>
      <c r="F391" s="53">
        <v>1761575.88</v>
      </c>
      <c r="G391" s="53">
        <v>567</v>
      </c>
      <c r="H391" s="87">
        <v>0</v>
      </c>
      <c r="I391" s="53">
        <v>0</v>
      </c>
      <c r="J391" s="53">
        <v>0</v>
      </c>
      <c r="K391" s="52">
        <v>0</v>
      </c>
      <c r="L391" s="52">
        <v>0</v>
      </c>
      <c r="M391" s="76">
        <v>33885.199999999997</v>
      </c>
      <c r="N391" s="54">
        <v>1727690.68</v>
      </c>
      <c r="O391" s="43">
        <f t="shared" si="6"/>
        <v>1761575.88</v>
      </c>
      <c r="Q391" s="44"/>
    </row>
    <row r="392" spans="1:17" x14ac:dyDescent="0.25">
      <c r="A392" s="38">
        <v>201612</v>
      </c>
      <c r="B392" s="39">
        <v>201612</v>
      </c>
      <c r="C392" s="45">
        <v>6</v>
      </c>
      <c r="D392" s="47">
        <v>83220900</v>
      </c>
      <c r="E392" s="48">
        <v>14722</v>
      </c>
      <c r="F392" s="81">
        <v>80610078.090000093</v>
      </c>
      <c r="G392" s="48">
        <v>14168</v>
      </c>
      <c r="H392" s="85">
        <v>2611655.2400000002</v>
      </c>
      <c r="I392" s="64">
        <v>80610078.090000004</v>
      </c>
      <c r="J392" s="48">
        <v>0</v>
      </c>
      <c r="K392" s="47">
        <v>0</v>
      </c>
      <c r="L392" s="47">
        <v>0</v>
      </c>
      <c r="M392" s="47">
        <v>0</v>
      </c>
      <c r="N392" s="49">
        <v>0</v>
      </c>
      <c r="O392" s="43">
        <f t="shared" si="6"/>
        <v>0</v>
      </c>
      <c r="Q392" s="44"/>
    </row>
    <row r="393" spans="1:17" x14ac:dyDescent="0.25">
      <c r="A393" s="45">
        <v>201612</v>
      </c>
      <c r="B393" s="46">
        <v>201701</v>
      </c>
      <c r="C393" s="45">
        <v>6</v>
      </c>
      <c r="D393" s="47">
        <v>83220900</v>
      </c>
      <c r="E393" s="48">
        <v>14722</v>
      </c>
      <c r="F393" s="82">
        <v>63756672.150004797</v>
      </c>
      <c r="G393" s="48">
        <v>13154</v>
      </c>
      <c r="H393" s="85">
        <v>4313246.5999999996</v>
      </c>
      <c r="I393" s="65">
        <v>61701839.9900048</v>
      </c>
      <c r="J393" s="48">
        <v>2054832.16</v>
      </c>
      <c r="K393" s="47">
        <v>0</v>
      </c>
      <c r="L393" s="47">
        <v>0</v>
      </c>
      <c r="M393" s="47">
        <v>0</v>
      </c>
      <c r="N393" s="49">
        <v>0</v>
      </c>
      <c r="O393" s="43">
        <f t="shared" si="6"/>
        <v>2054832.16</v>
      </c>
      <c r="Q393" s="44"/>
    </row>
    <row r="394" spans="1:17" x14ac:dyDescent="0.25">
      <c r="A394" s="45">
        <v>201612</v>
      </c>
      <c r="B394" s="46">
        <v>201702</v>
      </c>
      <c r="C394" s="45">
        <v>6</v>
      </c>
      <c r="D394" s="47">
        <v>83220900</v>
      </c>
      <c r="E394" s="48">
        <v>14722</v>
      </c>
      <c r="F394" s="82">
        <v>47924662.080003299</v>
      </c>
      <c r="G394" s="48">
        <v>12181</v>
      </c>
      <c r="H394" s="85">
        <v>4121484.6699999901</v>
      </c>
      <c r="I394" s="65">
        <v>45763606.350003302</v>
      </c>
      <c r="J394" s="48">
        <v>1467166.57</v>
      </c>
      <c r="K394" s="47">
        <v>693889.16</v>
      </c>
      <c r="L394" s="47">
        <v>0</v>
      </c>
      <c r="M394" s="47">
        <v>0</v>
      </c>
      <c r="N394" s="49">
        <v>0</v>
      </c>
      <c r="O394" s="43">
        <f t="shared" si="6"/>
        <v>2161055.73</v>
      </c>
      <c r="Q394" s="44"/>
    </row>
    <row r="395" spans="1:17" x14ac:dyDescent="0.25">
      <c r="A395" s="45">
        <v>201612</v>
      </c>
      <c r="B395" s="46">
        <v>201703</v>
      </c>
      <c r="C395" s="45">
        <v>6</v>
      </c>
      <c r="D395" s="47">
        <v>83220900</v>
      </c>
      <c r="E395" s="48">
        <v>14722</v>
      </c>
      <c r="F395" s="82">
        <v>30003549.470001601</v>
      </c>
      <c r="G395" s="48">
        <v>9781</v>
      </c>
      <c r="H395" s="85">
        <v>8295854.1499999398</v>
      </c>
      <c r="I395" s="65">
        <v>27907024.040001702</v>
      </c>
      <c r="J395" s="48">
        <v>766133.38</v>
      </c>
      <c r="K395" s="47">
        <v>735519.89</v>
      </c>
      <c r="L395" s="47">
        <v>594872.16</v>
      </c>
      <c r="M395" s="47">
        <v>0</v>
      </c>
      <c r="N395" s="49">
        <v>0</v>
      </c>
      <c r="O395" s="43">
        <f t="shared" si="6"/>
        <v>2096525.4300000002</v>
      </c>
      <c r="Q395" s="44"/>
    </row>
    <row r="396" spans="1:17" x14ac:dyDescent="0.25">
      <c r="A396" s="45">
        <v>201612</v>
      </c>
      <c r="B396" s="46">
        <v>201704</v>
      </c>
      <c r="C396" s="45">
        <v>6</v>
      </c>
      <c r="D396" s="47">
        <v>83220900</v>
      </c>
      <c r="E396" s="48">
        <v>14722</v>
      </c>
      <c r="F396" s="82">
        <v>16050862.939999601</v>
      </c>
      <c r="G396" s="48">
        <v>7282</v>
      </c>
      <c r="H396" s="85">
        <v>6890021.8999998895</v>
      </c>
      <c r="I396" s="65">
        <v>13636137.029999601</v>
      </c>
      <c r="J396" s="48">
        <v>664926.98000000103</v>
      </c>
      <c r="K396" s="47">
        <v>537021.41000000096</v>
      </c>
      <c r="L396" s="47">
        <v>617909.36</v>
      </c>
      <c r="M396" s="76">
        <v>594868.16</v>
      </c>
      <c r="N396" s="49">
        <v>0</v>
      </c>
      <c r="O396" s="43">
        <f t="shared" si="6"/>
        <v>2414725.910000002</v>
      </c>
      <c r="Q396" s="44"/>
    </row>
    <row r="397" spans="1:17" x14ac:dyDescent="0.25">
      <c r="A397" s="45">
        <v>201612</v>
      </c>
      <c r="B397" s="46">
        <v>201705</v>
      </c>
      <c r="C397" s="45">
        <v>6</v>
      </c>
      <c r="D397" s="47">
        <v>83220900</v>
      </c>
      <c r="E397" s="48">
        <v>14722</v>
      </c>
      <c r="F397" s="48">
        <v>6825846.3299998501</v>
      </c>
      <c r="G397" s="48">
        <v>4883</v>
      </c>
      <c r="H397" s="85">
        <v>3618177.6300000302</v>
      </c>
      <c r="I397" s="65">
        <v>4454082.4800000601</v>
      </c>
      <c r="J397" s="48">
        <v>321704.67</v>
      </c>
      <c r="K397" s="47">
        <v>346000.95</v>
      </c>
      <c r="L397" s="47">
        <v>508186.05000000098</v>
      </c>
      <c r="M397" s="76">
        <v>601004.02</v>
      </c>
      <c r="N397" s="49">
        <v>594868.16</v>
      </c>
      <c r="O397" s="43">
        <f t="shared" si="6"/>
        <v>2371763.850000001</v>
      </c>
      <c r="Q397" s="44"/>
    </row>
    <row r="398" spans="1:17" x14ac:dyDescent="0.25">
      <c r="A398" s="45">
        <v>201612</v>
      </c>
      <c r="B398" s="46">
        <v>201706</v>
      </c>
      <c r="C398" s="45">
        <v>6</v>
      </c>
      <c r="D398" s="47">
        <v>83220900</v>
      </c>
      <c r="E398" s="48">
        <v>14722</v>
      </c>
      <c r="F398" s="48">
        <v>2285058.98</v>
      </c>
      <c r="G398" s="48">
        <v>780</v>
      </c>
      <c r="H398" s="85">
        <v>354618.3</v>
      </c>
      <c r="I398" s="48">
        <v>0</v>
      </c>
      <c r="J398" s="48">
        <v>115998.56</v>
      </c>
      <c r="K398" s="47">
        <v>180798.45</v>
      </c>
      <c r="L398" s="47">
        <v>320680.90999999997</v>
      </c>
      <c r="M398" s="76">
        <v>514613.55000000098</v>
      </c>
      <c r="N398" s="49">
        <v>1152967.51</v>
      </c>
      <c r="O398" s="43">
        <f t="shared" si="6"/>
        <v>2285058.9800000009</v>
      </c>
      <c r="Q398" s="44"/>
    </row>
    <row r="399" spans="1:17" x14ac:dyDescent="0.25">
      <c r="A399" s="45">
        <v>201612</v>
      </c>
      <c r="B399" s="46">
        <v>201707</v>
      </c>
      <c r="C399" s="45">
        <v>6</v>
      </c>
      <c r="D399" s="47">
        <v>83220900</v>
      </c>
      <c r="E399" s="48">
        <v>14722</v>
      </c>
      <c r="F399" s="48">
        <v>2194794.54</v>
      </c>
      <c r="G399" s="48">
        <v>696</v>
      </c>
      <c r="H399" s="85">
        <v>0</v>
      </c>
      <c r="I399" s="48">
        <v>0</v>
      </c>
      <c r="J399" s="48">
        <v>0</v>
      </c>
      <c r="K399" s="47">
        <v>65500.42</v>
      </c>
      <c r="L399" s="47">
        <v>155936.01</v>
      </c>
      <c r="M399" s="76">
        <v>317745.95</v>
      </c>
      <c r="N399" s="49">
        <v>1655612.1600000011</v>
      </c>
      <c r="O399" s="43">
        <f t="shared" si="6"/>
        <v>2194794.540000001</v>
      </c>
      <c r="Q399" s="44"/>
    </row>
    <row r="400" spans="1:17" ht="12.5" thickBot="1" x14ac:dyDescent="0.3">
      <c r="A400" s="50">
        <v>201612</v>
      </c>
      <c r="B400" s="51">
        <v>201708</v>
      </c>
      <c r="C400" s="50">
        <v>6</v>
      </c>
      <c r="D400" s="52">
        <v>83220900</v>
      </c>
      <c r="E400" s="53">
        <v>14722</v>
      </c>
      <c r="F400" s="53">
        <v>2159026.7000000002</v>
      </c>
      <c r="G400" s="53">
        <v>678</v>
      </c>
      <c r="H400" s="87">
        <v>0</v>
      </c>
      <c r="I400" s="53">
        <v>0</v>
      </c>
      <c r="J400" s="53">
        <v>0</v>
      </c>
      <c r="K400" s="52">
        <v>0</v>
      </c>
      <c r="L400" s="52">
        <v>59368.28</v>
      </c>
      <c r="M400" s="91">
        <v>149186.01</v>
      </c>
      <c r="N400" s="54">
        <v>1950472.4100000011</v>
      </c>
      <c r="O400" s="43">
        <f t="shared" si="6"/>
        <v>2159026.7000000011</v>
      </c>
      <c r="Q400" s="44"/>
    </row>
    <row r="401" spans="1:17" x14ac:dyDescent="0.25">
      <c r="A401" s="38">
        <v>201701</v>
      </c>
      <c r="B401" s="39">
        <v>201701</v>
      </c>
      <c r="C401" s="45">
        <v>6</v>
      </c>
      <c r="D401" s="47">
        <v>83282400</v>
      </c>
      <c r="E401" s="48">
        <v>14371</v>
      </c>
      <c r="F401" s="81">
        <v>81224650.230000004</v>
      </c>
      <c r="G401" s="48">
        <v>13895</v>
      </c>
      <c r="H401" s="85">
        <v>2440199.54</v>
      </c>
      <c r="I401" s="64">
        <v>81224650.230000004</v>
      </c>
      <c r="J401" s="48">
        <v>0</v>
      </c>
      <c r="K401" s="47">
        <v>0</v>
      </c>
      <c r="L401" s="47">
        <v>0</v>
      </c>
      <c r="M401" s="47">
        <v>0</v>
      </c>
      <c r="N401" s="49">
        <v>0</v>
      </c>
      <c r="O401" s="43">
        <f t="shared" si="6"/>
        <v>0</v>
      </c>
      <c r="Q401" s="44"/>
    </row>
    <row r="402" spans="1:17" x14ac:dyDescent="0.25">
      <c r="A402" s="45">
        <v>201701</v>
      </c>
      <c r="B402" s="46">
        <v>201702</v>
      </c>
      <c r="C402" s="45">
        <v>6</v>
      </c>
      <c r="D402" s="47">
        <v>83282400</v>
      </c>
      <c r="E402" s="48">
        <v>14371</v>
      </c>
      <c r="F402" s="82">
        <v>64601956.8500043</v>
      </c>
      <c r="G402" s="48">
        <v>13058</v>
      </c>
      <c r="H402" s="85">
        <v>3775266.67</v>
      </c>
      <c r="I402" s="65">
        <v>63430594.850004204</v>
      </c>
      <c r="J402" s="48">
        <v>1171362</v>
      </c>
      <c r="K402" s="47">
        <v>0</v>
      </c>
      <c r="L402" s="47">
        <v>0</v>
      </c>
      <c r="M402" s="47">
        <v>0</v>
      </c>
      <c r="N402" s="49">
        <v>0</v>
      </c>
      <c r="O402" s="43">
        <f t="shared" si="6"/>
        <v>1171362</v>
      </c>
      <c r="Q402" s="44"/>
    </row>
    <row r="403" spans="1:17" x14ac:dyDescent="0.25">
      <c r="A403" s="45">
        <v>201701</v>
      </c>
      <c r="B403" s="46">
        <v>201703</v>
      </c>
      <c r="C403" s="45">
        <v>6</v>
      </c>
      <c r="D403" s="47">
        <v>83282400</v>
      </c>
      <c r="E403" s="48">
        <v>14371</v>
      </c>
      <c r="F403" s="82">
        <v>47994698.610003397</v>
      </c>
      <c r="G403" s="48">
        <v>11967</v>
      </c>
      <c r="H403" s="85">
        <v>4805300.6799999904</v>
      </c>
      <c r="I403" s="65">
        <v>46638071.440002598</v>
      </c>
      <c r="J403" s="48">
        <v>670515.17000000004</v>
      </c>
      <c r="K403" s="47">
        <v>686112</v>
      </c>
      <c r="L403" s="47">
        <v>0</v>
      </c>
      <c r="M403" s="47">
        <v>0</v>
      </c>
      <c r="N403" s="49">
        <v>0</v>
      </c>
      <c r="O403" s="43">
        <f t="shared" si="6"/>
        <v>1356627.17</v>
      </c>
      <c r="Q403" s="44"/>
    </row>
    <row r="404" spans="1:17" x14ac:dyDescent="0.25">
      <c r="A404" s="45">
        <v>201701</v>
      </c>
      <c r="B404" s="46">
        <v>201704</v>
      </c>
      <c r="C404" s="45">
        <v>6</v>
      </c>
      <c r="D404" s="47">
        <v>83282400</v>
      </c>
      <c r="E404" s="48">
        <v>14371</v>
      </c>
      <c r="F404" s="82">
        <v>29768603.280001599</v>
      </c>
      <c r="G404" s="48">
        <v>9529</v>
      </c>
      <c r="H404" s="85">
        <v>8830903.9199999403</v>
      </c>
      <c r="I404" s="65">
        <v>27730142.310001299</v>
      </c>
      <c r="J404" s="48">
        <v>999376.44999999902</v>
      </c>
      <c r="K404" s="47">
        <v>515179.02</v>
      </c>
      <c r="L404" s="47">
        <v>523905.5</v>
      </c>
      <c r="M404" s="47">
        <v>0</v>
      </c>
      <c r="N404" s="49">
        <v>0</v>
      </c>
      <c r="O404" s="43">
        <f t="shared" si="6"/>
        <v>2038460.969999999</v>
      </c>
      <c r="Q404" s="44"/>
    </row>
    <row r="405" spans="1:17" x14ac:dyDescent="0.25">
      <c r="A405" s="45">
        <v>201701</v>
      </c>
      <c r="B405" s="46">
        <v>201705</v>
      </c>
      <c r="C405" s="45">
        <v>6</v>
      </c>
      <c r="D405" s="47">
        <v>83282400</v>
      </c>
      <c r="E405" s="48">
        <v>14371</v>
      </c>
      <c r="F405" s="82">
        <v>15791038.4799996</v>
      </c>
      <c r="G405" s="48">
        <v>7161</v>
      </c>
      <c r="H405" s="85">
        <v>6914956.4199999096</v>
      </c>
      <c r="I405" s="65">
        <v>13660092.029999601</v>
      </c>
      <c r="J405" s="48">
        <v>544625.02</v>
      </c>
      <c r="K405" s="47">
        <v>598569.26</v>
      </c>
      <c r="L405" s="47">
        <v>482134.67</v>
      </c>
      <c r="M405" s="76">
        <v>505617.5</v>
      </c>
      <c r="N405" s="49">
        <v>0</v>
      </c>
      <c r="O405" s="43">
        <f t="shared" si="6"/>
        <v>2130946.4500000002</v>
      </c>
      <c r="Q405" s="44"/>
    </row>
    <row r="406" spans="1:17" x14ac:dyDescent="0.25">
      <c r="A406" s="45">
        <v>201701</v>
      </c>
      <c r="B406" s="46">
        <v>201706</v>
      </c>
      <c r="C406" s="45">
        <v>6</v>
      </c>
      <c r="D406" s="47">
        <v>83282400</v>
      </c>
      <c r="E406" s="48">
        <v>14371</v>
      </c>
      <c r="F406" s="48">
        <v>6510153.2999998704</v>
      </c>
      <c r="G406" s="48">
        <v>4814</v>
      </c>
      <c r="H406" s="85">
        <v>3358722.3100000201</v>
      </c>
      <c r="I406" s="65">
        <v>4380554.7500000698</v>
      </c>
      <c r="J406" s="48">
        <v>296675.63</v>
      </c>
      <c r="K406" s="47">
        <v>317410.46000000002</v>
      </c>
      <c r="L406" s="47">
        <v>549573.76</v>
      </c>
      <c r="M406" s="76">
        <v>475415.2</v>
      </c>
      <c r="N406" s="49">
        <v>490523.5</v>
      </c>
      <c r="O406" s="43">
        <f t="shared" si="6"/>
        <v>2129598.5499999998</v>
      </c>
      <c r="Q406" s="44"/>
    </row>
    <row r="407" spans="1:17" x14ac:dyDescent="0.25">
      <c r="A407" s="45">
        <v>201701</v>
      </c>
      <c r="B407" s="46">
        <v>201707</v>
      </c>
      <c r="C407" s="45">
        <v>6</v>
      </c>
      <c r="D407" s="47">
        <v>83282400</v>
      </c>
      <c r="E407" s="48">
        <v>14371</v>
      </c>
      <c r="F407" s="48">
        <v>2062773.85</v>
      </c>
      <c r="G407" s="48">
        <v>710</v>
      </c>
      <c r="H407" s="85">
        <v>286218.09999999998</v>
      </c>
      <c r="I407" s="48">
        <v>0</v>
      </c>
      <c r="J407" s="48">
        <v>86322.55</v>
      </c>
      <c r="K407" s="47">
        <v>208696.71</v>
      </c>
      <c r="L407" s="47">
        <v>280019.62</v>
      </c>
      <c r="M407" s="76">
        <v>544039.78</v>
      </c>
      <c r="N407" s="49">
        <v>943695.19</v>
      </c>
      <c r="O407" s="43">
        <f t="shared" si="6"/>
        <v>2062773.85</v>
      </c>
      <c r="Q407" s="44"/>
    </row>
    <row r="408" spans="1:17" ht="12.5" thickBot="1" x14ac:dyDescent="0.3">
      <c r="A408" s="50">
        <v>201701</v>
      </c>
      <c r="B408" s="51">
        <v>201708</v>
      </c>
      <c r="C408" s="50">
        <v>6</v>
      </c>
      <c r="D408" s="52">
        <v>83282400</v>
      </c>
      <c r="E408" s="53">
        <v>14371</v>
      </c>
      <c r="F408" s="53">
        <v>1996753.03</v>
      </c>
      <c r="G408" s="53">
        <v>637</v>
      </c>
      <c r="H408" s="87">
        <v>0</v>
      </c>
      <c r="I408" s="53">
        <v>0</v>
      </c>
      <c r="J408" s="53">
        <v>0</v>
      </c>
      <c r="K408" s="52">
        <v>44941.57</v>
      </c>
      <c r="L408" s="52">
        <v>198171.54</v>
      </c>
      <c r="M408" s="91">
        <v>278918.63</v>
      </c>
      <c r="N408" s="54">
        <v>1474721.29</v>
      </c>
      <c r="O408" s="43">
        <f t="shared" si="6"/>
        <v>1996753.03</v>
      </c>
      <c r="Q408" s="44"/>
    </row>
    <row r="409" spans="1:17" x14ac:dyDescent="0.25">
      <c r="A409" s="38">
        <v>201702</v>
      </c>
      <c r="B409" s="39">
        <v>201702</v>
      </c>
      <c r="C409" s="45">
        <v>6</v>
      </c>
      <c r="D409" s="47">
        <v>76613800</v>
      </c>
      <c r="E409" s="48">
        <v>12694</v>
      </c>
      <c r="F409" s="81">
        <v>74585283.439999998</v>
      </c>
      <c r="G409" s="48">
        <v>12270</v>
      </c>
      <c r="H409" s="85">
        <v>2028516.56</v>
      </c>
      <c r="I409" s="64">
        <v>74585283.439999998</v>
      </c>
      <c r="J409" s="48">
        <v>0</v>
      </c>
      <c r="K409" s="47">
        <v>0</v>
      </c>
      <c r="L409" s="47">
        <v>0</v>
      </c>
      <c r="M409" s="47">
        <v>0</v>
      </c>
      <c r="N409" s="49">
        <v>0</v>
      </c>
      <c r="O409" s="43">
        <f t="shared" si="6"/>
        <v>0</v>
      </c>
      <c r="Q409" s="44"/>
    </row>
    <row r="410" spans="1:17" x14ac:dyDescent="0.25">
      <c r="A410" s="45">
        <v>201702</v>
      </c>
      <c r="B410" s="46">
        <v>201703</v>
      </c>
      <c r="C410" s="45">
        <v>6</v>
      </c>
      <c r="D410" s="47">
        <v>76613800</v>
      </c>
      <c r="E410" s="48">
        <v>12694</v>
      </c>
      <c r="F410" s="82">
        <v>58098607.260003299</v>
      </c>
      <c r="G410" s="48">
        <v>11200</v>
      </c>
      <c r="H410" s="85">
        <v>4895516.68</v>
      </c>
      <c r="I410" s="65">
        <v>57436942.260003299</v>
      </c>
      <c r="J410" s="48">
        <v>661665</v>
      </c>
      <c r="K410" s="47">
        <v>0</v>
      </c>
      <c r="L410" s="47">
        <v>0</v>
      </c>
      <c r="M410" s="47">
        <v>0</v>
      </c>
      <c r="N410" s="49">
        <v>0</v>
      </c>
      <c r="O410" s="43">
        <f t="shared" si="6"/>
        <v>661665</v>
      </c>
      <c r="Q410" s="44"/>
    </row>
    <row r="411" spans="1:17" x14ac:dyDescent="0.25">
      <c r="A411" s="45">
        <v>201702</v>
      </c>
      <c r="B411" s="46">
        <v>201704</v>
      </c>
      <c r="C411" s="45">
        <v>6</v>
      </c>
      <c r="D411" s="47">
        <v>76613800</v>
      </c>
      <c r="E411" s="48">
        <v>12694</v>
      </c>
      <c r="F411" s="82">
        <v>42853247.410001896</v>
      </c>
      <c r="G411" s="48">
        <v>10131</v>
      </c>
      <c r="H411" s="85">
        <v>4830983.8899999904</v>
      </c>
      <c r="I411" s="65">
        <v>41286332.850001402</v>
      </c>
      <c r="J411" s="48">
        <v>1152845.56</v>
      </c>
      <c r="K411" s="47">
        <v>414069</v>
      </c>
      <c r="L411" s="47">
        <v>0</v>
      </c>
      <c r="M411" s="47">
        <v>0</v>
      </c>
      <c r="N411" s="49">
        <v>0</v>
      </c>
      <c r="O411" s="43">
        <f t="shared" si="6"/>
        <v>1566914.5600000001</v>
      </c>
      <c r="Q411" s="44"/>
    </row>
    <row r="412" spans="1:17" x14ac:dyDescent="0.25">
      <c r="A412" s="45">
        <v>201702</v>
      </c>
      <c r="B412" s="46">
        <v>201705</v>
      </c>
      <c r="C412" s="45">
        <v>6</v>
      </c>
      <c r="D412" s="47">
        <v>76613800</v>
      </c>
      <c r="E412" s="48">
        <v>12694</v>
      </c>
      <c r="F412" s="82">
        <v>26902896.080001201</v>
      </c>
      <c r="G412" s="48">
        <v>8184</v>
      </c>
      <c r="H412" s="85">
        <v>7352652.4899999602</v>
      </c>
      <c r="I412" s="65">
        <v>25102720.300000899</v>
      </c>
      <c r="J412" s="48">
        <v>852812.08</v>
      </c>
      <c r="K412" s="47">
        <v>582673.69999999995</v>
      </c>
      <c r="L412" s="47">
        <v>364690</v>
      </c>
      <c r="M412" s="47">
        <v>0</v>
      </c>
      <c r="N412" s="49">
        <v>0</v>
      </c>
      <c r="O412" s="43">
        <f t="shared" si="6"/>
        <v>1800175.7799999998</v>
      </c>
      <c r="Q412" s="44"/>
    </row>
    <row r="413" spans="1:17" x14ac:dyDescent="0.25">
      <c r="A413" s="45">
        <v>201702</v>
      </c>
      <c r="B413" s="46">
        <v>201706</v>
      </c>
      <c r="C413" s="45">
        <v>6</v>
      </c>
      <c r="D413" s="47">
        <v>76613800</v>
      </c>
      <c r="E413" s="48">
        <v>12694</v>
      </c>
      <c r="F413" s="82">
        <v>13614056.949999699</v>
      </c>
      <c r="G413" s="48">
        <v>5841</v>
      </c>
      <c r="H413" s="85">
        <v>7248022.8299999097</v>
      </c>
      <c r="I413" s="65">
        <v>11624068.5099998</v>
      </c>
      <c r="J413" s="48">
        <v>649757.30000000005</v>
      </c>
      <c r="K413" s="47">
        <v>462596.11</v>
      </c>
      <c r="L413" s="47">
        <v>517992.03</v>
      </c>
      <c r="M413" s="76">
        <v>359643</v>
      </c>
      <c r="N413" s="49">
        <v>0</v>
      </c>
      <c r="O413" s="43">
        <f t="shared" si="6"/>
        <v>1989988.4400000002</v>
      </c>
      <c r="Q413" s="44"/>
    </row>
    <row r="414" spans="1:17" x14ac:dyDescent="0.25">
      <c r="A414" s="45">
        <v>201702</v>
      </c>
      <c r="B414" s="46">
        <v>201707</v>
      </c>
      <c r="C414" s="45">
        <v>6</v>
      </c>
      <c r="D414" s="47">
        <v>76613800</v>
      </c>
      <c r="E414" s="48">
        <v>12694</v>
      </c>
      <c r="F414" s="48">
        <v>5464599.1799999597</v>
      </c>
      <c r="G414" s="48">
        <v>3726</v>
      </c>
      <c r="H414" s="85">
        <v>3099604.3600000199</v>
      </c>
      <c r="I414" s="65">
        <v>3483897.8000000501</v>
      </c>
      <c r="J414" s="48">
        <v>338576.68</v>
      </c>
      <c r="K414" s="47">
        <v>409230.32</v>
      </c>
      <c r="L414" s="47">
        <v>386789.19</v>
      </c>
      <c r="M414" s="76">
        <v>496962.19</v>
      </c>
      <c r="N414" s="49">
        <v>349143</v>
      </c>
      <c r="O414" s="43">
        <f t="shared" si="6"/>
        <v>1980701.38</v>
      </c>
      <c r="Q414" s="44"/>
    </row>
    <row r="415" spans="1:17" ht="12.5" thickBot="1" x14ac:dyDescent="0.3">
      <c r="A415" s="50">
        <v>201702</v>
      </c>
      <c r="B415" s="51">
        <v>201708</v>
      </c>
      <c r="C415" s="50">
        <v>6</v>
      </c>
      <c r="D415" s="52">
        <v>76593800</v>
      </c>
      <c r="E415" s="53">
        <v>12693</v>
      </c>
      <c r="F415" s="53">
        <v>1895062.39</v>
      </c>
      <c r="G415" s="53">
        <v>634</v>
      </c>
      <c r="H415" s="87">
        <v>191100.65</v>
      </c>
      <c r="I415" s="53">
        <v>0</v>
      </c>
      <c r="J415" s="53">
        <v>61580.91</v>
      </c>
      <c r="K415" s="52">
        <v>217377.46</v>
      </c>
      <c r="L415" s="52">
        <v>392905.3</v>
      </c>
      <c r="M415" s="91">
        <v>395533.53</v>
      </c>
      <c r="N415" s="54">
        <v>827665.19</v>
      </c>
      <c r="O415" s="43">
        <f t="shared" si="6"/>
        <v>1895062.39</v>
      </c>
      <c r="Q415" s="44"/>
    </row>
    <row r="416" spans="1:17" x14ac:dyDescent="0.25">
      <c r="A416" s="38">
        <v>201703</v>
      </c>
      <c r="B416" s="39">
        <v>201703</v>
      </c>
      <c r="C416" s="45">
        <v>6</v>
      </c>
      <c r="D416" s="47">
        <v>121309300</v>
      </c>
      <c r="E416" s="48">
        <v>19365</v>
      </c>
      <c r="F416" s="81">
        <v>117604516.93000001</v>
      </c>
      <c r="G416" s="48">
        <v>18693</v>
      </c>
      <c r="H416" s="85">
        <v>3847316.37</v>
      </c>
      <c r="I416" s="64">
        <v>117604516.93000001</v>
      </c>
      <c r="J416" s="48">
        <v>0</v>
      </c>
      <c r="K416" s="47">
        <v>0</v>
      </c>
      <c r="L416" s="47">
        <v>0</v>
      </c>
      <c r="M416" s="47">
        <v>0</v>
      </c>
      <c r="N416" s="49">
        <v>0</v>
      </c>
      <c r="O416" s="43">
        <f t="shared" ref="O416:O436" si="7">SUM(J416:N416)</f>
        <v>0</v>
      </c>
      <c r="Q416" s="44"/>
    </row>
    <row r="417" spans="1:17" x14ac:dyDescent="0.25">
      <c r="A417" s="45">
        <v>201703</v>
      </c>
      <c r="B417" s="46">
        <v>201704</v>
      </c>
      <c r="C417" s="45">
        <v>6</v>
      </c>
      <c r="D417" s="47">
        <v>121309300</v>
      </c>
      <c r="E417" s="48">
        <v>19365</v>
      </c>
      <c r="F417" s="82">
        <v>92507191.0200039</v>
      </c>
      <c r="G417" s="48">
        <v>17304</v>
      </c>
      <c r="H417" s="85">
        <v>6780483.3899999997</v>
      </c>
      <c r="I417" s="65">
        <v>90431075.720003694</v>
      </c>
      <c r="J417" s="48">
        <v>2076115.3</v>
      </c>
      <c r="K417" s="47">
        <v>0</v>
      </c>
      <c r="L417" s="47">
        <v>0</v>
      </c>
      <c r="M417" s="47">
        <v>0</v>
      </c>
      <c r="N417" s="49">
        <v>0</v>
      </c>
      <c r="O417" s="43">
        <f t="shared" si="7"/>
        <v>2076115.3</v>
      </c>
      <c r="Q417" s="44"/>
    </row>
    <row r="418" spans="1:17" x14ac:dyDescent="0.25">
      <c r="A418" s="45">
        <v>201703</v>
      </c>
      <c r="B418" s="46">
        <v>201705</v>
      </c>
      <c r="C418" s="45">
        <v>6</v>
      </c>
      <c r="D418" s="47">
        <v>121309300</v>
      </c>
      <c r="E418" s="48">
        <v>19365</v>
      </c>
      <c r="F418" s="82">
        <v>69917731.2700039</v>
      </c>
      <c r="G418" s="48">
        <v>16069</v>
      </c>
      <c r="H418" s="85">
        <v>5632783.9799999902</v>
      </c>
      <c r="I418" s="65">
        <v>66583366.230004199</v>
      </c>
      <c r="J418" s="48">
        <v>2338599.12</v>
      </c>
      <c r="K418" s="47">
        <v>995765.92</v>
      </c>
      <c r="L418" s="47">
        <v>0</v>
      </c>
      <c r="M418" s="47">
        <v>0</v>
      </c>
      <c r="N418" s="49">
        <v>0</v>
      </c>
      <c r="O418" s="43">
        <f t="shared" si="7"/>
        <v>3334365.04</v>
      </c>
      <c r="Q418" s="44"/>
    </row>
    <row r="419" spans="1:17" x14ac:dyDescent="0.25">
      <c r="A419" s="45">
        <v>201703</v>
      </c>
      <c r="B419" s="46">
        <v>201706</v>
      </c>
      <c r="C419" s="45">
        <v>6</v>
      </c>
      <c r="D419" s="47">
        <v>121309300</v>
      </c>
      <c r="E419" s="48">
        <v>19365</v>
      </c>
      <c r="F419" s="82">
        <v>46482776.630000196</v>
      </c>
      <c r="G419" s="48">
        <v>13777</v>
      </c>
      <c r="H419" s="85">
        <v>8764452.9799999502</v>
      </c>
      <c r="I419" s="65">
        <v>42355719.43</v>
      </c>
      <c r="J419" s="48">
        <v>1992174.49</v>
      </c>
      <c r="K419" s="47">
        <v>1200080.79</v>
      </c>
      <c r="L419" s="47">
        <v>934801.92000000004</v>
      </c>
      <c r="M419" s="47">
        <v>0</v>
      </c>
      <c r="N419" s="49">
        <v>0</v>
      </c>
      <c r="O419" s="43">
        <f t="shared" si="7"/>
        <v>4127057.2</v>
      </c>
      <c r="Q419" s="44"/>
    </row>
    <row r="420" spans="1:17" x14ac:dyDescent="0.25">
      <c r="A420" s="45">
        <v>201703</v>
      </c>
      <c r="B420" s="46">
        <v>201707</v>
      </c>
      <c r="C420" s="45">
        <v>6</v>
      </c>
      <c r="D420" s="47">
        <v>121309300</v>
      </c>
      <c r="E420" s="48">
        <v>19365</v>
      </c>
      <c r="F420" s="82">
        <v>26494923.2599997</v>
      </c>
      <c r="G420" s="48">
        <v>11046</v>
      </c>
      <c r="H420" s="85">
        <v>8261588.3899999196</v>
      </c>
      <c r="I420" s="65">
        <v>22101602.219999701</v>
      </c>
      <c r="J420" s="48">
        <v>1463751.72</v>
      </c>
      <c r="K420" s="47">
        <v>980461.81</v>
      </c>
      <c r="L420" s="47">
        <v>1032598.59</v>
      </c>
      <c r="M420" s="76">
        <v>916508.92</v>
      </c>
      <c r="N420" s="49">
        <v>0</v>
      </c>
      <c r="O420" s="43">
        <f t="shared" si="7"/>
        <v>4393321.04</v>
      </c>
      <c r="Q420" s="44"/>
    </row>
    <row r="421" spans="1:17" ht="12.5" thickBot="1" x14ac:dyDescent="0.3">
      <c r="A421" s="50">
        <v>201703</v>
      </c>
      <c r="B421" s="51">
        <v>201708</v>
      </c>
      <c r="C421" s="50">
        <v>6</v>
      </c>
      <c r="D421" s="52">
        <v>121309300</v>
      </c>
      <c r="E421" s="53">
        <v>19365</v>
      </c>
      <c r="F421" s="53">
        <v>11085650.6099998</v>
      </c>
      <c r="G421" s="53">
        <v>7004</v>
      </c>
      <c r="H421" s="87">
        <v>4078553.0100000198</v>
      </c>
      <c r="I421" s="65">
        <v>6680164.1999998903</v>
      </c>
      <c r="J421" s="53">
        <v>853637.58</v>
      </c>
      <c r="K421" s="52">
        <v>685425.57</v>
      </c>
      <c r="L421" s="52">
        <v>957542.08</v>
      </c>
      <c r="M421" s="91">
        <v>1023652.78</v>
      </c>
      <c r="N421" s="54">
        <v>885228.4</v>
      </c>
      <c r="O421" s="43">
        <f t="shared" si="7"/>
        <v>4405486.41</v>
      </c>
      <c r="Q421" s="44"/>
    </row>
    <row r="422" spans="1:17" x14ac:dyDescent="0.25">
      <c r="A422" s="38">
        <v>201704</v>
      </c>
      <c r="B422" s="39">
        <v>201704</v>
      </c>
      <c r="C422" s="45">
        <v>6</v>
      </c>
      <c r="D422" s="47">
        <v>203190900</v>
      </c>
      <c r="E422" s="48">
        <v>33713</v>
      </c>
      <c r="F422" s="48">
        <v>197584766.80000001</v>
      </c>
      <c r="G422" s="48">
        <v>32525</v>
      </c>
      <c r="H422" s="85">
        <v>5609983.2000000002</v>
      </c>
      <c r="I422" s="48">
        <v>197584766.799999</v>
      </c>
      <c r="J422" s="48">
        <v>0</v>
      </c>
      <c r="K422" s="47">
        <v>0</v>
      </c>
      <c r="L422" s="47">
        <v>0</v>
      </c>
      <c r="M422" s="47">
        <v>0</v>
      </c>
      <c r="N422" s="49">
        <v>0</v>
      </c>
      <c r="O422" s="43">
        <f t="shared" si="7"/>
        <v>0</v>
      </c>
      <c r="Q422" s="44"/>
    </row>
    <row r="423" spans="1:17" x14ac:dyDescent="0.25">
      <c r="A423" s="45">
        <v>201704</v>
      </c>
      <c r="B423" s="46">
        <v>201705</v>
      </c>
      <c r="C423" s="45">
        <v>6</v>
      </c>
      <c r="D423" s="47">
        <v>203190900</v>
      </c>
      <c r="E423" s="48">
        <v>33713</v>
      </c>
      <c r="F423" s="48">
        <v>157355091.59000301</v>
      </c>
      <c r="G423" s="48">
        <v>30568</v>
      </c>
      <c r="H423" s="85">
        <v>9182450.0199999996</v>
      </c>
      <c r="I423" s="48">
        <v>154261722.129996</v>
      </c>
      <c r="J423" s="48">
        <v>3093369.46</v>
      </c>
      <c r="K423" s="47">
        <v>0</v>
      </c>
      <c r="L423" s="47">
        <v>0</v>
      </c>
      <c r="M423" s="47">
        <v>0</v>
      </c>
      <c r="N423" s="49">
        <v>0</v>
      </c>
      <c r="O423" s="43">
        <f t="shared" si="7"/>
        <v>3093369.46</v>
      </c>
      <c r="Q423" s="44"/>
    </row>
    <row r="424" spans="1:17" x14ac:dyDescent="0.25">
      <c r="A424" s="45">
        <v>201704</v>
      </c>
      <c r="B424" s="46">
        <v>201706</v>
      </c>
      <c r="C424" s="45">
        <v>6</v>
      </c>
      <c r="D424" s="47">
        <v>203190900</v>
      </c>
      <c r="E424" s="48">
        <v>33713</v>
      </c>
      <c r="F424" s="48">
        <v>121173454.640002</v>
      </c>
      <c r="G424" s="48">
        <v>29004</v>
      </c>
      <c r="H424" s="85">
        <v>6937767.0199999996</v>
      </c>
      <c r="I424" s="48">
        <v>115214876.850004</v>
      </c>
      <c r="J424" s="48">
        <v>4067021.05</v>
      </c>
      <c r="K424" s="47">
        <v>1891556.74</v>
      </c>
      <c r="L424" s="47">
        <v>0</v>
      </c>
      <c r="M424" s="47">
        <v>0</v>
      </c>
      <c r="N424" s="49">
        <v>0</v>
      </c>
      <c r="O424" s="43">
        <f t="shared" si="7"/>
        <v>5958577.79</v>
      </c>
      <c r="Q424" s="44"/>
    </row>
    <row r="425" spans="1:17" x14ac:dyDescent="0.25">
      <c r="A425" s="45">
        <v>201704</v>
      </c>
      <c r="B425" s="46">
        <v>201707</v>
      </c>
      <c r="C425" s="45">
        <v>6</v>
      </c>
      <c r="D425" s="47">
        <v>203190900</v>
      </c>
      <c r="E425" s="48">
        <v>33713</v>
      </c>
      <c r="F425" s="48">
        <v>85191623.410000995</v>
      </c>
      <c r="G425" s="48">
        <v>26595</v>
      </c>
      <c r="H425" s="85">
        <v>9163118.5899999794</v>
      </c>
      <c r="I425" s="48">
        <v>77625995.660001203</v>
      </c>
      <c r="J425" s="48">
        <v>3445785.42</v>
      </c>
      <c r="K425" s="47">
        <v>2413993.9700000002</v>
      </c>
      <c r="L425" s="47">
        <v>1705848.36</v>
      </c>
      <c r="M425" s="47">
        <v>0</v>
      </c>
      <c r="N425" s="49">
        <v>0</v>
      </c>
      <c r="O425" s="43">
        <f t="shared" si="7"/>
        <v>7565627.7500000009</v>
      </c>
      <c r="Q425" s="44"/>
    </row>
    <row r="426" spans="1:17" ht="12.5" thickBot="1" x14ac:dyDescent="0.3">
      <c r="A426" s="50">
        <v>201704</v>
      </c>
      <c r="B426" s="51">
        <v>201708</v>
      </c>
      <c r="C426" s="50">
        <v>6</v>
      </c>
      <c r="D426" s="52">
        <v>203190900</v>
      </c>
      <c r="E426" s="53">
        <v>33713</v>
      </c>
      <c r="F426" s="53">
        <v>49037597.479999803</v>
      </c>
      <c r="G426" s="53">
        <v>21832</v>
      </c>
      <c r="H426" s="87">
        <v>13788687.4899999</v>
      </c>
      <c r="I426" s="53">
        <v>40664693.7299999</v>
      </c>
      <c r="J426" s="53">
        <v>2396071.7200000002</v>
      </c>
      <c r="K426" s="52">
        <v>2027732.58</v>
      </c>
      <c r="L426" s="52">
        <v>2274320.09</v>
      </c>
      <c r="M426" s="91">
        <v>1674779.36</v>
      </c>
      <c r="N426" s="54">
        <v>0</v>
      </c>
      <c r="O426" s="43">
        <f t="shared" si="7"/>
        <v>8372903.7500000009</v>
      </c>
      <c r="Q426" s="44"/>
    </row>
    <row r="427" spans="1:17" x14ac:dyDescent="0.25">
      <c r="A427" s="38">
        <v>201705</v>
      </c>
      <c r="B427" s="39">
        <v>201705</v>
      </c>
      <c r="C427" s="45">
        <v>6</v>
      </c>
      <c r="D427" s="47">
        <v>264072100</v>
      </c>
      <c r="E427" s="48">
        <v>41783</v>
      </c>
      <c r="F427" s="48">
        <v>255208333.25999999</v>
      </c>
      <c r="G427" s="48">
        <v>40012</v>
      </c>
      <c r="H427" s="85">
        <v>8863766.7400000002</v>
      </c>
      <c r="I427" s="48">
        <v>255208333.25999999</v>
      </c>
      <c r="J427" s="48">
        <v>0</v>
      </c>
      <c r="K427" s="47">
        <v>0</v>
      </c>
      <c r="L427" s="47">
        <v>0</v>
      </c>
      <c r="M427" s="47">
        <v>0</v>
      </c>
      <c r="N427" s="49">
        <v>0</v>
      </c>
      <c r="O427" s="43">
        <f t="shared" si="7"/>
        <v>0</v>
      </c>
      <c r="Q427" s="44"/>
    </row>
    <row r="428" spans="1:17" x14ac:dyDescent="0.25">
      <c r="A428" s="45">
        <v>201705</v>
      </c>
      <c r="B428" s="46">
        <v>201706</v>
      </c>
      <c r="C428" s="45">
        <v>6</v>
      </c>
      <c r="D428" s="47">
        <v>264072100</v>
      </c>
      <c r="E428" s="48">
        <v>41783</v>
      </c>
      <c r="F428" s="48">
        <v>201839531.59999901</v>
      </c>
      <c r="G428" s="48">
        <v>37343</v>
      </c>
      <c r="H428" s="85">
        <v>13222650.02</v>
      </c>
      <c r="I428" s="48">
        <v>197413817.66999999</v>
      </c>
      <c r="J428" s="48">
        <v>4425713.93</v>
      </c>
      <c r="K428" s="47">
        <v>0</v>
      </c>
      <c r="L428" s="47">
        <v>0</v>
      </c>
      <c r="M428" s="47">
        <v>0</v>
      </c>
      <c r="N428" s="49">
        <v>0</v>
      </c>
      <c r="O428" s="43">
        <f t="shared" si="7"/>
        <v>4425713.93</v>
      </c>
      <c r="Q428" s="44"/>
    </row>
    <row r="429" spans="1:17" x14ac:dyDescent="0.25">
      <c r="A429" s="45">
        <v>201705</v>
      </c>
      <c r="B429" s="46">
        <v>201707</v>
      </c>
      <c r="C429" s="45">
        <v>6</v>
      </c>
      <c r="D429" s="47">
        <v>264072100</v>
      </c>
      <c r="E429" s="48">
        <v>41783</v>
      </c>
      <c r="F429" s="48">
        <v>155587305.700001</v>
      </c>
      <c r="G429" s="48">
        <v>35337</v>
      </c>
      <c r="H429" s="85">
        <v>8958266.8999999892</v>
      </c>
      <c r="I429" s="48">
        <v>146902101.57000101</v>
      </c>
      <c r="J429" s="48">
        <v>5378360.5300000003</v>
      </c>
      <c r="K429" s="47">
        <v>3306843.6</v>
      </c>
      <c r="L429" s="47">
        <v>0</v>
      </c>
      <c r="M429" s="47">
        <v>0</v>
      </c>
      <c r="N429" s="49">
        <v>0</v>
      </c>
      <c r="O429" s="43">
        <f t="shared" si="7"/>
        <v>8685204.1300000008</v>
      </c>
      <c r="Q429" s="44"/>
    </row>
    <row r="430" spans="1:17" ht="12.5" thickBot="1" x14ac:dyDescent="0.3">
      <c r="A430" s="50">
        <v>201705</v>
      </c>
      <c r="B430" s="51">
        <v>201708</v>
      </c>
      <c r="C430" s="50">
        <v>6</v>
      </c>
      <c r="D430" s="52">
        <v>264072100</v>
      </c>
      <c r="E430" s="53">
        <v>41783</v>
      </c>
      <c r="F430" s="53">
        <v>108769858.65000001</v>
      </c>
      <c r="G430" s="53">
        <v>32001</v>
      </c>
      <c r="H430" s="87">
        <v>12929134.970000001</v>
      </c>
      <c r="I430" s="53">
        <v>97780900.530000404</v>
      </c>
      <c r="J430" s="53">
        <v>4164413.8600000101</v>
      </c>
      <c r="K430" s="52">
        <v>3712470.4</v>
      </c>
      <c r="L430" s="52">
        <v>3112073.86</v>
      </c>
      <c r="M430" s="52">
        <v>0</v>
      </c>
      <c r="N430" s="54">
        <v>0</v>
      </c>
      <c r="O430" s="43">
        <f t="shared" si="7"/>
        <v>10988958.12000001</v>
      </c>
      <c r="Q430" s="44"/>
    </row>
    <row r="431" spans="1:17" x14ac:dyDescent="0.25">
      <c r="A431" s="38">
        <v>201706</v>
      </c>
      <c r="B431" s="39">
        <v>201706</v>
      </c>
      <c r="C431" s="45">
        <v>6</v>
      </c>
      <c r="D431" s="47">
        <v>347890400</v>
      </c>
      <c r="E431" s="48">
        <v>52241</v>
      </c>
      <c r="F431" s="48">
        <v>334258960.14999998</v>
      </c>
      <c r="G431" s="48">
        <v>49960</v>
      </c>
      <c r="H431" s="85">
        <v>13631439.85</v>
      </c>
      <c r="I431" s="48">
        <v>334258960.14999998</v>
      </c>
      <c r="J431" s="48">
        <v>0</v>
      </c>
      <c r="K431" s="47">
        <v>0</v>
      </c>
      <c r="L431" s="47">
        <v>0</v>
      </c>
      <c r="M431" s="47">
        <v>0</v>
      </c>
      <c r="N431" s="49">
        <v>0</v>
      </c>
      <c r="O431" s="43">
        <f t="shared" si="7"/>
        <v>0</v>
      </c>
      <c r="Q431" s="44"/>
    </row>
    <row r="432" spans="1:17" x14ac:dyDescent="0.25">
      <c r="A432" s="45">
        <v>201706</v>
      </c>
      <c r="B432" s="46">
        <v>201707</v>
      </c>
      <c r="C432" s="45">
        <v>6</v>
      </c>
      <c r="D432" s="47">
        <v>347890400</v>
      </c>
      <c r="E432" s="48">
        <v>52241</v>
      </c>
      <c r="F432" s="48">
        <v>265512850.50999799</v>
      </c>
      <c r="G432" s="48">
        <v>46803</v>
      </c>
      <c r="H432" s="85">
        <v>16355592.6</v>
      </c>
      <c r="I432" s="48">
        <v>259450792.75999799</v>
      </c>
      <c r="J432" s="48">
        <v>6062057.75</v>
      </c>
      <c r="K432" s="47">
        <v>0</v>
      </c>
      <c r="L432" s="47">
        <v>0</v>
      </c>
      <c r="M432" s="47">
        <v>0</v>
      </c>
      <c r="N432" s="49">
        <v>0</v>
      </c>
      <c r="O432" s="43">
        <f t="shared" si="7"/>
        <v>6062057.75</v>
      </c>
      <c r="Q432" s="44"/>
    </row>
    <row r="433" spans="1:18" ht="12.5" thickBot="1" x14ac:dyDescent="0.3">
      <c r="A433" s="50">
        <v>201706</v>
      </c>
      <c r="B433" s="51">
        <v>201708</v>
      </c>
      <c r="C433" s="50">
        <v>6</v>
      </c>
      <c r="D433" s="52">
        <v>347890400</v>
      </c>
      <c r="E433" s="53">
        <v>52241</v>
      </c>
      <c r="F433" s="53">
        <v>203950696.430004</v>
      </c>
      <c r="G433" s="53">
        <v>44222</v>
      </c>
      <c r="H433" s="87">
        <v>12547291.239999801</v>
      </c>
      <c r="I433" s="53">
        <v>192798137.82999799</v>
      </c>
      <c r="J433" s="53">
        <v>6609929.1599999797</v>
      </c>
      <c r="K433" s="52">
        <v>4542629.4400000004</v>
      </c>
      <c r="L433" s="52">
        <v>0</v>
      </c>
      <c r="M433" s="52">
        <v>0</v>
      </c>
      <c r="N433" s="54">
        <v>0</v>
      </c>
      <c r="O433" s="43">
        <f t="shared" si="7"/>
        <v>11152558.599999979</v>
      </c>
      <c r="Q433" s="44"/>
    </row>
    <row r="434" spans="1:18" x14ac:dyDescent="0.25">
      <c r="A434" s="38">
        <v>201707</v>
      </c>
      <c r="B434" s="39">
        <v>201707</v>
      </c>
      <c r="C434" s="45">
        <v>6</v>
      </c>
      <c r="D434" s="47">
        <v>266127300</v>
      </c>
      <c r="E434" s="48">
        <v>41010</v>
      </c>
      <c r="F434" s="48">
        <v>256315958.78999901</v>
      </c>
      <c r="G434" s="48">
        <v>39183</v>
      </c>
      <c r="H434" s="85">
        <v>9808241.2099999897</v>
      </c>
      <c r="I434" s="48">
        <v>256315958.78999901</v>
      </c>
      <c r="J434" s="48">
        <v>0</v>
      </c>
      <c r="K434" s="47">
        <v>0</v>
      </c>
      <c r="L434" s="47">
        <v>0</v>
      </c>
      <c r="M434" s="47">
        <v>0</v>
      </c>
      <c r="N434" s="49">
        <v>0</v>
      </c>
      <c r="O434" s="43">
        <f t="shared" si="7"/>
        <v>0</v>
      </c>
      <c r="Q434" s="44"/>
    </row>
    <row r="435" spans="1:18" ht="12.5" thickBot="1" x14ac:dyDescent="0.3">
      <c r="A435" s="50">
        <v>201707</v>
      </c>
      <c r="B435" s="51">
        <v>201708</v>
      </c>
      <c r="C435" s="45">
        <v>6</v>
      </c>
      <c r="D435" s="47">
        <v>266127300</v>
      </c>
      <c r="E435" s="48">
        <v>41010</v>
      </c>
      <c r="F435" s="48">
        <v>204494010.420003</v>
      </c>
      <c r="G435" s="48">
        <v>36985</v>
      </c>
      <c r="H435" s="85">
        <v>11064884.039999999</v>
      </c>
      <c r="I435" s="48">
        <v>200401606.30999899</v>
      </c>
      <c r="J435" s="48">
        <v>4092404.11</v>
      </c>
      <c r="K435" s="47">
        <v>0</v>
      </c>
      <c r="L435" s="47">
        <v>0</v>
      </c>
      <c r="M435" s="47">
        <v>0</v>
      </c>
      <c r="N435" s="49">
        <v>0</v>
      </c>
      <c r="O435" s="43">
        <f t="shared" si="7"/>
        <v>4092404.11</v>
      </c>
      <c r="Q435" s="44"/>
    </row>
    <row r="436" spans="1:18" ht="12.5" thickBot="1" x14ac:dyDescent="0.3">
      <c r="A436" s="50">
        <v>201708</v>
      </c>
      <c r="B436" s="51">
        <v>201708</v>
      </c>
      <c r="C436" s="55">
        <v>6</v>
      </c>
      <c r="D436" s="56">
        <v>189976700</v>
      </c>
      <c r="E436" s="57">
        <v>25266</v>
      </c>
      <c r="F436" s="57">
        <v>185828066.72</v>
      </c>
      <c r="G436" s="57">
        <v>24575</v>
      </c>
      <c r="H436" s="88">
        <v>4148633.28</v>
      </c>
      <c r="I436" s="57">
        <v>185828066.72</v>
      </c>
      <c r="J436" s="57">
        <v>0</v>
      </c>
      <c r="K436" s="56">
        <v>0</v>
      </c>
      <c r="L436" s="56">
        <v>0</v>
      </c>
      <c r="M436" s="56">
        <v>0</v>
      </c>
      <c r="N436" s="58">
        <v>0</v>
      </c>
      <c r="O436" s="43">
        <f t="shared" si="7"/>
        <v>0</v>
      </c>
      <c r="Q436" s="44"/>
    </row>
    <row r="437" spans="1:18" x14ac:dyDescent="0.25">
      <c r="C437" s="59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Q437" s="44"/>
      <c r="R437" s="43"/>
    </row>
    <row r="438" spans="1:18" x14ac:dyDescent="0.25">
      <c r="C438" s="59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Q438" s="44"/>
    </row>
    <row r="439" spans="1:18" x14ac:dyDescent="0.25">
      <c r="C439" s="59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Q439" s="44"/>
    </row>
    <row r="440" spans="1:18" x14ac:dyDescent="0.25">
      <c r="C440" s="59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Q440" s="44"/>
    </row>
    <row r="441" spans="1:18" x14ac:dyDescent="0.25">
      <c r="C441" s="59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Q441" s="44"/>
    </row>
    <row r="442" spans="1:18" x14ac:dyDescent="0.25">
      <c r="C442" s="59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Q442" s="44"/>
    </row>
    <row r="443" spans="1:18" x14ac:dyDescent="0.25">
      <c r="C443" s="59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Q443" s="44"/>
    </row>
    <row r="444" spans="1:18" x14ac:dyDescent="0.25">
      <c r="C444" s="59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Q444" s="44"/>
    </row>
    <row r="445" spans="1:18" x14ac:dyDescent="0.25">
      <c r="C445" s="59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Q445" s="44"/>
    </row>
    <row r="446" spans="1:18" x14ac:dyDescent="0.25">
      <c r="C446" s="59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Q446" s="44"/>
    </row>
    <row r="447" spans="1:18" x14ac:dyDescent="0.25">
      <c r="C447" s="59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Q447" s="44"/>
    </row>
    <row r="448" spans="1:18" x14ac:dyDescent="0.25">
      <c r="C448" s="59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Q448" s="44"/>
    </row>
    <row r="449" spans="3:17" x14ac:dyDescent="0.25">
      <c r="C449" s="59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Q449" s="44"/>
    </row>
    <row r="450" spans="3:17" x14ac:dyDescent="0.25">
      <c r="C450" s="59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Q450" s="44"/>
    </row>
    <row r="451" spans="3:17" x14ac:dyDescent="0.25">
      <c r="C451" s="59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Q451" s="44"/>
    </row>
    <row r="452" spans="3:17" x14ac:dyDescent="0.25">
      <c r="C452" s="59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Q452" s="44"/>
    </row>
    <row r="453" spans="3:17" x14ac:dyDescent="0.25">
      <c r="C453" s="59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Q453" s="44"/>
    </row>
    <row r="454" spans="3:17" x14ac:dyDescent="0.25">
      <c r="C454" s="59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Q454" s="44"/>
    </row>
    <row r="455" spans="3:17" x14ac:dyDescent="0.25">
      <c r="C455" s="59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Q455" s="44"/>
    </row>
    <row r="456" spans="3:17" x14ac:dyDescent="0.25">
      <c r="C456" s="59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Q456" s="44"/>
    </row>
    <row r="457" spans="3:17" x14ac:dyDescent="0.25">
      <c r="C457" s="59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Q457" s="44"/>
    </row>
    <row r="458" spans="3:17" x14ac:dyDescent="0.25">
      <c r="C458" s="59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Q458" s="44"/>
    </row>
    <row r="459" spans="3:17" x14ac:dyDescent="0.25">
      <c r="C459" s="59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Q459" s="44"/>
    </row>
    <row r="460" spans="3:17" x14ac:dyDescent="0.25">
      <c r="C460" s="59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Q460" s="44"/>
    </row>
    <row r="461" spans="3:17" x14ac:dyDescent="0.25">
      <c r="C461" s="59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Q461" s="44"/>
    </row>
    <row r="462" spans="3:17" x14ac:dyDescent="0.25">
      <c r="C462" s="59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Q462" s="44"/>
    </row>
    <row r="463" spans="3:17" x14ac:dyDescent="0.25">
      <c r="C463" s="59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Q463" s="44"/>
    </row>
    <row r="464" spans="3:17" x14ac:dyDescent="0.25">
      <c r="C464" s="59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Q464" s="44"/>
    </row>
    <row r="465" spans="3:17" x14ac:dyDescent="0.25">
      <c r="C465" s="59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Q465" s="44"/>
    </row>
    <row r="466" spans="3:17" x14ac:dyDescent="0.25">
      <c r="C466" s="59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Q466" s="44"/>
    </row>
    <row r="467" spans="3:17" x14ac:dyDescent="0.25">
      <c r="C467" s="59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Q467" s="44"/>
    </row>
    <row r="468" spans="3:17" x14ac:dyDescent="0.25">
      <c r="C468" s="59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Q468" s="44"/>
    </row>
    <row r="469" spans="3:17" x14ac:dyDescent="0.25">
      <c r="C469" s="59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Q469" s="44"/>
    </row>
    <row r="470" spans="3:17" x14ac:dyDescent="0.25">
      <c r="C470" s="59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Q470" s="44"/>
    </row>
    <row r="471" spans="3:17" x14ac:dyDescent="0.25">
      <c r="Q471" s="44"/>
    </row>
  </sheetData>
  <mergeCells count="1">
    <mergeCell ref="Q4:S14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G159"/>
  <sheetViews>
    <sheetView tabSelected="1" topLeftCell="A28" zoomScaleNormal="100" workbookViewId="0">
      <selection activeCell="P50" sqref="P50"/>
    </sheetView>
  </sheetViews>
  <sheetFormatPr defaultColWidth="9" defaultRowHeight="13" x14ac:dyDescent="0.25"/>
  <cols>
    <col min="1" max="1" width="19.26953125" style="13" bestFit="1" customWidth="1"/>
    <col min="2" max="2" width="19.36328125" style="13" customWidth="1"/>
    <col min="3" max="22" width="10.6328125" style="13" customWidth="1"/>
    <col min="23" max="25" width="11.1796875" style="13" bestFit="1" customWidth="1"/>
    <col min="26" max="27" width="12.08984375" style="13" bestFit="1" customWidth="1"/>
    <col min="28" max="28" width="11.36328125" style="13" bestFit="1" customWidth="1"/>
    <col min="29" max="29" width="7.6328125" style="13" bestFit="1" customWidth="1"/>
    <col min="30" max="30" width="10.36328125" style="13" bestFit="1" customWidth="1"/>
    <col min="31" max="31" width="13.36328125" style="13" bestFit="1" customWidth="1"/>
    <col min="32" max="32" width="12.6328125" style="15" customWidth="1"/>
    <col min="33" max="33" width="11.453125" style="13" customWidth="1"/>
    <col min="34" max="34" width="10.08984375" style="13" customWidth="1"/>
    <col min="35" max="16384" width="9" style="13"/>
  </cols>
  <sheetData>
    <row r="1" spans="1:33" x14ac:dyDescent="0.25">
      <c r="A1" s="150" t="s">
        <v>33</v>
      </c>
      <c r="B1" s="150"/>
    </row>
    <row r="2" spans="1:33" x14ac:dyDescent="0.25">
      <c r="A2" s="150"/>
      <c r="B2" s="150"/>
    </row>
    <row r="3" spans="1:33" ht="14" thickBot="1" x14ac:dyDescent="0.35">
      <c r="B3" s="14"/>
    </row>
    <row r="4" spans="1:33" ht="14" thickTop="1" thickBot="1" x14ac:dyDescent="0.3">
      <c r="B4" s="78" t="s">
        <v>15</v>
      </c>
      <c r="C4" s="151" t="s">
        <v>37</v>
      </c>
      <c r="D4" s="152"/>
      <c r="E4" s="153"/>
    </row>
    <row r="5" spans="1:33" ht="13.5" thickTop="1" x14ac:dyDescent="0.25"/>
    <row r="6" spans="1:33" s="16" customFormat="1" x14ac:dyDescent="0.25">
      <c r="B6" s="96" t="s">
        <v>19</v>
      </c>
      <c r="C6" s="17">
        <v>201504</v>
      </c>
      <c r="D6" s="17">
        <v>201505</v>
      </c>
      <c r="E6" s="17">
        <v>201506</v>
      </c>
      <c r="F6" s="17">
        <v>201507</v>
      </c>
      <c r="G6" s="17">
        <v>201508</v>
      </c>
      <c r="H6" s="17">
        <v>201509</v>
      </c>
      <c r="I6" s="17">
        <v>201510</v>
      </c>
      <c r="J6" s="17">
        <v>201511</v>
      </c>
      <c r="K6" s="17">
        <v>201512</v>
      </c>
      <c r="L6" s="17">
        <v>201601</v>
      </c>
      <c r="M6" s="17">
        <v>201602</v>
      </c>
      <c r="N6" s="17">
        <v>201603</v>
      </c>
      <c r="O6" s="17">
        <v>201604</v>
      </c>
      <c r="P6" s="17">
        <v>201605</v>
      </c>
      <c r="Q6" s="17">
        <v>201606</v>
      </c>
      <c r="R6" s="17">
        <v>201607</v>
      </c>
      <c r="S6" s="17">
        <v>201608</v>
      </c>
      <c r="T6" s="17">
        <v>201609</v>
      </c>
      <c r="U6" s="17">
        <v>201610</v>
      </c>
      <c r="V6" s="17">
        <v>201611</v>
      </c>
      <c r="W6" s="17">
        <v>201612</v>
      </c>
      <c r="X6" s="17">
        <v>201701</v>
      </c>
      <c r="Y6" s="17">
        <v>201702</v>
      </c>
      <c r="Z6" s="18">
        <v>201703</v>
      </c>
      <c r="AA6" s="18">
        <v>201704</v>
      </c>
      <c r="AB6" s="18"/>
      <c r="AC6" s="18"/>
      <c r="AD6" s="18"/>
      <c r="AE6" s="18"/>
      <c r="AG6" s="19"/>
    </row>
    <row r="7" spans="1:33" s="23" customFormat="1" x14ac:dyDescent="0.25">
      <c r="A7" s="20"/>
      <c r="B7" s="96" t="s">
        <v>21</v>
      </c>
      <c r="C7" s="21">
        <v>171000</v>
      </c>
      <c r="D7" s="21">
        <v>629000</v>
      </c>
      <c r="E7" s="21">
        <v>507000</v>
      </c>
      <c r="F7" s="21">
        <v>3102700</v>
      </c>
      <c r="G7" s="21">
        <v>3557400</v>
      </c>
      <c r="H7" s="21">
        <v>4617500</v>
      </c>
      <c r="I7" s="21">
        <v>6755800</v>
      </c>
      <c r="J7" s="21">
        <v>9276300</v>
      </c>
      <c r="K7" s="21">
        <v>20295000</v>
      </c>
      <c r="L7" s="21">
        <v>30117100</v>
      </c>
      <c r="M7" s="21">
        <v>33752400</v>
      </c>
      <c r="N7" s="21">
        <v>48509200</v>
      </c>
      <c r="O7" s="21">
        <v>32846000</v>
      </c>
      <c r="P7" s="21">
        <v>40033700</v>
      </c>
      <c r="Q7" s="21">
        <v>49289500</v>
      </c>
      <c r="R7" s="21">
        <v>53921400</v>
      </c>
      <c r="S7" s="21">
        <v>55922500</v>
      </c>
      <c r="T7" s="21">
        <v>64556700</v>
      </c>
      <c r="U7" s="21">
        <v>68679800</v>
      </c>
      <c r="V7" s="21">
        <v>75238000</v>
      </c>
      <c r="W7" s="21">
        <v>83220900</v>
      </c>
      <c r="X7" s="21">
        <v>83282400</v>
      </c>
      <c r="Y7" s="21">
        <v>76613800</v>
      </c>
      <c r="Z7" s="47">
        <v>121309300</v>
      </c>
      <c r="AA7" s="47">
        <v>203190900</v>
      </c>
      <c r="AB7" s="22"/>
      <c r="AG7" s="24"/>
    </row>
    <row r="8" spans="1:33" x14ac:dyDescent="0.25">
      <c r="A8" s="77"/>
      <c r="B8" s="26">
        <v>1</v>
      </c>
      <c r="C8" s="27">
        <v>13333.33</v>
      </c>
      <c r="D8" s="27">
        <v>17000</v>
      </c>
      <c r="E8" s="27">
        <v>9000</v>
      </c>
      <c r="F8" s="27">
        <v>52300</v>
      </c>
      <c r="G8" s="27">
        <v>70900</v>
      </c>
      <c r="H8" s="27">
        <v>90900</v>
      </c>
      <c r="I8" s="27">
        <v>83000</v>
      </c>
      <c r="J8" s="27">
        <v>132000</v>
      </c>
      <c r="K8" s="27">
        <v>432393</v>
      </c>
      <c r="L8" s="27">
        <v>520000</v>
      </c>
      <c r="M8" s="27">
        <v>611400</v>
      </c>
      <c r="N8" s="27">
        <v>872800</v>
      </c>
      <c r="O8" s="27">
        <v>391200</v>
      </c>
      <c r="P8" s="27">
        <v>499400</v>
      </c>
      <c r="Q8" s="27">
        <v>418700</v>
      </c>
      <c r="R8" s="27">
        <v>533700</v>
      </c>
      <c r="S8" s="27">
        <v>449300</v>
      </c>
      <c r="T8" s="27">
        <v>519542.9</v>
      </c>
      <c r="U8" s="27">
        <v>438118</v>
      </c>
      <c r="V8" s="27">
        <v>414788.8</v>
      </c>
      <c r="W8" s="27">
        <v>594868.16</v>
      </c>
      <c r="X8" s="27">
        <v>505617.5</v>
      </c>
      <c r="Y8" s="27">
        <v>359643</v>
      </c>
      <c r="Z8" s="28">
        <v>916508.92</v>
      </c>
      <c r="AA8" s="28">
        <v>1674779.36</v>
      </c>
      <c r="AB8" s="28"/>
      <c r="AF8" s="13"/>
      <c r="AG8" s="15"/>
    </row>
    <row r="9" spans="1:33" x14ac:dyDescent="0.25">
      <c r="A9" s="77"/>
      <c r="B9" s="26">
        <v>2</v>
      </c>
      <c r="C9" s="27">
        <v>14666.66</v>
      </c>
      <c r="D9" s="27">
        <v>10000</v>
      </c>
      <c r="E9" s="27">
        <v>12500</v>
      </c>
      <c r="F9" s="27">
        <v>29916.67</v>
      </c>
      <c r="G9" s="27">
        <v>63500</v>
      </c>
      <c r="H9" s="27">
        <v>86499.75</v>
      </c>
      <c r="I9" s="27">
        <v>83750.02</v>
      </c>
      <c r="J9" s="27">
        <v>131916.69</v>
      </c>
      <c r="K9" s="27">
        <v>311770.34000000003</v>
      </c>
      <c r="L9" s="27">
        <v>375045.43</v>
      </c>
      <c r="M9" s="27">
        <v>453247.18</v>
      </c>
      <c r="N9" s="27">
        <v>613440.96</v>
      </c>
      <c r="O9" s="27">
        <v>334802.78999999998</v>
      </c>
      <c r="P9" s="27">
        <v>548498.85</v>
      </c>
      <c r="Q9" s="27">
        <v>557863.06000000006</v>
      </c>
      <c r="R9" s="27">
        <v>688672.13000000105</v>
      </c>
      <c r="S9" s="27">
        <v>404476.35</v>
      </c>
      <c r="T9" s="27">
        <v>530471.67000000004</v>
      </c>
      <c r="U9" s="27">
        <v>475265.99</v>
      </c>
      <c r="V9" s="27">
        <v>493235.89</v>
      </c>
      <c r="W9" s="27">
        <v>601004.02</v>
      </c>
      <c r="X9" s="27">
        <v>475415.2</v>
      </c>
      <c r="Y9" s="27">
        <v>496962.19</v>
      </c>
      <c r="Z9" s="28">
        <v>1023652.78</v>
      </c>
      <c r="AA9" s="28"/>
      <c r="AB9" s="28"/>
      <c r="AF9" s="13"/>
      <c r="AG9" s="15"/>
    </row>
    <row r="10" spans="1:33" x14ac:dyDescent="0.25">
      <c r="A10" s="77"/>
      <c r="B10" s="26">
        <v>3</v>
      </c>
      <c r="C10" s="27">
        <v>0</v>
      </c>
      <c r="D10" s="27">
        <v>9333.34</v>
      </c>
      <c r="E10" s="27">
        <v>7333.34</v>
      </c>
      <c r="F10" s="27">
        <v>22642.34</v>
      </c>
      <c r="G10" s="27">
        <v>49200.02</v>
      </c>
      <c r="H10" s="27">
        <v>70780.039999999994</v>
      </c>
      <c r="I10" s="27">
        <v>101649.68</v>
      </c>
      <c r="J10" s="27">
        <v>81671.009999999995</v>
      </c>
      <c r="K10" s="27">
        <v>229298.46</v>
      </c>
      <c r="L10" s="27">
        <v>308171.49</v>
      </c>
      <c r="M10" s="27">
        <v>359665.59</v>
      </c>
      <c r="N10" s="27">
        <v>459881.31</v>
      </c>
      <c r="O10" s="27">
        <v>392014.28</v>
      </c>
      <c r="P10" s="27">
        <v>427140.2</v>
      </c>
      <c r="Q10" s="27">
        <v>658491.07999999996</v>
      </c>
      <c r="R10" s="27">
        <v>471869.25</v>
      </c>
      <c r="S10" s="27">
        <v>412269.11</v>
      </c>
      <c r="T10" s="27">
        <v>377681.96</v>
      </c>
      <c r="U10" s="27">
        <v>437262.84</v>
      </c>
      <c r="V10" s="27">
        <v>434520.010000001</v>
      </c>
      <c r="W10" s="27">
        <v>514613.55000000098</v>
      </c>
      <c r="X10" s="27">
        <v>544039.78</v>
      </c>
      <c r="Y10" s="27">
        <v>395533.53</v>
      </c>
      <c r="Z10" s="28"/>
      <c r="AA10" s="28"/>
      <c r="AB10" s="28"/>
      <c r="AF10" s="13"/>
      <c r="AG10" s="15"/>
    </row>
    <row r="11" spans="1:33" x14ac:dyDescent="0.25">
      <c r="A11" s="77"/>
      <c r="B11" s="26">
        <v>4</v>
      </c>
      <c r="C11" s="27">
        <v>0</v>
      </c>
      <c r="D11" s="27">
        <v>9998.7000000000007</v>
      </c>
      <c r="E11" s="27">
        <v>13500</v>
      </c>
      <c r="F11" s="27">
        <v>32400.04</v>
      </c>
      <c r="G11" s="27">
        <v>27450.06</v>
      </c>
      <c r="H11" s="27">
        <v>27253.03</v>
      </c>
      <c r="I11" s="27">
        <v>42200.03</v>
      </c>
      <c r="J11" s="27">
        <v>62549.36</v>
      </c>
      <c r="K11" s="27">
        <v>170185.06</v>
      </c>
      <c r="L11" s="27">
        <v>178543.38</v>
      </c>
      <c r="M11" s="27">
        <v>221507.27</v>
      </c>
      <c r="N11" s="27">
        <v>371842.45</v>
      </c>
      <c r="O11" s="27">
        <v>224674.92</v>
      </c>
      <c r="P11" s="27">
        <v>280577.37</v>
      </c>
      <c r="Q11" s="27">
        <v>310383.52</v>
      </c>
      <c r="R11" s="27">
        <v>295813.46000000002</v>
      </c>
      <c r="S11" s="27">
        <v>240081.14</v>
      </c>
      <c r="T11" s="27">
        <v>320984.03000000003</v>
      </c>
      <c r="U11" s="27">
        <v>267733.98</v>
      </c>
      <c r="V11" s="27">
        <v>333964.37</v>
      </c>
      <c r="W11" s="27">
        <v>317745.95</v>
      </c>
      <c r="X11" s="27">
        <v>278918.63</v>
      </c>
      <c r="Y11" s="27"/>
      <c r="Z11" s="28"/>
      <c r="AA11" s="28"/>
      <c r="AB11" s="28"/>
      <c r="AF11" s="13"/>
      <c r="AG11" s="15"/>
    </row>
    <row r="12" spans="1:33" x14ac:dyDescent="0.25">
      <c r="A12" s="77"/>
      <c r="B12" s="26">
        <v>5</v>
      </c>
      <c r="C12" s="27">
        <v>833.35</v>
      </c>
      <c r="D12" s="27">
        <v>3000</v>
      </c>
      <c r="E12" s="27">
        <v>2000</v>
      </c>
      <c r="F12" s="27">
        <v>17000.080000000002</v>
      </c>
      <c r="G12" s="27">
        <v>9666.68</v>
      </c>
      <c r="H12" s="27">
        <v>15931.58</v>
      </c>
      <c r="I12" s="27">
        <v>17066.72</v>
      </c>
      <c r="J12" s="27">
        <v>40633.89</v>
      </c>
      <c r="K12" s="27">
        <v>55516.12</v>
      </c>
      <c r="L12" s="27">
        <v>113302.13</v>
      </c>
      <c r="M12" s="27">
        <v>143869.57999999999</v>
      </c>
      <c r="N12" s="27">
        <v>211910.63</v>
      </c>
      <c r="O12" s="27">
        <v>119201.97</v>
      </c>
      <c r="P12" s="27">
        <v>119545.11</v>
      </c>
      <c r="Q12" s="27">
        <v>141144.68</v>
      </c>
      <c r="R12" s="27">
        <v>137078.51</v>
      </c>
      <c r="S12" s="27">
        <v>215747.64</v>
      </c>
      <c r="T12" s="27">
        <v>181942.22</v>
      </c>
      <c r="U12" s="27">
        <v>127545.7</v>
      </c>
      <c r="V12" s="27">
        <v>140998.87</v>
      </c>
      <c r="W12" s="27">
        <v>149186.01</v>
      </c>
      <c r="X12" s="27"/>
      <c r="Y12" s="27"/>
      <c r="Z12" s="28"/>
      <c r="AA12" s="28"/>
      <c r="AF12" s="13"/>
      <c r="AG12" s="15"/>
    </row>
    <row r="13" spans="1:33" x14ac:dyDescent="0.25">
      <c r="A13" s="77"/>
      <c r="B13" s="26">
        <v>6</v>
      </c>
      <c r="C13" s="27">
        <v>0</v>
      </c>
      <c r="D13" s="27">
        <v>3000</v>
      </c>
      <c r="E13" s="27">
        <v>500</v>
      </c>
      <c r="F13" s="27">
        <v>3235.35</v>
      </c>
      <c r="G13" s="27">
        <v>3066.7</v>
      </c>
      <c r="H13" s="27">
        <v>5500.4</v>
      </c>
      <c r="I13" s="27">
        <v>8082.9</v>
      </c>
      <c r="J13" s="27">
        <v>9333.4500000000007</v>
      </c>
      <c r="K13" s="27">
        <v>26346.799999999999</v>
      </c>
      <c r="L13" s="27">
        <v>69686.850000000006</v>
      </c>
      <c r="M13" s="27">
        <v>62983.65</v>
      </c>
      <c r="N13" s="27">
        <v>77403.41</v>
      </c>
      <c r="O13" s="27">
        <v>28594.57</v>
      </c>
      <c r="P13" s="27">
        <v>24748.87</v>
      </c>
      <c r="Q13" s="27">
        <v>25410.06</v>
      </c>
      <c r="R13" s="27">
        <v>47533.03</v>
      </c>
      <c r="S13" s="27">
        <v>35909.620000000003</v>
      </c>
      <c r="T13" s="27">
        <v>50839.42</v>
      </c>
      <c r="U13" s="27">
        <v>44908.12</v>
      </c>
      <c r="V13" s="27">
        <v>33885.199999999997</v>
      </c>
      <c r="W13" s="27"/>
      <c r="X13" s="27"/>
      <c r="Y13" s="27"/>
      <c r="Z13" s="28"/>
      <c r="AA13" s="28"/>
      <c r="AB13" s="28"/>
      <c r="AF13" s="13"/>
      <c r="AG13" s="15"/>
    </row>
    <row r="14" spans="1:33" ht="13.5" thickBot="1" x14ac:dyDescent="0.3">
      <c r="A14" s="25"/>
      <c r="B14" s="29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3" ht="15" thickTop="1" thickBot="1" x14ac:dyDescent="0.3">
      <c r="A15" s="25"/>
      <c r="B15" s="79" t="s">
        <v>16</v>
      </c>
      <c r="C15" s="151" t="s">
        <v>43</v>
      </c>
      <c r="D15" s="152"/>
      <c r="E15" s="15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33" ht="14" thickTop="1" thickBot="1" x14ac:dyDescent="0.3">
      <c r="A16" s="25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33" ht="14" thickTop="1" thickBot="1" x14ac:dyDescent="0.3">
      <c r="A17" s="25"/>
      <c r="B17" s="96" t="s">
        <v>18</v>
      </c>
      <c r="C17" s="17">
        <v>201504</v>
      </c>
      <c r="D17" s="17">
        <v>201505</v>
      </c>
      <c r="E17" s="17">
        <v>201506</v>
      </c>
      <c r="F17" s="17">
        <v>201507</v>
      </c>
      <c r="G17" s="17">
        <v>201508</v>
      </c>
      <c r="H17" s="17">
        <v>201509</v>
      </c>
      <c r="I17" s="17">
        <v>201510</v>
      </c>
      <c r="J17" s="17">
        <v>201511</v>
      </c>
      <c r="K17" s="17">
        <v>201512</v>
      </c>
      <c r="L17" s="17">
        <v>201601</v>
      </c>
      <c r="M17" s="17">
        <v>201602</v>
      </c>
      <c r="N17" s="17">
        <v>201603</v>
      </c>
      <c r="O17" s="17">
        <v>201604</v>
      </c>
      <c r="P17" s="17">
        <v>201605</v>
      </c>
      <c r="Q17" s="17">
        <v>201606</v>
      </c>
      <c r="R17" s="17">
        <v>201607</v>
      </c>
      <c r="S17" s="17">
        <v>201608</v>
      </c>
      <c r="T17" s="17">
        <v>201609</v>
      </c>
      <c r="U17" s="17">
        <v>201610</v>
      </c>
      <c r="V17" s="17">
        <v>201611</v>
      </c>
      <c r="W17" s="17">
        <v>201612</v>
      </c>
      <c r="X17" s="17">
        <v>201701</v>
      </c>
      <c r="Y17" s="17">
        <v>201702</v>
      </c>
      <c r="Z17" s="17">
        <v>201703</v>
      </c>
      <c r="AA17" s="17">
        <v>201704</v>
      </c>
      <c r="AB17" s="101" t="s">
        <v>23</v>
      </c>
      <c r="AC17" s="148" t="s">
        <v>24</v>
      </c>
      <c r="AD17" s="102" t="s">
        <v>25</v>
      </c>
      <c r="AE17" s="103" t="s">
        <v>26</v>
      </c>
      <c r="AF17" s="17"/>
      <c r="AG17" s="15"/>
    </row>
    <row r="18" spans="1:33" s="23" customFormat="1" ht="13.5" thickTop="1" x14ac:dyDescent="0.25">
      <c r="A18" s="20"/>
      <c r="B18" s="96" t="s">
        <v>22</v>
      </c>
      <c r="C18" s="21">
        <v>171000</v>
      </c>
      <c r="D18" s="21">
        <v>629000</v>
      </c>
      <c r="E18" s="21">
        <v>507000</v>
      </c>
      <c r="F18" s="21">
        <v>3102700</v>
      </c>
      <c r="G18" s="21">
        <v>3557400</v>
      </c>
      <c r="H18" s="21">
        <v>4617500</v>
      </c>
      <c r="I18" s="21">
        <v>6755800</v>
      </c>
      <c r="J18" s="21">
        <v>9276300</v>
      </c>
      <c r="K18" s="21">
        <v>20295000</v>
      </c>
      <c r="L18" s="21">
        <v>30117100</v>
      </c>
      <c r="M18" s="21">
        <v>33752400</v>
      </c>
      <c r="N18" s="21">
        <v>48509200</v>
      </c>
      <c r="O18" s="21">
        <v>32846000</v>
      </c>
      <c r="P18" s="21">
        <v>40033700</v>
      </c>
      <c r="Q18" s="21">
        <v>49289500</v>
      </c>
      <c r="R18" s="21">
        <v>53921400</v>
      </c>
      <c r="S18" s="21">
        <v>55922500</v>
      </c>
      <c r="T18" s="21">
        <v>64556700</v>
      </c>
      <c r="U18" s="21">
        <v>68679800</v>
      </c>
      <c r="V18" s="21">
        <v>75238000</v>
      </c>
      <c r="W18" s="21">
        <v>83220900</v>
      </c>
      <c r="X18" s="21">
        <v>83282400</v>
      </c>
      <c r="Y18" s="21">
        <v>76613800</v>
      </c>
      <c r="Z18" s="47">
        <v>121309300</v>
      </c>
      <c r="AA18" s="47">
        <v>203190900</v>
      </c>
      <c r="AB18" s="104"/>
      <c r="AC18" s="105"/>
      <c r="AD18" s="105"/>
      <c r="AE18" s="105"/>
      <c r="AG18" s="24"/>
    </row>
    <row r="19" spans="1:33" x14ac:dyDescent="0.25">
      <c r="A19" s="25"/>
      <c r="B19" s="29">
        <v>1</v>
      </c>
      <c r="C19" s="15">
        <f t="shared" ref="C19:C24" si="0">C8/$C$7</f>
        <v>7.7972690058479538E-2</v>
      </c>
      <c r="D19" s="15">
        <f t="shared" ref="D19:D24" si="1">D8/$D$7</f>
        <v>2.7027027027027029E-2</v>
      </c>
      <c r="E19" s="15">
        <f t="shared" ref="E19:E24" si="2">E8/$E$7</f>
        <v>1.7751479289940829E-2</v>
      </c>
      <c r="F19" s="15">
        <f t="shared" ref="F19:F24" si="3">F8/$F$7</f>
        <v>1.6856286460179844E-2</v>
      </c>
      <c r="G19" s="15">
        <f t="shared" ref="G19:G24" si="4">G8/$G$7</f>
        <v>1.9930286164052399E-2</v>
      </c>
      <c r="H19" s="15">
        <f t="shared" ref="H19:H24" si="5">H8/$H$7</f>
        <v>1.9685977260422306E-2</v>
      </c>
      <c r="I19" s="15">
        <f t="shared" ref="I19:I24" si="6">I8/$I$7</f>
        <v>1.2285739660735959E-2</v>
      </c>
      <c r="J19" s="15">
        <f t="shared" ref="J19:J24" si="7">J8/$J$7</f>
        <v>1.4229811454998222E-2</v>
      </c>
      <c r="K19" s="15">
        <f t="shared" ref="K19:K24" si="8">K8/$K$7</f>
        <v>2.130539541759054E-2</v>
      </c>
      <c r="L19" s="15">
        <f t="shared" ref="L19:L24" si="9">L8/$L$7</f>
        <v>1.7265938619588209E-2</v>
      </c>
      <c r="M19" s="15">
        <f t="shared" ref="M19:M24" si="10">M8/$M$7</f>
        <v>1.8114267429871652E-2</v>
      </c>
      <c r="N19" s="15">
        <f t="shared" ref="N19:N24" si="11">N8/$N$7</f>
        <v>1.7992463285314949E-2</v>
      </c>
      <c r="O19" s="15">
        <f t="shared" ref="O19:O24" si="12">O8/$O$7</f>
        <v>1.1910126042744931E-2</v>
      </c>
      <c r="P19" s="15">
        <f t="shared" ref="P19:P24" si="13">P8/$P$7</f>
        <v>1.2474490241971139E-2</v>
      </c>
      <c r="Q19" s="15">
        <f t="shared" ref="Q19:Q24" si="14">Q8/$Q$7</f>
        <v>8.4947098266365054E-3</v>
      </c>
      <c r="R19" s="15">
        <f t="shared" ref="R19:R24" si="15">R8/$R$7</f>
        <v>9.8977400438415922E-3</v>
      </c>
      <c r="S19" s="15">
        <f t="shared" ref="S19:S24" si="16">S8/$S$7</f>
        <v>8.0343332290223075E-3</v>
      </c>
      <c r="T19" s="15">
        <f t="shared" ref="T19:T24" si="17">T8/$T$7</f>
        <v>8.047854056976271E-3</v>
      </c>
      <c r="U19" s="15">
        <f t="shared" ref="U19:U24" si="18">U8/$U$7</f>
        <v>6.3791391355245645E-3</v>
      </c>
      <c r="V19" s="15">
        <f t="shared" ref="V19:V24" si="19">V8/$V$7</f>
        <v>5.5130226747122464E-3</v>
      </c>
      <c r="W19" s="15">
        <f>W8/$W$7</f>
        <v>7.1480620853655759E-3</v>
      </c>
      <c r="X19" s="15">
        <f>X8/$X$7</f>
        <v>6.0711206689528638E-3</v>
      </c>
      <c r="Y19" s="15">
        <f>Y8/$Y$7</f>
        <v>4.6942326317190898E-3</v>
      </c>
      <c r="Z19" s="15">
        <f>Z8/$Z$7</f>
        <v>7.555141444225629E-3</v>
      </c>
      <c r="AA19" s="15">
        <f>AA8/$AA$7</f>
        <v>8.2423935323875236E-3</v>
      </c>
      <c r="AB19" s="93">
        <f>SUMPRODUCT($C$18:$AA$18,C19:AA19)/SUM($C$18:$AA$18)</f>
        <v>9.0826369577507293E-3</v>
      </c>
      <c r="AC19" s="106">
        <f>AB19</f>
        <v>9.0826369577507293E-3</v>
      </c>
      <c r="AD19" s="106">
        <f>AB19/$AC$24</f>
        <v>0.25762026209799382</v>
      </c>
      <c r="AE19" s="106">
        <f>AC19/$AC$24</f>
        <v>0.25762026209799382</v>
      </c>
      <c r="AF19" s="13"/>
      <c r="AG19" s="15"/>
    </row>
    <row r="20" spans="1:33" x14ac:dyDescent="0.25">
      <c r="A20" s="25"/>
      <c r="B20" s="29">
        <v>2</v>
      </c>
      <c r="C20" s="15">
        <f t="shared" si="0"/>
        <v>8.5769941520467838E-2</v>
      </c>
      <c r="D20" s="15">
        <f t="shared" si="1"/>
        <v>1.5898251192368838E-2</v>
      </c>
      <c r="E20" s="15">
        <f t="shared" si="2"/>
        <v>2.465483234714004E-2</v>
      </c>
      <c r="F20" s="15">
        <f t="shared" si="3"/>
        <v>9.6421407161504484E-3</v>
      </c>
      <c r="G20" s="15">
        <f t="shared" si="4"/>
        <v>1.7850115252712656E-2</v>
      </c>
      <c r="H20" s="15">
        <f t="shared" si="5"/>
        <v>1.8733026529507309E-2</v>
      </c>
      <c r="I20" s="15">
        <f t="shared" si="6"/>
        <v>1.2396758340981083E-2</v>
      </c>
      <c r="J20" s="15">
        <f t="shared" si="7"/>
        <v>1.4220830503541284E-2</v>
      </c>
      <c r="K20" s="15">
        <f t="shared" si="8"/>
        <v>1.5361928553830994E-2</v>
      </c>
      <c r="L20" s="15">
        <f t="shared" si="9"/>
        <v>1.245290648834051E-2</v>
      </c>
      <c r="M20" s="15">
        <f t="shared" si="10"/>
        <v>1.3428591152036595E-2</v>
      </c>
      <c r="N20" s="15">
        <f t="shared" si="11"/>
        <v>1.2645868412589776E-2</v>
      </c>
      <c r="O20" s="15">
        <f t="shared" si="12"/>
        <v>1.0193106923217439E-2</v>
      </c>
      <c r="P20" s="15">
        <f t="shared" si="13"/>
        <v>1.3700928217976355E-2</v>
      </c>
      <c r="Q20" s="15">
        <f t="shared" si="14"/>
        <v>1.1318091277046837E-2</v>
      </c>
      <c r="R20" s="15">
        <f t="shared" si="15"/>
        <v>1.2771777624468227E-2</v>
      </c>
      <c r="S20" s="15">
        <f t="shared" si="16"/>
        <v>7.2328016451338904E-3</v>
      </c>
      <c r="T20" s="15">
        <f t="shared" si="17"/>
        <v>8.2171435342884638E-3</v>
      </c>
      <c r="U20" s="15">
        <f t="shared" si="18"/>
        <v>6.9200258300111533E-3</v>
      </c>
      <c r="V20" s="15">
        <f t="shared" si="19"/>
        <v>6.55567519072809E-3</v>
      </c>
      <c r="W20" s="15">
        <f>W9/$W$7</f>
        <v>7.2217918816066635E-3</v>
      </c>
      <c r="X20" s="15">
        <f>X9/$X$7</f>
        <v>5.7084714177305174E-3</v>
      </c>
      <c r="Y20" s="15">
        <f>Y9/$Y$7</f>
        <v>6.4865884475120671E-3</v>
      </c>
      <c r="Z20" s="15">
        <f>Z9/$Z$7</f>
        <v>8.4383701826653036E-3</v>
      </c>
      <c r="AA20" s="28"/>
      <c r="AB20" s="93">
        <f>SUMPRODUCT($C$18:$Z$18,C20:Z20)/SUM($C$18:$Z$18)</f>
        <v>9.1249580523541408E-3</v>
      </c>
      <c r="AC20" s="106">
        <f>AC19+AB20</f>
        <v>1.8207595010104868E-2</v>
      </c>
      <c r="AD20" s="106">
        <f t="shared" ref="AD20:AD24" si="20">AB20/$AC$24</f>
        <v>0.25882065924418834</v>
      </c>
      <c r="AE20" s="106">
        <f t="shared" ref="AE20:AE24" si="21">AC20/$AC$24</f>
        <v>0.51644092134218211</v>
      </c>
      <c r="AF20" s="13"/>
      <c r="AG20" s="15"/>
    </row>
    <row r="21" spans="1:33" x14ac:dyDescent="0.25">
      <c r="A21" s="25"/>
      <c r="B21" s="29">
        <v>3</v>
      </c>
      <c r="C21" s="15">
        <f t="shared" si="0"/>
        <v>0</v>
      </c>
      <c r="D21" s="15">
        <f t="shared" si="1"/>
        <v>1.4838378378378378E-2</v>
      </c>
      <c r="E21" s="15">
        <f t="shared" si="2"/>
        <v>1.4464181459566076E-2</v>
      </c>
      <c r="F21" s="15">
        <f t="shared" si="3"/>
        <v>7.2976246494988236E-3</v>
      </c>
      <c r="G21" s="15">
        <f t="shared" si="4"/>
        <v>1.3830331140720751E-2</v>
      </c>
      <c r="H21" s="15">
        <f t="shared" si="5"/>
        <v>1.5328649702219815E-2</v>
      </c>
      <c r="I21" s="15">
        <f t="shared" si="6"/>
        <v>1.5046283193700227E-2</v>
      </c>
      <c r="J21" s="15">
        <f t="shared" si="7"/>
        <v>8.8042657093884407E-3</v>
      </c>
      <c r="K21" s="15">
        <f t="shared" si="8"/>
        <v>1.1298273466371026E-2</v>
      </c>
      <c r="L21" s="15">
        <f t="shared" si="9"/>
        <v>1.0232442366628925E-2</v>
      </c>
      <c r="M21" s="15">
        <f t="shared" si="10"/>
        <v>1.0656000462189357E-2</v>
      </c>
      <c r="N21" s="15">
        <f t="shared" si="11"/>
        <v>9.4802905428248655E-3</v>
      </c>
      <c r="O21" s="15">
        <f t="shared" si="12"/>
        <v>1.1934916884856605E-2</v>
      </c>
      <c r="P21" s="15">
        <f t="shared" si="13"/>
        <v>1.0669515932826595E-2</v>
      </c>
      <c r="Q21" s="15">
        <f t="shared" si="14"/>
        <v>1.3359662402742977E-2</v>
      </c>
      <c r="R21" s="15">
        <f t="shared" si="15"/>
        <v>8.7510570942149132E-3</v>
      </c>
      <c r="S21" s="15">
        <f t="shared" si="16"/>
        <v>7.372150923152577E-3</v>
      </c>
      <c r="T21" s="15">
        <f t="shared" si="17"/>
        <v>5.850391361392389E-3</v>
      </c>
      <c r="U21" s="15">
        <f t="shared" si="18"/>
        <v>6.3666877305990997E-3</v>
      </c>
      <c r="V21" s="15">
        <f t="shared" si="19"/>
        <v>5.7752732661687043E-3</v>
      </c>
      <c r="W21" s="15">
        <f>W10/$W$7</f>
        <v>6.1837056556706422E-3</v>
      </c>
      <c r="X21" s="15">
        <f>X10/$X$7</f>
        <v>6.5324700056674642E-3</v>
      </c>
      <c r="Y21" s="15">
        <f>Y10/$Y$7</f>
        <v>5.1626930135301998E-3</v>
      </c>
      <c r="Z21" s="15"/>
      <c r="AA21" s="28"/>
      <c r="AB21" s="93">
        <f>SUMPRODUCT($C$18:$Y$18,C21:Y21)/SUM($C$18:$Y$18)</f>
        <v>8.006984784264936E-3</v>
      </c>
      <c r="AC21" s="106">
        <f t="shared" ref="AC21:AC24" si="22">AC20+AB21</f>
        <v>2.6214579794369804E-2</v>
      </c>
      <c r="AD21" s="106">
        <f t="shared" si="20"/>
        <v>0.22711042270347598</v>
      </c>
      <c r="AE21" s="106">
        <f t="shared" si="21"/>
        <v>0.74355134404565815</v>
      </c>
      <c r="AF21" s="28"/>
      <c r="AG21" s="15"/>
    </row>
    <row r="22" spans="1:33" x14ac:dyDescent="0.25">
      <c r="A22" s="25"/>
      <c r="B22" s="29">
        <v>4</v>
      </c>
      <c r="C22" s="15">
        <f t="shared" si="0"/>
        <v>0</v>
      </c>
      <c r="D22" s="15">
        <f t="shared" si="1"/>
        <v>1.5896184419713834E-2</v>
      </c>
      <c r="E22" s="15">
        <f t="shared" si="2"/>
        <v>2.6627218934911243E-2</v>
      </c>
      <c r="F22" s="15">
        <f t="shared" si="3"/>
        <v>1.0442530699068553E-2</v>
      </c>
      <c r="G22" s="15">
        <f t="shared" si="4"/>
        <v>7.716326530612245E-3</v>
      </c>
      <c r="H22" s="15">
        <f t="shared" si="5"/>
        <v>5.9021180292365997E-3</v>
      </c>
      <c r="I22" s="15">
        <f t="shared" si="6"/>
        <v>6.2464889428343051E-3</v>
      </c>
      <c r="J22" s="15">
        <f t="shared" si="7"/>
        <v>6.7429212078091482E-3</v>
      </c>
      <c r="K22" s="15">
        <f t="shared" si="8"/>
        <v>8.3855659029317565E-3</v>
      </c>
      <c r="L22" s="15">
        <f t="shared" si="9"/>
        <v>5.9283058461804096E-3</v>
      </c>
      <c r="M22" s="15">
        <f t="shared" si="10"/>
        <v>6.5627116886502884E-3</v>
      </c>
      <c r="N22" s="15">
        <f t="shared" si="11"/>
        <v>7.6654005838067835E-3</v>
      </c>
      <c r="O22" s="15">
        <f t="shared" si="12"/>
        <v>6.8402520854898624E-3</v>
      </c>
      <c r="P22" s="15">
        <f t="shared" si="13"/>
        <v>7.0085295638424626E-3</v>
      </c>
      <c r="Q22" s="15">
        <f t="shared" si="14"/>
        <v>6.2971529433246435E-3</v>
      </c>
      <c r="R22" s="15">
        <f t="shared" si="15"/>
        <v>5.4860122326200736E-3</v>
      </c>
      <c r="S22" s="15">
        <f t="shared" si="16"/>
        <v>4.2931045643524526E-3</v>
      </c>
      <c r="T22" s="15">
        <f t="shared" si="17"/>
        <v>4.9721257437260582E-3</v>
      </c>
      <c r="U22" s="15">
        <f t="shared" si="18"/>
        <v>3.8982929478536626E-3</v>
      </c>
      <c r="V22" s="15">
        <f t="shared" si="19"/>
        <v>4.4387725617374202E-3</v>
      </c>
      <c r="W22" s="15">
        <f>W11/$W$7</f>
        <v>3.8181027842765459E-3</v>
      </c>
      <c r="X22" s="15">
        <f>X11/$X$7</f>
        <v>3.3490705118968712E-3</v>
      </c>
      <c r="Y22" s="15"/>
      <c r="Z22" s="28"/>
      <c r="AA22" s="28"/>
      <c r="AB22" s="93">
        <f>SUMPRODUCT($C$18:$X$18,C22:X22)/SUM($C$18:$X$18)</f>
        <v>5.2432705963297568E-3</v>
      </c>
      <c r="AC22" s="106">
        <f t="shared" si="22"/>
        <v>3.1457850390699559E-2</v>
      </c>
      <c r="AD22" s="106">
        <f t="shared" si="20"/>
        <v>0.14872032775949337</v>
      </c>
      <c r="AE22" s="106">
        <f t="shared" si="21"/>
        <v>0.89227167180515143</v>
      </c>
      <c r="AF22" s="13"/>
      <c r="AG22" s="15"/>
    </row>
    <row r="23" spans="1:33" x14ac:dyDescent="0.25">
      <c r="A23" s="25"/>
      <c r="B23" s="29">
        <v>5</v>
      </c>
      <c r="C23" s="15">
        <f t="shared" si="0"/>
        <v>4.8733918128654975E-3</v>
      </c>
      <c r="D23" s="15">
        <f t="shared" si="1"/>
        <v>4.7694753577106515E-3</v>
      </c>
      <c r="E23" s="15">
        <f t="shared" si="2"/>
        <v>3.9447731755424065E-3</v>
      </c>
      <c r="F23" s="15">
        <f t="shared" si="3"/>
        <v>5.4791246333838273E-3</v>
      </c>
      <c r="G23" s="15">
        <f t="shared" si="4"/>
        <v>2.7173441277337381E-3</v>
      </c>
      <c r="H23" s="15">
        <f t="shared" si="5"/>
        <v>3.4502609637249593E-3</v>
      </c>
      <c r="I23" s="15">
        <f t="shared" si="6"/>
        <v>2.526232274490068E-3</v>
      </c>
      <c r="J23" s="15">
        <f t="shared" si="7"/>
        <v>4.3803984347207401E-3</v>
      </c>
      <c r="K23" s="15">
        <f t="shared" si="8"/>
        <v>2.7354579945799459E-3</v>
      </c>
      <c r="L23" s="15">
        <f t="shared" si="9"/>
        <v>3.762053119324238E-3</v>
      </c>
      <c r="M23" s="15">
        <f t="shared" si="10"/>
        <v>4.2624992593119299E-3</v>
      </c>
      <c r="N23" s="15">
        <f t="shared" si="11"/>
        <v>4.3684626833672786E-3</v>
      </c>
      <c r="O23" s="15">
        <f t="shared" si="12"/>
        <v>3.6291167874322595E-3</v>
      </c>
      <c r="P23" s="15">
        <f t="shared" si="13"/>
        <v>2.9861119506815509E-3</v>
      </c>
      <c r="Q23" s="15">
        <f t="shared" si="14"/>
        <v>2.863585144909159E-3</v>
      </c>
      <c r="R23" s="15">
        <f t="shared" si="15"/>
        <v>2.5421912264889266E-3</v>
      </c>
      <c r="S23" s="15">
        <f t="shared" si="16"/>
        <v>3.8579755912199923E-3</v>
      </c>
      <c r="T23" s="15">
        <f t="shared" si="17"/>
        <v>2.8183321018577468E-3</v>
      </c>
      <c r="U23" s="15">
        <f t="shared" si="18"/>
        <v>1.8571064563379625E-3</v>
      </c>
      <c r="V23" s="15">
        <f t="shared" si="19"/>
        <v>1.874037986124033E-3</v>
      </c>
      <c r="W23" s="15">
        <f>W12/$W$7</f>
        <v>1.7926507644113439E-3</v>
      </c>
      <c r="X23" s="15"/>
      <c r="Y23" s="15"/>
      <c r="Z23" s="28"/>
      <c r="AA23" s="28"/>
      <c r="AB23" s="93">
        <f>SUMPRODUCT($C$18:$W$18,C23:W23)/SUM($C$18:$W$18)</f>
        <v>2.8658753612597044E-3</v>
      </c>
      <c r="AC23" s="106">
        <f t="shared" si="22"/>
        <v>3.4323725751959265E-2</v>
      </c>
      <c r="AD23" s="106">
        <f t="shared" si="20"/>
        <v>8.1287798372021033E-2</v>
      </c>
      <c r="AE23" s="106">
        <f t="shared" si="21"/>
        <v>0.97355947017717248</v>
      </c>
      <c r="AF23" s="13"/>
      <c r="AG23" s="15"/>
    </row>
    <row r="24" spans="1:33" x14ac:dyDescent="0.25">
      <c r="A24" s="25"/>
      <c r="B24" s="29">
        <v>6</v>
      </c>
      <c r="C24" s="15">
        <f t="shared" si="0"/>
        <v>0</v>
      </c>
      <c r="D24" s="15">
        <f t="shared" si="1"/>
        <v>4.7694753577106515E-3</v>
      </c>
      <c r="E24" s="15">
        <f t="shared" si="2"/>
        <v>9.8619329388560163E-4</v>
      </c>
      <c r="F24" s="15">
        <f t="shared" si="3"/>
        <v>1.042753086021852E-3</v>
      </c>
      <c r="G24" s="15">
        <f t="shared" si="4"/>
        <v>8.6206218024399836E-4</v>
      </c>
      <c r="H24" s="15">
        <f t="shared" si="5"/>
        <v>1.1912073632918245E-3</v>
      </c>
      <c r="I24" s="15">
        <f t="shared" si="6"/>
        <v>1.1964386157079841E-3</v>
      </c>
      <c r="J24" s="15">
        <f t="shared" si="7"/>
        <v>1.0061608615504027E-3</v>
      </c>
      <c r="K24" s="15">
        <f t="shared" si="8"/>
        <v>1.2981916728258191E-3</v>
      </c>
      <c r="L24" s="15">
        <f t="shared" si="9"/>
        <v>2.3138632205624049E-3</v>
      </c>
      <c r="M24" s="15">
        <f t="shared" si="10"/>
        <v>1.866049525367085E-3</v>
      </c>
      <c r="N24" s="15">
        <f t="shared" si="11"/>
        <v>1.5956439190916362E-3</v>
      </c>
      <c r="O24" s="15">
        <f t="shared" si="12"/>
        <v>8.7056475674359129E-4</v>
      </c>
      <c r="P24" s="15">
        <f t="shared" si="13"/>
        <v>6.1820091572849874E-4</v>
      </c>
      <c r="Q24" s="15">
        <f t="shared" si="14"/>
        <v>5.1552683634445472E-4</v>
      </c>
      <c r="R24" s="15">
        <f t="shared" si="15"/>
        <v>8.8152440403995445E-4</v>
      </c>
      <c r="S24" s="15">
        <f t="shared" si="16"/>
        <v>6.4213187893960393E-4</v>
      </c>
      <c r="T24" s="15">
        <f t="shared" si="17"/>
        <v>7.8751578070130593E-4</v>
      </c>
      <c r="U24" s="15">
        <f t="shared" si="18"/>
        <v>6.5387668572127475E-4</v>
      </c>
      <c r="V24" s="15">
        <f t="shared" si="19"/>
        <v>4.5037348148541957E-4</v>
      </c>
      <c r="W24" s="15"/>
      <c r="X24" s="15"/>
      <c r="Y24" s="15"/>
      <c r="Z24" s="28"/>
      <c r="AA24" s="28"/>
      <c r="AB24" s="93">
        <f>SUMPRODUCT($C$18:$V$18,C24:V24)/SUM($C$18:$V$18)</f>
        <v>9.321849585727628E-4</v>
      </c>
      <c r="AC24" s="106">
        <f t="shared" si="22"/>
        <v>3.525591071053203E-2</v>
      </c>
      <c r="AD24" s="106">
        <f t="shared" si="20"/>
        <v>2.6440529822827418E-2</v>
      </c>
      <c r="AE24" s="106">
        <f t="shared" si="21"/>
        <v>1</v>
      </c>
      <c r="AF24" s="13"/>
      <c r="AG24" s="15"/>
    </row>
    <row r="25" spans="1:33" ht="13.5" thickBot="1" x14ac:dyDescent="0.3">
      <c r="A25" s="25"/>
      <c r="B25" s="29"/>
      <c r="C25" s="15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F25" s="13"/>
      <c r="AG25" s="15"/>
    </row>
    <row r="26" spans="1:33" ht="15" thickTop="1" thickBot="1" x14ac:dyDescent="0.3">
      <c r="A26" s="25"/>
      <c r="B26" s="79" t="s">
        <v>17</v>
      </c>
      <c r="C26" s="151" t="s">
        <v>44</v>
      </c>
      <c r="D26" s="152"/>
      <c r="E26" s="153"/>
      <c r="F26" s="154" t="s">
        <v>20</v>
      </c>
      <c r="G26" s="154"/>
      <c r="H26" s="154"/>
      <c r="I26" s="154"/>
      <c r="J26" s="154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33" ht="13.5" thickTop="1" x14ac:dyDescent="0.25">
      <c r="A27" s="25"/>
      <c r="B27" s="2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33" x14ac:dyDescent="0.25">
      <c r="A28" s="25"/>
      <c r="B28" s="96" t="s">
        <v>30</v>
      </c>
      <c r="C28" s="107">
        <v>201504</v>
      </c>
      <c r="D28" s="107">
        <v>201505</v>
      </c>
      <c r="E28" s="107">
        <v>201506</v>
      </c>
      <c r="F28" s="107">
        <v>201507</v>
      </c>
      <c r="G28" s="107">
        <v>201508</v>
      </c>
      <c r="H28" s="107">
        <v>201509</v>
      </c>
      <c r="I28" s="107">
        <v>201510</v>
      </c>
      <c r="J28" s="107">
        <v>201511</v>
      </c>
      <c r="K28" s="107">
        <v>201512</v>
      </c>
      <c r="L28" s="107">
        <v>201601</v>
      </c>
      <c r="M28" s="107">
        <v>201602</v>
      </c>
      <c r="N28" s="107">
        <v>201603</v>
      </c>
      <c r="O28" s="107">
        <v>201604</v>
      </c>
      <c r="P28" s="107">
        <v>201605</v>
      </c>
      <c r="Q28" s="107">
        <v>201606</v>
      </c>
      <c r="R28" s="107">
        <v>201607</v>
      </c>
      <c r="S28" s="107">
        <v>201608</v>
      </c>
      <c r="T28" s="107">
        <v>201609</v>
      </c>
      <c r="U28" s="107">
        <v>201610</v>
      </c>
      <c r="V28" s="107">
        <v>201611</v>
      </c>
      <c r="W28" s="107">
        <v>201612</v>
      </c>
      <c r="X28" s="107">
        <v>201701</v>
      </c>
      <c r="Y28" s="107">
        <v>201702</v>
      </c>
      <c r="Z28" s="107">
        <v>201703</v>
      </c>
      <c r="AA28" s="107">
        <v>201704</v>
      </c>
      <c r="AB28" s="28"/>
      <c r="AF28" s="13"/>
      <c r="AG28" s="15"/>
    </row>
    <row r="29" spans="1:33" x14ac:dyDescent="0.25">
      <c r="A29" s="80"/>
      <c r="B29" s="29">
        <v>1</v>
      </c>
      <c r="C29" s="92">
        <f>C19</f>
        <v>7.7972690058479538E-2</v>
      </c>
      <c r="D29" s="15">
        <f>D19</f>
        <v>2.7027027027027029E-2</v>
      </c>
      <c r="E29" s="15">
        <f t="shared" ref="E29:AA29" si="23">E19</f>
        <v>1.7751479289940829E-2</v>
      </c>
      <c r="F29" s="15">
        <f t="shared" si="23"/>
        <v>1.6856286460179844E-2</v>
      </c>
      <c r="G29" s="15">
        <f t="shared" si="23"/>
        <v>1.9930286164052399E-2</v>
      </c>
      <c r="H29" s="15">
        <f t="shared" si="23"/>
        <v>1.9685977260422306E-2</v>
      </c>
      <c r="I29" s="15">
        <f t="shared" si="23"/>
        <v>1.2285739660735959E-2</v>
      </c>
      <c r="J29" s="15">
        <f t="shared" si="23"/>
        <v>1.4229811454998222E-2</v>
      </c>
      <c r="K29" s="15">
        <f t="shared" si="23"/>
        <v>2.130539541759054E-2</v>
      </c>
      <c r="L29" s="15">
        <f t="shared" si="23"/>
        <v>1.7265938619588209E-2</v>
      </c>
      <c r="M29" s="15">
        <f t="shared" si="23"/>
        <v>1.8114267429871652E-2</v>
      </c>
      <c r="N29" s="15">
        <f t="shared" si="23"/>
        <v>1.7992463285314949E-2</v>
      </c>
      <c r="O29" s="15">
        <f t="shared" si="23"/>
        <v>1.1910126042744931E-2</v>
      </c>
      <c r="P29" s="15">
        <f t="shared" si="23"/>
        <v>1.2474490241971139E-2</v>
      </c>
      <c r="Q29" s="15">
        <f t="shared" si="23"/>
        <v>8.4947098266365054E-3</v>
      </c>
      <c r="R29" s="15">
        <f t="shared" si="23"/>
        <v>9.8977400438415922E-3</v>
      </c>
      <c r="S29" s="15">
        <f t="shared" si="23"/>
        <v>8.0343332290223075E-3</v>
      </c>
      <c r="T29" s="15">
        <f t="shared" si="23"/>
        <v>8.047854056976271E-3</v>
      </c>
      <c r="U29" s="15">
        <f t="shared" si="23"/>
        <v>6.3791391355245645E-3</v>
      </c>
      <c r="V29" s="15">
        <f t="shared" si="23"/>
        <v>5.5130226747122464E-3</v>
      </c>
      <c r="W29" s="15">
        <f t="shared" si="23"/>
        <v>7.1480620853655759E-3</v>
      </c>
      <c r="X29" s="15">
        <f t="shared" si="23"/>
        <v>6.0711206689528638E-3</v>
      </c>
      <c r="Y29" s="15">
        <f t="shared" si="23"/>
        <v>4.6942326317190898E-3</v>
      </c>
      <c r="Z29" s="15">
        <f t="shared" si="23"/>
        <v>7.555141444225629E-3</v>
      </c>
      <c r="AA29" s="15">
        <f t="shared" si="23"/>
        <v>8.2423935323875236E-3</v>
      </c>
      <c r="AB29" s="28"/>
      <c r="AF29" s="13"/>
      <c r="AG29" s="15"/>
    </row>
    <row r="30" spans="1:33" x14ac:dyDescent="0.25">
      <c r="A30" s="25"/>
      <c r="B30" s="29">
        <v>2</v>
      </c>
      <c r="C30" s="92">
        <f t="shared" ref="C30:Z30" si="24">C29+C20</f>
        <v>0.16374263157894736</v>
      </c>
      <c r="D30" s="15">
        <f t="shared" si="24"/>
        <v>4.2925278219395867E-2</v>
      </c>
      <c r="E30" s="15">
        <f t="shared" si="24"/>
        <v>4.2406311637080869E-2</v>
      </c>
      <c r="F30" s="15">
        <f t="shared" si="24"/>
        <v>2.6498427176330292E-2</v>
      </c>
      <c r="G30" s="15">
        <f t="shared" si="24"/>
        <v>3.7780401416765058E-2</v>
      </c>
      <c r="H30" s="15">
        <f t="shared" si="24"/>
        <v>3.8419003789929615E-2</v>
      </c>
      <c r="I30" s="15">
        <f t="shared" si="24"/>
        <v>2.468249800171704E-2</v>
      </c>
      <c r="J30" s="15">
        <f t="shared" si="24"/>
        <v>2.8450641958539503E-2</v>
      </c>
      <c r="K30" s="15">
        <f t="shared" si="24"/>
        <v>3.6667323971421535E-2</v>
      </c>
      <c r="L30" s="15">
        <f t="shared" si="24"/>
        <v>2.9718845107928719E-2</v>
      </c>
      <c r="M30" s="15">
        <f t="shared" si="24"/>
        <v>3.1542858581908251E-2</v>
      </c>
      <c r="N30" s="15">
        <f t="shared" si="24"/>
        <v>3.0638331697904725E-2</v>
      </c>
      <c r="O30" s="15">
        <f t="shared" si="24"/>
        <v>2.210323296596237E-2</v>
      </c>
      <c r="P30" s="15">
        <f t="shared" si="24"/>
        <v>2.6175418459947496E-2</v>
      </c>
      <c r="Q30" s="15">
        <f t="shared" si="24"/>
        <v>1.9812801103683345E-2</v>
      </c>
      <c r="R30" s="15">
        <f t="shared" si="24"/>
        <v>2.2669517668309817E-2</v>
      </c>
      <c r="S30" s="15">
        <f t="shared" si="24"/>
        <v>1.5267134874156197E-2</v>
      </c>
      <c r="T30" s="15">
        <f t="shared" si="24"/>
        <v>1.6264997591264735E-2</v>
      </c>
      <c r="U30" s="15">
        <f t="shared" si="24"/>
        <v>1.3299164965535718E-2</v>
      </c>
      <c r="V30" s="15">
        <f t="shared" si="24"/>
        <v>1.2068697865440337E-2</v>
      </c>
      <c r="W30" s="15">
        <f t="shared" si="24"/>
        <v>1.436985396697224E-2</v>
      </c>
      <c r="X30" s="15">
        <f t="shared" si="24"/>
        <v>1.1779592086683381E-2</v>
      </c>
      <c r="Y30" s="15">
        <f t="shared" si="24"/>
        <v>1.1180821079231157E-2</v>
      </c>
      <c r="Z30" s="15">
        <f t="shared" si="24"/>
        <v>1.5993511626890933E-2</v>
      </c>
      <c r="AA30" s="28"/>
      <c r="AB30" s="28"/>
      <c r="AF30" s="13"/>
      <c r="AG30" s="15"/>
    </row>
    <row r="31" spans="1:33" x14ac:dyDescent="0.25">
      <c r="A31" s="25"/>
      <c r="B31" s="29">
        <v>3</v>
      </c>
      <c r="C31" s="92">
        <f t="shared" ref="C31:Y31" si="25">C30+C21</f>
        <v>0.16374263157894736</v>
      </c>
      <c r="D31" s="15">
        <f t="shared" si="25"/>
        <v>5.7763656597774243E-2</v>
      </c>
      <c r="E31" s="15">
        <f t="shared" si="25"/>
        <v>5.6870493096646949E-2</v>
      </c>
      <c r="F31" s="15">
        <f t="shared" si="25"/>
        <v>3.3796051825829114E-2</v>
      </c>
      <c r="G31" s="15">
        <f t="shared" si="25"/>
        <v>5.1610732557485807E-2</v>
      </c>
      <c r="H31" s="15">
        <f t="shared" si="25"/>
        <v>5.3747653492149432E-2</v>
      </c>
      <c r="I31" s="15">
        <f t="shared" si="25"/>
        <v>3.972878119541727E-2</v>
      </c>
      <c r="J31" s="15">
        <f t="shared" si="25"/>
        <v>3.7254907667927946E-2</v>
      </c>
      <c r="K31" s="15">
        <f t="shared" si="25"/>
        <v>4.7965597437792565E-2</v>
      </c>
      <c r="L31" s="15">
        <f t="shared" si="25"/>
        <v>3.9951287474557645E-2</v>
      </c>
      <c r="M31" s="15">
        <f t="shared" si="25"/>
        <v>4.2198859044097606E-2</v>
      </c>
      <c r="N31" s="15">
        <f t="shared" si="25"/>
        <v>4.0118622240729589E-2</v>
      </c>
      <c r="O31" s="15">
        <f t="shared" si="25"/>
        <v>3.4038149850818974E-2</v>
      </c>
      <c r="P31" s="15">
        <f t="shared" si="25"/>
        <v>3.6844934392774087E-2</v>
      </c>
      <c r="Q31" s="15">
        <f t="shared" si="25"/>
        <v>3.3172463506426324E-2</v>
      </c>
      <c r="R31" s="15">
        <f t="shared" si="25"/>
        <v>3.1420574762524731E-2</v>
      </c>
      <c r="S31" s="15">
        <f t="shared" si="25"/>
        <v>2.2639285797308773E-2</v>
      </c>
      <c r="T31" s="15">
        <f t="shared" si="25"/>
        <v>2.2115388952657123E-2</v>
      </c>
      <c r="U31" s="15">
        <f t="shared" si="25"/>
        <v>1.9665852696134817E-2</v>
      </c>
      <c r="V31" s="15">
        <f t="shared" si="25"/>
        <v>1.7843971131609043E-2</v>
      </c>
      <c r="W31" s="15">
        <f t="shared" si="25"/>
        <v>2.0553559622642881E-2</v>
      </c>
      <c r="X31" s="15">
        <f t="shared" si="25"/>
        <v>1.8312062092350846E-2</v>
      </c>
      <c r="Y31" s="15">
        <f t="shared" si="25"/>
        <v>1.6343514092761358E-2</v>
      </c>
      <c r="AA31" s="28"/>
      <c r="AB31" s="28"/>
      <c r="AF31" s="13"/>
      <c r="AG31" s="15"/>
    </row>
    <row r="32" spans="1:33" x14ac:dyDescent="0.25">
      <c r="A32" s="25"/>
      <c r="B32" s="29">
        <v>4</v>
      </c>
      <c r="C32" s="92">
        <f t="shared" ref="C32:X32" si="26">C31+C22</f>
        <v>0.16374263157894736</v>
      </c>
      <c r="D32" s="15">
        <f t="shared" si="26"/>
        <v>7.365984101748807E-2</v>
      </c>
      <c r="E32" s="15">
        <f t="shared" si="26"/>
        <v>8.3497712031558188E-2</v>
      </c>
      <c r="F32" s="15">
        <f t="shared" si="26"/>
        <v>4.4238582524897666E-2</v>
      </c>
      <c r="G32" s="15">
        <f t="shared" si="26"/>
        <v>5.9327059088098051E-2</v>
      </c>
      <c r="H32" s="15">
        <f t="shared" si="26"/>
        <v>5.9649771521386029E-2</v>
      </c>
      <c r="I32" s="15">
        <f t="shared" si="26"/>
        <v>4.5975270138251575E-2</v>
      </c>
      <c r="J32" s="15">
        <f t="shared" si="26"/>
        <v>4.3997828875737097E-2</v>
      </c>
      <c r="K32" s="15">
        <f t="shared" si="26"/>
        <v>5.635116334072432E-2</v>
      </c>
      <c r="L32" s="15">
        <f t="shared" si="26"/>
        <v>4.5879593320738057E-2</v>
      </c>
      <c r="M32" s="15">
        <f t="shared" si="26"/>
        <v>4.8761570732747894E-2</v>
      </c>
      <c r="N32" s="15">
        <f t="shared" si="26"/>
        <v>4.7784022824536372E-2</v>
      </c>
      <c r="O32" s="15">
        <f t="shared" si="26"/>
        <v>4.0878401936308838E-2</v>
      </c>
      <c r="P32" s="15">
        <f t="shared" si="26"/>
        <v>4.3853463956616552E-2</v>
      </c>
      <c r="Q32" s="15">
        <f t="shared" si="26"/>
        <v>3.9469616449750965E-2</v>
      </c>
      <c r="R32" s="15">
        <f t="shared" si="26"/>
        <v>3.6906586995144805E-2</v>
      </c>
      <c r="S32" s="15">
        <f t="shared" si="26"/>
        <v>2.6932390361661226E-2</v>
      </c>
      <c r="T32" s="15">
        <f t="shared" si="26"/>
        <v>2.708751469638318E-2</v>
      </c>
      <c r="U32" s="15">
        <f t="shared" si="26"/>
        <v>2.3564145643988479E-2</v>
      </c>
      <c r="V32" s="15">
        <f t="shared" si="26"/>
        <v>2.2282743693346464E-2</v>
      </c>
      <c r="W32" s="15">
        <f t="shared" si="26"/>
        <v>2.4371662406919428E-2</v>
      </c>
      <c r="X32" s="15">
        <f t="shared" si="26"/>
        <v>2.1661132604247717E-2</v>
      </c>
      <c r="Y32" s="15"/>
      <c r="AA32" s="28"/>
      <c r="AB32" s="28"/>
      <c r="AF32" s="13"/>
    </row>
    <row r="33" spans="1:33" x14ac:dyDescent="0.25">
      <c r="A33" s="25"/>
      <c r="B33" s="29">
        <v>5</v>
      </c>
      <c r="C33" s="92">
        <f t="shared" ref="C33:W33" si="27">C32+C23</f>
        <v>0.16861602339181286</v>
      </c>
      <c r="D33" s="15">
        <f t="shared" si="27"/>
        <v>7.8429316375198718E-2</v>
      </c>
      <c r="E33" s="15">
        <f t="shared" si="27"/>
        <v>8.7442485207100601E-2</v>
      </c>
      <c r="F33" s="15">
        <f t="shared" si="27"/>
        <v>4.9717707158281492E-2</v>
      </c>
      <c r="G33" s="15">
        <f t="shared" si="27"/>
        <v>6.2044403215831788E-2</v>
      </c>
      <c r="H33" s="15">
        <f t="shared" si="27"/>
        <v>6.3100032485110993E-2</v>
      </c>
      <c r="I33" s="15">
        <f t="shared" si="27"/>
        <v>4.8501502412741641E-2</v>
      </c>
      <c r="J33" s="15">
        <f t="shared" si="27"/>
        <v>4.8378227310457836E-2</v>
      </c>
      <c r="K33" s="15">
        <f t="shared" si="27"/>
        <v>5.9086621335304262E-2</v>
      </c>
      <c r="L33" s="15">
        <f t="shared" si="27"/>
        <v>4.9641646440062297E-2</v>
      </c>
      <c r="M33" s="15">
        <f t="shared" si="27"/>
        <v>5.3024069992059823E-2</v>
      </c>
      <c r="N33" s="15">
        <f t="shared" si="27"/>
        <v>5.2152485507903648E-2</v>
      </c>
      <c r="O33" s="15">
        <f t="shared" si="27"/>
        <v>4.4507518723741098E-2</v>
      </c>
      <c r="P33" s="15">
        <f t="shared" si="27"/>
        <v>4.6839575907298106E-2</v>
      </c>
      <c r="Q33" s="15">
        <f t="shared" si="27"/>
        <v>4.2333201594660121E-2</v>
      </c>
      <c r="R33" s="15">
        <f t="shared" si="27"/>
        <v>3.9448778221633729E-2</v>
      </c>
      <c r="S33" s="15">
        <f t="shared" si="27"/>
        <v>3.0790365952881218E-2</v>
      </c>
      <c r="T33" s="15">
        <f t="shared" si="27"/>
        <v>2.9905846798240928E-2</v>
      </c>
      <c r="U33" s="15">
        <f t="shared" si="27"/>
        <v>2.542125210032644E-2</v>
      </c>
      <c r="V33" s="15">
        <f t="shared" si="27"/>
        <v>2.4156781679470496E-2</v>
      </c>
      <c r="W33" s="15">
        <f t="shared" si="27"/>
        <v>2.6164313171330771E-2</v>
      </c>
      <c r="X33" s="15"/>
      <c r="Y33" s="15"/>
      <c r="AA33" s="28"/>
      <c r="AB33" s="28"/>
      <c r="AF33" s="13"/>
    </row>
    <row r="34" spans="1:33" ht="13.5" thickBot="1" x14ac:dyDescent="0.3">
      <c r="A34" s="25"/>
      <c r="B34" s="29">
        <v>6</v>
      </c>
      <c r="C34" s="92">
        <f t="shared" ref="C34:V34" si="28">C33+C24</f>
        <v>0.16861602339181286</v>
      </c>
      <c r="D34" s="15">
        <f t="shared" si="28"/>
        <v>8.3198791732909366E-2</v>
      </c>
      <c r="E34" s="15">
        <f t="shared" si="28"/>
        <v>8.8428678500986208E-2</v>
      </c>
      <c r="F34" s="15">
        <f t="shared" si="28"/>
        <v>5.0760460244303342E-2</v>
      </c>
      <c r="G34" s="15">
        <f t="shared" si="28"/>
        <v>6.2906465396075792E-2</v>
      </c>
      <c r="H34" s="15">
        <f t="shared" si="28"/>
        <v>6.429123984840282E-2</v>
      </c>
      <c r="I34" s="15">
        <f t="shared" si="28"/>
        <v>4.9697941028449627E-2</v>
      </c>
      <c r="J34" s="15">
        <f t="shared" si="28"/>
        <v>4.9384388172008235E-2</v>
      </c>
      <c r="K34" s="15">
        <f t="shared" si="28"/>
        <v>6.0384813008130082E-2</v>
      </c>
      <c r="L34" s="15">
        <f t="shared" si="28"/>
        <v>5.1955509660624705E-2</v>
      </c>
      <c r="M34" s="15">
        <f t="shared" si="28"/>
        <v>5.4890119517426908E-2</v>
      </c>
      <c r="N34" s="15">
        <f t="shared" si="28"/>
        <v>5.3748129426995285E-2</v>
      </c>
      <c r="O34" s="15">
        <f t="shared" si="28"/>
        <v>4.5378083480484686E-2</v>
      </c>
      <c r="P34" s="15">
        <f t="shared" si="28"/>
        <v>4.7457776823026605E-2</v>
      </c>
      <c r="Q34" s="15">
        <f t="shared" si="28"/>
        <v>4.2848728431004575E-2</v>
      </c>
      <c r="R34" s="15">
        <f t="shared" si="28"/>
        <v>4.0330302625673685E-2</v>
      </c>
      <c r="S34" s="15">
        <f t="shared" si="28"/>
        <v>3.1432497831820824E-2</v>
      </c>
      <c r="T34" s="15">
        <f t="shared" si="28"/>
        <v>3.0693362578942233E-2</v>
      </c>
      <c r="U34" s="15">
        <f t="shared" si="28"/>
        <v>2.6075128786047716E-2</v>
      </c>
      <c r="V34" s="15">
        <f t="shared" si="28"/>
        <v>2.4607155160955914E-2</v>
      </c>
      <c r="W34" s="15"/>
      <c r="X34" s="15"/>
      <c r="Y34" s="15"/>
      <c r="AA34" s="28"/>
      <c r="AB34" s="28"/>
      <c r="AF34" s="13"/>
    </row>
    <row r="35" spans="1:33" ht="14" thickTop="1" thickBot="1" x14ac:dyDescent="0.3">
      <c r="A35" s="25"/>
      <c r="B35" s="96" t="s">
        <v>31</v>
      </c>
      <c r="C35" s="15">
        <v>1</v>
      </c>
      <c r="D35" s="15">
        <v>1</v>
      </c>
      <c r="E35" s="15">
        <v>1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0.97355947017717248</v>
      </c>
      <c r="X35" s="15">
        <v>0.89227167180515143</v>
      </c>
      <c r="Y35" s="15">
        <v>0.74355134404565815</v>
      </c>
      <c r="Z35" s="34">
        <v>0.51644092134218211</v>
      </c>
      <c r="AA35" s="77">
        <v>0.25762026209799382</v>
      </c>
      <c r="AB35" s="98" t="s">
        <v>27</v>
      </c>
      <c r="AC35" s="99" t="s">
        <v>28</v>
      </c>
      <c r="AD35" s="100" t="s">
        <v>29</v>
      </c>
      <c r="AF35" s="13"/>
    </row>
    <row r="36" spans="1:33" ht="13.5" thickTop="1" x14ac:dyDescent="0.25">
      <c r="A36" s="28"/>
      <c r="B36" s="97" t="s">
        <v>32</v>
      </c>
      <c r="C36" s="95">
        <f>C34/C35</f>
        <v>0.16861602339181286</v>
      </c>
      <c r="D36" s="93">
        <f t="shared" ref="D36:V36" si="29">D34/D35</f>
        <v>8.3198791732909366E-2</v>
      </c>
      <c r="E36" s="93">
        <f t="shared" si="29"/>
        <v>8.8428678500986208E-2</v>
      </c>
      <c r="F36" s="93">
        <f t="shared" si="29"/>
        <v>5.0760460244303342E-2</v>
      </c>
      <c r="G36" s="93">
        <f t="shared" si="29"/>
        <v>6.2906465396075792E-2</v>
      </c>
      <c r="H36" s="93">
        <f t="shared" si="29"/>
        <v>6.429123984840282E-2</v>
      </c>
      <c r="I36" s="93">
        <f t="shared" si="29"/>
        <v>4.9697941028449627E-2</v>
      </c>
      <c r="J36" s="93">
        <f t="shared" si="29"/>
        <v>4.9384388172008235E-2</v>
      </c>
      <c r="K36" s="93">
        <f t="shared" si="29"/>
        <v>6.0384813008130082E-2</v>
      </c>
      <c r="L36" s="93">
        <f t="shared" si="29"/>
        <v>5.1955509660624705E-2</v>
      </c>
      <c r="M36" s="93">
        <f t="shared" si="29"/>
        <v>5.4890119517426908E-2</v>
      </c>
      <c r="N36" s="93">
        <f t="shared" si="29"/>
        <v>5.3748129426995285E-2</v>
      </c>
      <c r="O36" s="93">
        <f t="shared" si="29"/>
        <v>4.5378083480484686E-2</v>
      </c>
      <c r="P36" s="93">
        <f t="shared" si="29"/>
        <v>4.7457776823026605E-2</v>
      </c>
      <c r="Q36" s="93">
        <f t="shared" si="29"/>
        <v>4.2848728431004575E-2</v>
      </c>
      <c r="R36" s="93">
        <f t="shared" si="29"/>
        <v>4.0330302625673685E-2</v>
      </c>
      <c r="S36" s="93">
        <f t="shared" si="29"/>
        <v>3.1432497831820824E-2</v>
      </c>
      <c r="T36" s="93">
        <f t="shared" si="29"/>
        <v>3.0693362578942233E-2</v>
      </c>
      <c r="U36" s="93">
        <f t="shared" si="29"/>
        <v>2.6075128786047716E-2</v>
      </c>
      <c r="V36" s="93">
        <f t="shared" si="29"/>
        <v>2.4607155160955914E-2</v>
      </c>
      <c r="W36" s="93">
        <f>W33/W35</f>
        <v>2.6874899759918393E-2</v>
      </c>
      <c r="X36" s="93">
        <f>X32/X35</f>
        <v>2.427638721335304E-2</v>
      </c>
      <c r="Y36" s="93">
        <f>Y31/Y35</f>
        <v>2.1980343689295752E-2</v>
      </c>
      <c r="Z36" s="93">
        <f>Z30/Z35</f>
        <v>3.0968714844139923E-2</v>
      </c>
      <c r="AA36" s="93">
        <f>AA29/AA35</f>
        <v>3.1994352716139519E-2</v>
      </c>
      <c r="AB36" s="93">
        <f>AVERAGE(D36:AA36)</f>
        <v>4.5606844603213147E-2</v>
      </c>
      <c r="AC36" s="93">
        <f>_xlfn.STDEV.P(D36:AA36)</f>
        <v>1.7574074809121008E-2</v>
      </c>
      <c r="AD36" s="93">
        <f>AC36/AB36</f>
        <v>0.38533853771332516</v>
      </c>
      <c r="AF36" s="13"/>
    </row>
    <row r="37" spans="1:33" x14ac:dyDescent="0.25">
      <c r="Y37" s="15"/>
      <c r="AF37" s="13"/>
    </row>
    <row r="38" spans="1:33" x14ac:dyDescent="0.25">
      <c r="Y38" s="15"/>
      <c r="Z38" s="94"/>
      <c r="AF38" s="13"/>
    </row>
    <row r="39" spans="1:3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AF39" s="13"/>
    </row>
    <row r="40" spans="1:33" s="23" customForma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47"/>
      <c r="T40" s="47"/>
      <c r="U40" s="22"/>
    </row>
    <row r="41" spans="1:33" s="32" customForma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30"/>
      <c r="S41" s="30"/>
      <c r="T41" s="30"/>
      <c r="U41" s="31"/>
      <c r="V41" s="31"/>
      <c r="W41" s="31"/>
      <c r="Y41" s="33"/>
    </row>
    <row r="42" spans="1:33" x14ac:dyDescent="0.25">
      <c r="B42" s="2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34"/>
      <c r="AF42" s="13"/>
    </row>
    <row r="43" spans="1:33" x14ac:dyDescent="0.25">
      <c r="B43" s="2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34"/>
      <c r="AF43" s="13"/>
    </row>
    <row r="44" spans="1:33" x14ac:dyDescent="0.25">
      <c r="B44" s="2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34"/>
      <c r="AD44" s="34"/>
      <c r="AG44" s="34"/>
    </row>
    <row r="45" spans="1:33" x14ac:dyDescent="0.25">
      <c r="B45" s="2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34"/>
      <c r="AD45" s="34"/>
      <c r="AG45" s="34"/>
    </row>
    <row r="46" spans="1:33" x14ac:dyDescent="0.25">
      <c r="B46" s="2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34"/>
      <c r="AD46" s="34"/>
      <c r="AG46" s="34"/>
    </row>
    <row r="47" spans="1:33" x14ac:dyDescent="0.25">
      <c r="B47" s="2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34"/>
      <c r="AD47" s="34"/>
      <c r="AG47" s="34"/>
    </row>
    <row r="48" spans="1:33" x14ac:dyDescent="0.25">
      <c r="B48" s="2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34"/>
      <c r="AD48" s="34"/>
      <c r="AG48" s="34"/>
    </row>
    <row r="49" spans="32:32" x14ac:dyDescent="0.25">
      <c r="AF49" s="13"/>
    </row>
    <row r="50" spans="32:32" x14ac:dyDescent="0.25">
      <c r="AF50" s="13"/>
    </row>
    <row r="51" spans="32:32" x14ac:dyDescent="0.25">
      <c r="AF51" s="13"/>
    </row>
    <row r="52" spans="32:32" x14ac:dyDescent="0.25">
      <c r="AF52" s="13"/>
    </row>
    <row r="53" spans="32:32" x14ac:dyDescent="0.25">
      <c r="AF53" s="13"/>
    </row>
    <row r="54" spans="32:32" x14ac:dyDescent="0.25">
      <c r="AF54" s="13"/>
    </row>
    <row r="55" spans="32:32" x14ac:dyDescent="0.25">
      <c r="AF55" s="13"/>
    </row>
    <row r="56" spans="32:32" x14ac:dyDescent="0.25">
      <c r="AF56" s="13"/>
    </row>
    <row r="57" spans="32:32" x14ac:dyDescent="0.25">
      <c r="AF57" s="13"/>
    </row>
    <row r="58" spans="32:32" x14ac:dyDescent="0.25">
      <c r="AF58" s="13"/>
    </row>
    <row r="59" spans="32:32" s="16" customFormat="1" x14ac:dyDescent="0.25"/>
    <row r="60" spans="32:32" s="23" customFormat="1" x14ac:dyDescent="0.25"/>
    <row r="61" spans="32:32" s="23" customFormat="1" x14ac:dyDescent="0.25"/>
    <row r="62" spans="32:32" x14ac:dyDescent="0.25">
      <c r="AF62" s="13"/>
    </row>
    <row r="63" spans="32:32" x14ac:dyDescent="0.25">
      <c r="AF63" s="13"/>
    </row>
    <row r="64" spans="32:32" x14ac:dyDescent="0.25">
      <c r="AF64" s="13"/>
    </row>
    <row r="65" spans="2:32" x14ac:dyDescent="0.25">
      <c r="AF65" s="13"/>
    </row>
    <row r="66" spans="2:32" x14ac:dyDescent="0.25">
      <c r="AF66" s="13"/>
    </row>
    <row r="67" spans="2:32" x14ac:dyDescent="0.25">
      <c r="B67" s="2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2:32" x14ac:dyDescent="0.25">
      <c r="B68" s="2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2:32" x14ac:dyDescent="0.25">
      <c r="B69" s="2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2:32" x14ac:dyDescent="0.25">
      <c r="B70" s="2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2:32" x14ac:dyDescent="0.25">
      <c r="B71" s="29"/>
    </row>
    <row r="72" spans="2:32" x14ac:dyDescent="0.25">
      <c r="B72" s="29"/>
    </row>
    <row r="73" spans="2:32" x14ac:dyDescent="0.25">
      <c r="B73" s="29"/>
    </row>
    <row r="74" spans="2:32" x14ac:dyDescent="0.25">
      <c r="B74" s="29"/>
    </row>
    <row r="75" spans="2:32" x14ac:dyDescent="0.25">
      <c r="B75" s="29"/>
    </row>
    <row r="76" spans="2:32" x14ac:dyDescent="0.25">
      <c r="B76" s="29"/>
    </row>
    <row r="77" spans="2:32" x14ac:dyDescent="0.25">
      <c r="B77" s="29"/>
    </row>
    <row r="78" spans="2:32" x14ac:dyDescent="0.25">
      <c r="B78" s="29"/>
    </row>
    <row r="79" spans="2:32" x14ac:dyDescent="0.25">
      <c r="B79" s="29"/>
    </row>
    <row r="80" spans="2:32" x14ac:dyDescent="0.25">
      <c r="B80" s="29"/>
    </row>
    <row r="81" spans="2:5" x14ac:dyDescent="0.25">
      <c r="B81" s="29"/>
    </row>
    <row r="82" spans="2:5" x14ac:dyDescent="0.25">
      <c r="B82" s="29"/>
    </row>
    <row r="83" spans="2:5" x14ac:dyDescent="0.25">
      <c r="B83" s="29"/>
    </row>
    <row r="84" spans="2:5" x14ac:dyDescent="0.25">
      <c r="B84" s="29"/>
      <c r="E84" s="34"/>
    </row>
    <row r="85" spans="2:5" x14ac:dyDescent="0.25">
      <c r="B85" s="29"/>
    </row>
    <row r="86" spans="2:5" x14ac:dyDescent="0.25">
      <c r="B86" s="29"/>
    </row>
    <row r="87" spans="2:5" x14ac:dyDescent="0.25">
      <c r="B87" s="29"/>
    </row>
    <row r="88" spans="2:5" x14ac:dyDescent="0.25">
      <c r="B88" s="29"/>
    </row>
    <row r="89" spans="2:5" x14ac:dyDescent="0.25">
      <c r="B89" s="29"/>
    </row>
    <row r="90" spans="2:5" x14ac:dyDescent="0.25">
      <c r="B90" s="29"/>
    </row>
    <row r="91" spans="2:5" x14ac:dyDescent="0.25">
      <c r="B91" s="29"/>
    </row>
    <row r="92" spans="2:5" x14ac:dyDescent="0.25">
      <c r="B92" s="29"/>
    </row>
    <row r="93" spans="2:5" x14ac:dyDescent="0.25">
      <c r="B93" s="29"/>
    </row>
    <row r="94" spans="2:5" x14ac:dyDescent="0.25">
      <c r="B94" s="29"/>
    </row>
    <row r="95" spans="2:5" x14ac:dyDescent="0.25">
      <c r="B95" s="29"/>
    </row>
    <row r="96" spans="2:5" x14ac:dyDescent="0.25">
      <c r="B96" s="29"/>
    </row>
    <row r="97" spans="2:2" x14ac:dyDescent="0.25">
      <c r="B97" s="29"/>
    </row>
    <row r="98" spans="2:2" x14ac:dyDescent="0.25">
      <c r="B98" s="29"/>
    </row>
    <row r="99" spans="2:2" x14ac:dyDescent="0.25">
      <c r="B99" s="29"/>
    </row>
    <row r="100" spans="2:2" x14ac:dyDescent="0.25">
      <c r="B100" s="29"/>
    </row>
    <row r="101" spans="2:2" x14ac:dyDescent="0.25">
      <c r="B101" s="29"/>
    </row>
    <row r="102" spans="2:2" x14ac:dyDescent="0.25">
      <c r="B102" s="29"/>
    </row>
    <row r="103" spans="2:2" x14ac:dyDescent="0.25">
      <c r="B103" s="29"/>
    </row>
    <row r="104" spans="2:2" x14ac:dyDescent="0.25">
      <c r="B104" s="29"/>
    </row>
    <row r="105" spans="2:2" x14ac:dyDescent="0.25">
      <c r="B105" s="29"/>
    </row>
    <row r="106" spans="2:2" x14ac:dyDescent="0.25">
      <c r="B106" s="29"/>
    </row>
    <row r="107" spans="2:2" x14ac:dyDescent="0.25">
      <c r="B107" s="29"/>
    </row>
    <row r="108" spans="2:2" x14ac:dyDescent="0.25">
      <c r="B108" s="29"/>
    </row>
    <row r="109" spans="2:2" x14ac:dyDescent="0.25">
      <c r="B109" s="29"/>
    </row>
    <row r="110" spans="2:2" x14ac:dyDescent="0.25">
      <c r="B110" s="29"/>
    </row>
    <row r="111" spans="2:2" x14ac:dyDescent="0.25">
      <c r="B111" s="29"/>
    </row>
    <row r="112" spans="2:2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29"/>
    </row>
    <row r="149" spans="2:2" x14ac:dyDescent="0.25">
      <c r="B149" s="29"/>
    </row>
    <row r="150" spans="2:2" x14ac:dyDescent="0.25">
      <c r="B150" s="29"/>
    </row>
    <row r="151" spans="2:2" x14ac:dyDescent="0.25">
      <c r="B151" s="29"/>
    </row>
    <row r="152" spans="2:2" x14ac:dyDescent="0.25">
      <c r="B152" s="29"/>
    </row>
    <row r="153" spans="2:2" x14ac:dyDescent="0.25">
      <c r="B153" s="29"/>
    </row>
    <row r="154" spans="2:2" x14ac:dyDescent="0.25">
      <c r="B154" s="29"/>
    </row>
    <row r="155" spans="2:2" x14ac:dyDescent="0.25">
      <c r="B155" s="29"/>
    </row>
    <row r="156" spans="2:2" x14ac:dyDescent="0.25">
      <c r="B156" s="29"/>
    </row>
    <row r="157" spans="2:2" x14ac:dyDescent="0.25">
      <c r="B157" s="29"/>
    </row>
    <row r="158" spans="2:2" x14ac:dyDescent="0.25">
      <c r="B158" s="29"/>
    </row>
    <row r="159" spans="2:2" x14ac:dyDescent="0.25">
      <c r="B159" s="29"/>
    </row>
  </sheetData>
  <mergeCells count="5">
    <mergeCell ref="A1:B2"/>
    <mergeCell ref="C15:E15"/>
    <mergeCell ref="C26:E26"/>
    <mergeCell ref="F26:J26"/>
    <mergeCell ref="C4:E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AB35"/>
  <sheetViews>
    <sheetView topLeftCell="A34" workbookViewId="0">
      <selection activeCell="A16" sqref="A16"/>
    </sheetView>
  </sheetViews>
  <sheetFormatPr defaultColWidth="9" defaultRowHeight="13" x14ac:dyDescent="0.25"/>
  <cols>
    <col min="1" max="1" width="18.7265625" style="5" customWidth="1"/>
    <col min="2" max="2" width="22.453125" style="112" bestFit="1" customWidth="1"/>
    <col min="3" max="4" width="12.08984375" style="5" bestFit="1" customWidth="1"/>
    <col min="5" max="9" width="12.36328125" style="5" bestFit="1" customWidth="1"/>
    <col min="10" max="24" width="14.08984375" style="5" bestFit="1" customWidth="1"/>
    <col min="25" max="16384" width="9" style="5"/>
  </cols>
  <sheetData>
    <row r="1" spans="1:28" x14ac:dyDescent="0.25">
      <c r="A1" s="150" t="s">
        <v>34</v>
      </c>
      <c r="B1" s="150"/>
    </row>
    <row r="2" spans="1:28" x14ac:dyDescent="0.25">
      <c r="A2" s="150"/>
      <c r="B2" s="150"/>
    </row>
    <row r="4" spans="1:28" x14ac:dyDescent="0.25">
      <c r="B4" s="109" t="s">
        <v>35</v>
      </c>
    </row>
    <row r="6" spans="1:28" s="6" customFormat="1" x14ac:dyDescent="0.25">
      <c r="B6" s="113" t="s">
        <v>45</v>
      </c>
      <c r="C6" s="17">
        <v>201505</v>
      </c>
      <c r="D6" s="17">
        <v>201506</v>
      </c>
      <c r="E6" s="17">
        <v>201507</v>
      </c>
      <c r="F6" s="17">
        <v>201508</v>
      </c>
      <c r="G6" s="17">
        <v>201509</v>
      </c>
      <c r="H6" s="17">
        <v>201510</v>
      </c>
      <c r="I6" s="17">
        <v>201511</v>
      </c>
      <c r="J6" s="17">
        <v>201512</v>
      </c>
      <c r="K6" s="17">
        <v>201601</v>
      </c>
      <c r="L6" s="17">
        <v>201602</v>
      </c>
      <c r="M6" s="17">
        <v>201603</v>
      </c>
      <c r="N6" s="17">
        <v>201604</v>
      </c>
      <c r="O6" s="17">
        <v>201605</v>
      </c>
      <c r="P6" s="17">
        <v>201606</v>
      </c>
      <c r="Q6" s="17">
        <v>201607</v>
      </c>
      <c r="R6" s="17">
        <v>201608</v>
      </c>
      <c r="S6" s="17">
        <v>201609</v>
      </c>
      <c r="T6" s="17">
        <v>201610</v>
      </c>
      <c r="U6" s="17">
        <v>201611</v>
      </c>
      <c r="V6" s="17">
        <v>201612</v>
      </c>
      <c r="W6" s="17">
        <v>201701</v>
      </c>
      <c r="X6" s="17">
        <v>201702</v>
      </c>
      <c r="AB6" s="7"/>
    </row>
    <row r="7" spans="1:28" s="3" customFormat="1" x14ac:dyDescent="0.25">
      <c r="A7" s="2"/>
      <c r="B7" s="110">
        <v>1</v>
      </c>
      <c r="C7" s="21">
        <v>629000</v>
      </c>
      <c r="D7" s="21">
        <v>507000</v>
      </c>
      <c r="E7" s="21">
        <v>3102700</v>
      </c>
      <c r="F7" s="21">
        <v>3557400</v>
      </c>
      <c r="G7" s="21">
        <v>4617500</v>
      </c>
      <c r="H7" s="21">
        <v>6755800</v>
      </c>
      <c r="I7" s="21">
        <v>9276300</v>
      </c>
      <c r="J7" s="21">
        <v>20295000</v>
      </c>
      <c r="K7" s="21">
        <v>30117100</v>
      </c>
      <c r="L7" s="21">
        <v>33752400</v>
      </c>
      <c r="M7" s="21">
        <v>48509200</v>
      </c>
      <c r="N7" s="21">
        <v>32846000</v>
      </c>
      <c r="O7" s="21">
        <v>40033700</v>
      </c>
      <c r="P7" s="21">
        <v>49289500</v>
      </c>
      <c r="Q7" s="21">
        <v>53921400</v>
      </c>
      <c r="R7" s="21">
        <v>55922500</v>
      </c>
      <c r="S7" s="21">
        <v>64556700</v>
      </c>
      <c r="T7" s="21">
        <v>68679800</v>
      </c>
      <c r="U7" s="21">
        <v>75238000</v>
      </c>
      <c r="V7" s="21">
        <v>83220900</v>
      </c>
      <c r="W7" s="21">
        <v>83282400</v>
      </c>
      <c r="X7" s="21">
        <v>76613800</v>
      </c>
      <c r="AB7" s="4"/>
    </row>
    <row r="8" spans="1:28" s="3" customFormat="1" x14ac:dyDescent="0.25">
      <c r="A8" s="2"/>
      <c r="B8" s="110">
        <v>2</v>
      </c>
      <c r="C8" s="8">
        <v>583000</v>
      </c>
      <c r="D8" s="8">
        <v>472000</v>
      </c>
      <c r="E8" s="8">
        <v>3028700</v>
      </c>
      <c r="F8" s="8">
        <v>3493300</v>
      </c>
      <c r="G8" s="8">
        <v>4534900</v>
      </c>
      <c r="H8" s="8">
        <v>6643800</v>
      </c>
      <c r="I8" s="8">
        <v>9095000</v>
      </c>
      <c r="J8" s="8">
        <v>19823600</v>
      </c>
      <c r="K8" s="8">
        <v>29439400</v>
      </c>
      <c r="L8" s="8">
        <v>33032300</v>
      </c>
      <c r="M8" s="8">
        <v>47218100</v>
      </c>
      <c r="N8" s="8">
        <v>32132100</v>
      </c>
      <c r="O8" s="8">
        <v>38977133.350000001</v>
      </c>
      <c r="P8" s="8">
        <v>48084766.75</v>
      </c>
      <c r="Q8" s="8">
        <v>52613262.979999997</v>
      </c>
      <c r="R8" s="8">
        <v>54313274.340000004</v>
      </c>
      <c r="S8" s="8">
        <v>63082490.460000001</v>
      </c>
      <c r="T8" s="8">
        <v>67040825.409999996</v>
      </c>
      <c r="U8" s="8">
        <v>72751131.500000104</v>
      </c>
      <c r="V8" s="8">
        <v>80610078.090000093</v>
      </c>
      <c r="W8" s="8">
        <v>81224650.230000004</v>
      </c>
      <c r="X8" s="8">
        <v>74585283.439999998</v>
      </c>
      <c r="AB8" s="4"/>
    </row>
    <row r="9" spans="1:28" x14ac:dyDescent="0.25">
      <c r="B9" s="110">
        <v>3</v>
      </c>
      <c r="C9" s="35">
        <v>466666.66</v>
      </c>
      <c r="D9" s="35">
        <v>378833.31</v>
      </c>
      <c r="E9" s="35">
        <v>2419050.5399999898</v>
      </c>
      <c r="F9" s="35">
        <v>2689000.7899999898</v>
      </c>
      <c r="G9" s="35">
        <v>3518351.0699999901</v>
      </c>
      <c r="H9" s="35">
        <v>5192834.8899999699</v>
      </c>
      <c r="I9" s="35">
        <v>7082968.6499999603</v>
      </c>
      <c r="J9" s="35">
        <v>15610604.2899999</v>
      </c>
      <c r="K9" s="35">
        <v>23746673.650001001</v>
      </c>
      <c r="L9" s="35">
        <v>26134456.930001002</v>
      </c>
      <c r="M9" s="35">
        <v>37227326.130002901</v>
      </c>
      <c r="N9" s="35">
        <v>25068794.890000898</v>
      </c>
      <c r="O9" s="35">
        <v>30726839.6600013</v>
      </c>
      <c r="P9" s="35">
        <v>37911640.670002103</v>
      </c>
      <c r="Q9" s="35">
        <v>41439606.280002303</v>
      </c>
      <c r="R9" s="35">
        <v>43056316.890002601</v>
      </c>
      <c r="S9" s="35">
        <v>49711421.540003501</v>
      </c>
      <c r="T9" s="35">
        <v>52817253.470003702</v>
      </c>
      <c r="U9" s="35">
        <v>56849929.8300042</v>
      </c>
      <c r="V9" s="35">
        <v>63756672.150004797</v>
      </c>
      <c r="W9" s="35">
        <v>64601956.8500043</v>
      </c>
      <c r="X9" s="35">
        <v>58098607.260003299</v>
      </c>
    </row>
    <row r="10" spans="1:28" x14ac:dyDescent="0.25">
      <c r="B10" s="110">
        <v>4</v>
      </c>
      <c r="C10" s="35">
        <v>365166.66</v>
      </c>
      <c r="D10" s="35">
        <v>291333.31</v>
      </c>
      <c r="E10" s="35">
        <v>1877917.70000001</v>
      </c>
      <c r="F10" s="35">
        <v>2024268.1700000099</v>
      </c>
      <c r="G10" s="35">
        <v>2667618.4700000002</v>
      </c>
      <c r="H10" s="35">
        <v>3925933.03999998</v>
      </c>
      <c r="I10" s="35">
        <v>5338353.7699999604</v>
      </c>
      <c r="J10" s="35">
        <v>11956228.2099999</v>
      </c>
      <c r="K10" s="35">
        <v>18045102.059999801</v>
      </c>
      <c r="L10" s="35">
        <v>20111737.479999799</v>
      </c>
      <c r="M10" s="35">
        <v>28306948.9399997</v>
      </c>
      <c r="N10" s="35">
        <v>18802178.389999799</v>
      </c>
      <c r="O10" s="35">
        <v>23090181.609999798</v>
      </c>
      <c r="P10" s="35">
        <v>28660639.159999799</v>
      </c>
      <c r="Q10" s="35">
        <v>31493867.339999702</v>
      </c>
      <c r="R10" s="35">
        <v>32052923.139999699</v>
      </c>
      <c r="S10" s="35">
        <v>37252574.270000398</v>
      </c>
      <c r="T10" s="35">
        <v>39708281.450000897</v>
      </c>
      <c r="U10" s="35">
        <v>42414975.620002098</v>
      </c>
      <c r="V10" s="35">
        <v>47924662.080003299</v>
      </c>
      <c r="W10" s="35">
        <v>47994698.610003397</v>
      </c>
      <c r="X10" s="35">
        <v>42853247.410001896</v>
      </c>
    </row>
    <row r="11" spans="1:28" x14ac:dyDescent="0.25">
      <c r="B11" s="110">
        <v>5</v>
      </c>
      <c r="C11" s="35">
        <v>265833.31</v>
      </c>
      <c r="D11" s="35">
        <v>188999.99</v>
      </c>
      <c r="E11" s="35">
        <v>1198993.71</v>
      </c>
      <c r="F11" s="35">
        <v>1381051.95</v>
      </c>
      <c r="G11" s="35">
        <v>1699235.56</v>
      </c>
      <c r="H11" s="35">
        <v>2500637.00999999</v>
      </c>
      <c r="I11" s="35">
        <v>3534654.8899999601</v>
      </c>
      <c r="J11" s="35">
        <v>7815546.0499998396</v>
      </c>
      <c r="K11" s="35">
        <v>12470418.059999701</v>
      </c>
      <c r="L11" s="35">
        <v>13442982.2399997</v>
      </c>
      <c r="M11" s="35">
        <v>18615264.559999902</v>
      </c>
      <c r="N11" s="35">
        <v>12290357.969999701</v>
      </c>
      <c r="O11" s="35">
        <v>14889796.879999699</v>
      </c>
      <c r="P11" s="35">
        <v>19137195.140000001</v>
      </c>
      <c r="Q11" s="35">
        <v>20438275.190000199</v>
      </c>
      <c r="R11" s="35">
        <v>20920293.9200003</v>
      </c>
      <c r="S11" s="35">
        <v>23887579.9300007</v>
      </c>
      <c r="T11" s="35">
        <v>25732517.760000799</v>
      </c>
      <c r="U11" s="35">
        <v>27331136.1800014</v>
      </c>
      <c r="V11" s="35">
        <v>30003549.470001601</v>
      </c>
      <c r="W11" s="35">
        <v>29768603.280001599</v>
      </c>
      <c r="X11" s="35">
        <v>26902896.080001201</v>
      </c>
    </row>
    <row r="12" spans="1:28" x14ac:dyDescent="0.25">
      <c r="B12" s="110">
        <v>6</v>
      </c>
      <c r="C12" s="35">
        <v>172666.61</v>
      </c>
      <c r="D12" s="35">
        <v>120999.95</v>
      </c>
      <c r="E12" s="35">
        <v>720260.53000000201</v>
      </c>
      <c r="F12" s="35">
        <v>768401.75000000198</v>
      </c>
      <c r="G12" s="35">
        <v>989002.19000000402</v>
      </c>
      <c r="H12" s="35">
        <v>1497752.22</v>
      </c>
      <c r="I12" s="35">
        <v>1983275.1399999899</v>
      </c>
      <c r="J12" s="35">
        <v>4836928.8400000101</v>
      </c>
      <c r="K12" s="35">
        <v>7415403.7599998601</v>
      </c>
      <c r="L12" s="35">
        <v>7812295.9099998903</v>
      </c>
      <c r="M12" s="35">
        <v>10825983.299999701</v>
      </c>
      <c r="N12" s="35">
        <v>6880758.3299999097</v>
      </c>
      <c r="O12" s="35">
        <v>8549365.9799998607</v>
      </c>
      <c r="P12" s="35">
        <v>10842741.649999799</v>
      </c>
      <c r="Q12" s="35">
        <v>11674395.829999801</v>
      </c>
      <c r="R12" s="35">
        <v>11569143.479999799</v>
      </c>
      <c r="S12" s="35">
        <v>13084027.7399997</v>
      </c>
      <c r="T12" s="35">
        <v>13951438.539999699</v>
      </c>
      <c r="U12" s="35">
        <v>14271591.619999601</v>
      </c>
      <c r="V12" s="35">
        <v>16050862.939999601</v>
      </c>
      <c r="W12" s="35">
        <v>15791038.4799996</v>
      </c>
      <c r="X12" s="35">
        <v>13614056.949999699</v>
      </c>
    </row>
    <row r="13" spans="1:28" x14ac:dyDescent="0.25">
      <c r="B13" s="1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8" x14ac:dyDescent="0.25">
      <c r="B14" s="109" t="s">
        <v>36</v>
      </c>
    </row>
    <row r="16" spans="1:28" s="6" customFormat="1" x14ac:dyDescent="0.25">
      <c r="B16" s="113" t="s">
        <v>46</v>
      </c>
      <c r="C16" s="17">
        <v>201505</v>
      </c>
      <c r="D16" s="17">
        <v>201506</v>
      </c>
      <c r="E16" s="17">
        <v>201507</v>
      </c>
      <c r="F16" s="17">
        <v>201508</v>
      </c>
      <c r="G16" s="17">
        <v>201509</v>
      </c>
      <c r="H16" s="17">
        <v>201510</v>
      </c>
      <c r="I16" s="17">
        <v>201511</v>
      </c>
      <c r="J16" s="17">
        <v>201512</v>
      </c>
      <c r="K16" s="17">
        <v>201601</v>
      </c>
      <c r="L16" s="17">
        <v>201602</v>
      </c>
      <c r="M16" s="17">
        <v>201603</v>
      </c>
      <c r="N16" s="17">
        <v>201604</v>
      </c>
      <c r="O16" s="17">
        <v>201605</v>
      </c>
      <c r="P16" s="17">
        <v>201606</v>
      </c>
      <c r="Q16" s="17">
        <v>201607</v>
      </c>
      <c r="R16" s="17">
        <v>201608</v>
      </c>
      <c r="S16" s="17">
        <v>201609</v>
      </c>
      <c r="T16" s="17">
        <v>201610</v>
      </c>
      <c r="U16" s="17">
        <v>201611</v>
      </c>
      <c r="V16" s="17">
        <v>201612</v>
      </c>
      <c r="W16" s="17">
        <v>201701</v>
      </c>
      <c r="X16" s="17">
        <v>201702</v>
      </c>
      <c r="AB16" s="7"/>
    </row>
    <row r="17" spans="1:25" x14ac:dyDescent="0.25">
      <c r="A17" s="10"/>
      <c r="B17" s="2">
        <v>1</v>
      </c>
      <c r="C17" s="36">
        <v>46000</v>
      </c>
      <c r="D17" s="36">
        <v>35000</v>
      </c>
      <c r="E17" s="36">
        <v>74000</v>
      </c>
      <c r="F17" s="36">
        <v>84766.65</v>
      </c>
      <c r="G17" s="36">
        <v>82600</v>
      </c>
      <c r="H17" s="36">
        <v>134666.66</v>
      </c>
      <c r="I17" s="36">
        <v>181800</v>
      </c>
      <c r="J17" s="36">
        <v>471400</v>
      </c>
      <c r="K17" s="36">
        <v>678700</v>
      </c>
      <c r="L17" s="36">
        <v>746366.64</v>
      </c>
      <c r="M17" s="36">
        <v>1292266.67</v>
      </c>
      <c r="N17" s="36">
        <v>713900</v>
      </c>
      <c r="O17" s="36">
        <v>1056566.6499999999</v>
      </c>
      <c r="P17" s="36">
        <v>1242612.05</v>
      </c>
      <c r="Q17" s="36">
        <v>1386338.26</v>
      </c>
      <c r="R17" s="36">
        <v>1683692.92</v>
      </c>
      <c r="S17" s="36">
        <v>1634577.62</v>
      </c>
      <c r="T17" s="36">
        <v>1779194.99</v>
      </c>
      <c r="U17" s="36">
        <v>2543423.08</v>
      </c>
      <c r="V17" s="36">
        <v>2611655.2400000002</v>
      </c>
      <c r="W17" s="36">
        <v>2440199.54</v>
      </c>
      <c r="X17" s="36">
        <v>2028516.56</v>
      </c>
    </row>
    <row r="18" spans="1:25" x14ac:dyDescent="0.25">
      <c r="B18" s="2">
        <v>2</v>
      </c>
      <c r="C18" s="36">
        <v>33000</v>
      </c>
      <c r="D18" s="36">
        <v>22000</v>
      </c>
      <c r="E18" s="36">
        <v>142900</v>
      </c>
      <c r="F18" s="36">
        <v>283100</v>
      </c>
      <c r="G18" s="36">
        <v>329100</v>
      </c>
      <c r="H18" s="36">
        <v>438800</v>
      </c>
      <c r="I18" s="36">
        <v>634200</v>
      </c>
      <c r="J18" s="36">
        <v>1242300</v>
      </c>
      <c r="K18" s="36">
        <v>1198600</v>
      </c>
      <c r="L18" s="36">
        <v>1852300</v>
      </c>
      <c r="M18" s="36">
        <v>2858600</v>
      </c>
      <c r="N18" s="36">
        <v>2139000</v>
      </c>
      <c r="O18" s="36">
        <v>2268016.67</v>
      </c>
      <c r="P18" s="36">
        <v>2664100.0099999998</v>
      </c>
      <c r="Q18" s="36">
        <v>2908882.5</v>
      </c>
      <c r="R18" s="36">
        <v>3020931.81</v>
      </c>
      <c r="S18" s="36">
        <v>3347933.33</v>
      </c>
      <c r="T18" s="36">
        <v>3773163.9</v>
      </c>
      <c r="U18" s="36">
        <v>4578287.04</v>
      </c>
      <c r="V18" s="36">
        <v>4313246.5999999996</v>
      </c>
      <c r="W18" s="36">
        <v>3775266.67</v>
      </c>
      <c r="X18" s="36">
        <v>4895516.68</v>
      </c>
    </row>
    <row r="19" spans="1:25" x14ac:dyDescent="0.25">
      <c r="A19" s="11"/>
      <c r="B19" s="2">
        <v>3</v>
      </c>
      <c r="C19" s="36">
        <v>15833.33</v>
      </c>
      <c r="D19" s="36">
        <v>19999.990000000002</v>
      </c>
      <c r="E19" s="36">
        <v>100416.68</v>
      </c>
      <c r="F19" s="36">
        <v>194333.38</v>
      </c>
      <c r="G19" s="36">
        <v>231083.37</v>
      </c>
      <c r="H19" s="36">
        <v>339250.04</v>
      </c>
      <c r="I19" s="36">
        <v>479916.76</v>
      </c>
      <c r="J19" s="36">
        <v>927666.88000000105</v>
      </c>
      <c r="K19" s="36">
        <v>1443917.02</v>
      </c>
      <c r="L19" s="36">
        <v>1332917</v>
      </c>
      <c r="M19" s="36">
        <v>2193000.52999999</v>
      </c>
      <c r="N19" s="36">
        <v>1786700.32</v>
      </c>
      <c r="O19" s="36">
        <v>2162033.7200000002</v>
      </c>
      <c r="P19" s="36">
        <v>2373594.98</v>
      </c>
      <c r="Q19" s="36">
        <v>2607441.71</v>
      </c>
      <c r="R19" s="36">
        <v>3079915.24</v>
      </c>
      <c r="S19" s="36">
        <v>3445260.1499999901</v>
      </c>
      <c r="T19" s="36">
        <v>3436766.01</v>
      </c>
      <c r="U19" s="36">
        <v>4144007.4799999902</v>
      </c>
      <c r="V19" s="36">
        <v>4121484.6699999901</v>
      </c>
      <c r="W19" s="36">
        <v>4805300.6799999904</v>
      </c>
      <c r="X19" s="36">
        <v>4830983.8899999904</v>
      </c>
    </row>
    <row r="20" spans="1:25" x14ac:dyDescent="0.25">
      <c r="A20" s="11"/>
      <c r="B20" s="2">
        <v>4</v>
      </c>
      <c r="C20" s="36">
        <v>25333.34</v>
      </c>
      <c r="D20" s="36">
        <v>51999.98</v>
      </c>
      <c r="E20" s="36">
        <v>314600.12</v>
      </c>
      <c r="F20" s="36">
        <v>248733.52</v>
      </c>
      <c r="G20" s="36">
        <v>495933.72000000102</v>
      </c>
      <c r="H20" s="36">
        <v>670933.66</v>
      </c>
      <c r="I20" s="36">
        <v>752667.14</v>
      </c>
      <c r="J20" s="36">
        <v>1860634.6700000099</v>
      </c>
      <c r="K20" s="36">
        <v>1842001.3200000101</v>
      </c>
      <c r="L20" s="36">
        <v>2641968.52</v>
      </c>
      <c r="M20" s="36">
        <v>4167902.4399999701</v>
      </c>
      <c r="N20" s="36">
        <v>2813001.46</v>
      </c>
      <c r="O20" s="36">
        <v>3723351.8499999898</v>
      </c>
      <c r="P20" s="36">
        <v>3888941.8699999899</v>
      </c>
      <c r="Q20" s="36">
        <v>4747015.3299999898</v>
      </c>
      <c r="R20" s="36">
        <v>4619098.30999998</v>
      </c>
      <c r="S20" s="36">
        <v>5857785.9899999797</v>
      </c>
      <c r="T20" s="36">
        <v>6073657.0399999702</v>
      </c>
      <c r="U20" s="36">
        <v>6390602.8899999596</v>
      </c>
      <c r="V20" s="36">
        <v>8295854.1499999398</v>
      </c>
      <c r="W20" s="36">
        <v>8830903.9199999403</v>
      </c>
      <c r="X20" s="36">
        <v>7352652.4899999602</v>
      </c>
    </row>
    <row r="21" spans="1:25" x14ac:dyDescent="0.25">
      <c r="A21" s="11"/>
      <c r="B21" s="2">
        <v>5</v>
      </c>
      <c r="C21" s="36">
        <v>30500.02</v>
      </c>
      <c r="D21" s="36">
        <v>28500.03</v>
      </c>
      <c r="E21" s="36">
        <v>191350.22</v>
      </c>
      <c r="F21" s="36">
        <v>339300.63</v>
      </c>
      <c r="G21" s="36">
        <v>361650.63</v>
      </c>
      <c r="H21" s="36">
        <v>418700.62</v>
      </c>
      <c r="I21" s="36">
        <v>772701.01000000106</v>
      </c>
      <c r="J21" s="36">
        <v>1162951.56</v>
      </c>
      <c r="K21" s="36">
        <v>2061003.09</v>
      </c>
      <c r="L21" s="36">
        <v>2558436.7699999898</v>
      </c>
      <c r="M21" s="36">
        <v>3568554.55999996</v>
      </c>
      <c r="N21" s="36">
        <v>2640302.7499999902</v>
      </c>
      <c r="O21" s="36">
        <v>3054236.26999998</v>
      </c>
      <c r="P21" s="36">
        <v>3777545.8499999698</v>
      </c>
      <c r="Q21" s="36">
        <v>3986956.2399999602</v>
      </c>
      <c r="R21" s="36">
        <v>4294725.4199999599</v>
      </c>
      <c r="S21" s="36">
        <v>5225495.2399999397</v>
      </c>
      <c r="T21" s="36">
        <v>5649745.33999993</v>
      </c>
      <c r="U21" s="36">
        <v>6583681.3999998998</v>
      </c>
      <c r="V21" s="36">
        <v>6890021.8999998895</v>
      </c>
      <c r="W21" s="36">
        <v>6914956.4199999096</v>
      </c>
      <c r="X21" s="36">
        <v>7248022.8299999097</v>
      </c>
    </row>
    <row r="22" spans="1:25" x14ac:dyDescent="0.25">
      <c r="A22" s="11"/>
      <c r="B22" s="2">
        <v>6</v>
      </c>
      <c r="C22" s="36">
        <v>34333.32</v>
      </c>
      <c r="D22" s="36">
        <v>22999.96</v>
      </c>
      <c r="E22" s="36">
        <v>170767.12</v>
      </c>
      <c r="F22" s="36">
        <v>205100.64</v>
      </c>
      <c r="G22" s="36">
        <v>151400.48000000001</v>
      </c>
      <c r="H22" s="36">
        <v>324267.92</v>
      </c>
      <c r="I22" s="36">
        <v>406467.72</v>
      </c>
      <c r="J22" s="36">
        <v>926236.040000004</v>
      </c>
      <c r="K22" s="36">
        <v>1362371.12</v>
      </c>
      <c r="L22" s="36">
        <v>1545337.5</v>
      </c>
      <c r="M22" s="36">
        <v>1904938.4199999899</v>
      </c>
      <c r="N22" s="36">
        <v>1489803.56</v>
      </c>
      <c r="O22" s="36">
        <v>1891270.6</v>
      </c>
      <c r="P22" s="36">
        <v>2289111.9300000002</v>
      </c>
      <c r="Q22" s="36">
        <v>2481493.59</v>
      </c>
      <c r="R22" s="36">
        <v>2800519.58</v>
      </c>
      <c r="S22" s="36">
        <v>2491047.77</v>
      </c>
      <c r="T22" s="36">
        <v>3378998.6500000199</v>
      </c>
      <c r="U22" s="36">
        <v>3185829.98000002</v>
      </c>
      <c r="V22" s="36">
        <v>3618177.6300000302</v>
      </c>
      <c r="W22" s="36">
        <v>3358722.3100000201</v>
      </c>
      <c r="X22" s="36">
        <v>3099604.3600000199</v>
      </c>
    </row>
    <row r="23" spans="1:25" ht="13.5" thickBot="1" x14ac:dyDescent="0.3"/>
    <row r="24" spans="1:25" ht="14" thickTop="1" thickBot="1" x14ac:dyDescent="0.3">
      <c r="B24" s="109" t="s">
        <v>38</v>
      </c>
      <c r="C24" s="151" t="s">
        <v>42</v>
      </c>
      <c r="D24" s="155"/>
      <c r="E24" s="156"/>
      <c r="F24" s="157" t="s">
        <v>47</v>
      </c>
      <c r="G24" s="158"/>
      <c r="H24" s="158"/>
      <c r="I24" s="158"/>
    </row>
    <row r="25" spans="1:25" ht="14" thickTop="1" thickBot="1" x14ac:dyDescent="0.3">
      <c r="B25" s="1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5" s="6" customFormat="1" ht="11" customHeight="1" thickTop="1" thickBot="1" x14ac:dyDescent="0.3">
      <c r="B26" s="113" t="s">
        <v>39</v>
      </c>
      <c r="C26" s="17">
        <v>201505</v>
      </c>
      <c r="D26" s="17">
        <v>201506</v>
      </c>
      <c r="E26" s="17">
        <v>201507</v>
      </c>
      <c r="F26" s="17">
        <v>201508</v>
      </c>
      <c r="G26" s="17">
        <v>201509</v>
      </c>
      <c r="H26" s="17">
        <v>201510</v>
      </c>
      <c r="I26" s="17">
        <v>201511</v>
      </c>
      <c r="J26" s="17">
        <v>201512</v>
      </c>
      <c r="K26" s="17">
        <v>201601</v>
      </c>
      <c r="L26" s="17">
        <v>201602</v>
      </c>
      <c r="M26" s="17">
        <v>201603</v>
      </c>
      <c r="N26" s="17">
        <v>201604</v>
      </c>
      <c r="O26" s="17">
        <v>201605</v>
      </c>
      <c r="P26" s="17">
        <v>201606</v>
      </c>
      <c r="Q26" s="17">
        <v>201607</v>
      </c>
      <c r="R26" s="17">
        <v>201608</v>
      </c>
      <c r="S26" s="17">
        <v>201609</v>
      </c>
      <c r="T26" s="17">
        <v>201610</v>
      </c>
      <c r="U26" s="17">
        <v>201611</v>
      </c>
      <c r="V26" s="17">
        <v>201612</v>
      </c>
      <c r="W26" s="17">
        <v>201701</v>
      </c>
      <c r="X26" s="17">
        <v>201702</v>
      </c>
      <c r="Y26" s="147" t="s">
        <v>41</v>
      </c>
    </row>
    <row r="27" spans="1:25" ht="13.5" thickTop="1" x14ac:dyDescent="0.25">
      <c r="A27" s="83"/>
      <c r="B27" s="2">
        <v>1</v>
      </c>
      <c r="C27" s="1">
        <v>7.3131955484896705E-2</v>
      </c>
      <c r="D27" s="1">
        <v>6.9033530571992116E-2</v>
      </c>
      <c r="E27" s="1">
        <v>2.3850194991459052E-2</v>
      </c>
      <c r="F27" s="1">
        <v>2.3828259402934725E-2</v>
      </c>
      <c r="G27" s="1">
        <v>1.7888467785598269E-2</v>
      </c>
      <c r="H27" s="1">
        <v>1.9933488261937891E-2</v>
      </c>
      <c r="I27" s="1">
        <v>1.9598331231202096E-2</v>
      </c>
      <c r="J27" s="1">
        <v>2.3227395910322739E-2</v>
      </c>
      <c r="K27" s="1">
        <v>2.2535370271374072E-2</v>
      </c>
      <c r="L27" s="1">
        <v>2.2112994631492872E-2</v>
      </c>
      <c r="M27" s="1">
        <v>2.6639620319444557E-2</v>
      </c>
      <c r="N27" s="1">
        <v>2.1734762223710648E-2</v>
      </c>
      <c r="O27" s="1">
        <v>2.6391931048091979E-2</v>
      </c>
      <c r="P27" s="1">
        <v>2.5210481948488017E-2</v>
      </c>
      <c r="Q27" s="1">
        <v>2.5710353588742133E-2</v>
      </c>
      <c r="R27" s="1">
        <v>3.0107611784165586E-2</v>
      </c>
      <c r="S27" s="1">
        <v>2.5320030608751688E-2</v>
      </c>
      <c r="T27" s="1">
        <v>2.5905651880174373E-2</v>
      </c>
      <c r="U27" s="1">
        <v>3.38050330949786E-2</v>
      </c>
      <c r="V27" s="1">
        <v>3.1382203749298558E-2</v>
      </c>
      <c r="W27" s="1">
        <v>2.9300302825086694E-2</v>
      </c>
      <c r="X27" s="1">
        <v>2.647716938723833E-2</v>
      </c>
      <c r="Y27" s="114">
        <f t="shared" ref="Y27:Y32" si="0">SUMPRODUCT(C27:X27,C7:X7)/SUM(C7:X7)</f>
        <v>2.7166554772143942E-2</v>
      </c>
    </row>
    <row r="28" spans="1:25" x14ac:dyDescent="0.25">
      <c r="A28" s="83"/>
      <c r="B28" s="2">
        <v>2</v>
      </c>
      <c r="C28" s="1">
        <v>5.6603773584905662E-2</v>
      </c>
      <c r="D28" s="1">
        <v>4.6610169491525424E-2</v>
      </c>
      <c r="E28" s="1">
        <v>4.7181959256446658E-2</v>
      </c>
      <c r="F28" s="1">
        <v>8.1040849626427727E-2</v>
      </c>
      <c r="G28" s="1">
        <v>7.2570508721250745E-2</v>
      </c>
      <c r="H28" s="1">
        <v>6.6046539630934098E-2</v>
      </c>
      <c r="I28" s="1">
        <v>6.9730621220450803E-2</v>
      </c>
      <c r="J28" s="1">
        <v>6.2667729373070483E-2</v>
      </c>
      <c r="K28" s="1">
        <v>4.0714144989367991E-2</v>
      </c>
      <c r="L28" s="1">
        <v>5.6075417091755647E-2</v>
      </c>
      <c r="M28" s="1">
        <v>6.0540343639409466E-2</v>
      </c>
      <c r="N28" s="1">
        <v>6.6568945073617977E-2</v>
      </c>
      <c r="O28" s="1">
        <v>5.8188390860714742E-2</v>
      </c>
      <c r="P28" s="1">
        <v>5.5404241094712176E-2</v>
      </c>
      <c r="Q28" s="1">
        <v>5.528800791362741E-2</v>
      </c>
      <c r="R28" s="1">
        <v>5.5620506160041612E-2</v>
      </c>
      <c r="S28" s="1">
        <v>5.3072307475287336E-2</v>
      </c>
      <c r="T28" s="1">
        <v>5.6281584794407744E-2</v>
      </c>
      <c r="U28" s="1">
        <v>6.2930801839143818E-2</v>
      </c>
      <c r="V28" s="1">
        <v>5.3507535313193924E-2</v>
      </c>
      <c r="W28" s="1">
        <v>4.6479321970728786E-2</v>
      </c>
      <c r="X28" s="1">
        <v>6.5636496292706181E-2</v>
      </c>
      <c r="Y28" s="114">
        <f t="shared" si="0"/>
        <v>5.6782246177496151E-2</v>
      </c>
    </row>
    <row r="29" spans="1:25" x14ac:dyDescent="0.25">
      <c r="A29" s="83"/>
      <c r="B29" s="2">
        <v>3</v>
      </c>
      <c r="C29" s="1">
        <v>3.39285647704081E-2</v>
      </c>
      <c r="D29" s="1">
        <v>5.2793641615094519E-2</v>
      </c>
      <c r="E29" s="1">
        <v>4.1510782160012423E-2</v>
      </c>
      <c r="F29" s="1">
        <v>7.2269737042360907E-2</v>
      </c>
      <c r="G29" s="1">
        <v>6.5679451937125946E-2</v>
      </c>
      <c r="H29" s="1">
        <v>6.5330411458547635E-2</v>
      </c>
      <c r="I29" s="1">
        <v>6.7756442773469386E-2</v>
      </c>
      <c r="J29" s="1">
        <v>5.9425430480885437E-2</v>
      </c>
      <c r="K29" s="1">
        <v>6.0805022264663125E-2</v>
      </c>
      <c r="L29" s="1">
        <v>5.1002284209314498E-2</v>
      </c>
      <c r="M29" s="1">
        <v>5.8908354640935884E-2</v>
      </c>
      <c r="N29" s="1">
        <v>7.1271887134576814E-2</v>
      </c>
      <c r="O29" s="1">
        <v>7.0363035831974285E-2</v>
      </c>
      <c r="P29" s="1">
        <v>6.260860617087792E-2</v>
      </c>
      <c r="Q29" s="1">
        <v>6.2921488500200462E-2</v>
      </c>
      <c r="R29" s="1">
        <v>7.1532250374976611E-2</v>
      </c>
      <c r="S29" s="1">
        <v>6.9305202773723526E-2</v>
      </c>
      <c r="T29" s="1">
        <v>6.5069002725630723E-2</v>
      </c>
      <c r="U29" s="1">
        <v>7.289380114261583E-2</v>
      </c>
      <c r="V29" s="1">
        <v>6.4643974207171356E-2</v>
      </c>
      <c r="W29" s="1">
        <v>7.438320624183492E-2</v>
      </c>
      <c r="X29" s="1">
        <v>8.3151457803116294E-2</v>
      </c>
      <c r="Y29" s="114">
        <f t="shared" si="0"/>
        <v>6.7959027344180425E-2</v>
      </c>
    </row>
    <row r="30" spans="1:25" x14ac:dyDescent="0.25">
      <c r="A30" s="83"/>
      <c r="B30" s="2">
        <v>4</v>
      </c>
      <c r="C30" s="1">
        <v>6.9374734265170879E-2</v>
      </c>
      <c r="D30" s="1">
        <v>0.17848964816278648</v>
      </c>
      <c r="E30" s="1">
        <v>0.16752604227544068</v>
      </c>
      <c r="F30" s="1">
        <v>0.12287577490288688</v>
      </c>
      <c r="G30" s="1">
        <v>0.18590878927300311</v>
      </c>
      <c r="H30" s="1">
        <v>0.17089788673522649</v>
      </c>
      <c r="I30" s="1">
        <v>0.14099236813973937</v>
      </c>
      <c r="J30" s="1">
        <v>0.15562053829349126</v>
      </c>
      <c r="K30" s="1">
        <v>0.10207763380197975</v>
      </c>
      <c r="L30" s="1">
        <v>0.13136450903992342</v>
      </c>
      <c r="M30" s="1">
        <v>0.14723955057234842</v>
      </c>
      <c r="N30" s="1">
        <v>0.14961040160623804</v>
      </c>
      <c r="O30" s="1">
        <v>0.16125260133889532</v>
      </c>
      <c r="P30" s="1">
        <v>0.1356892931902087</v>
      </c>
      <c r="Q30" s="1">
        <v>0.15072824428808415</v>
      </c>
      <c r="R30" s="1">
        <v>0.14410848863377718</v>
      </c>
      <c r="S30" s="1">
        <v>0.15724513284756461</v>
      </c>
      <c r="T30" s="1">
        <v>0.15295693538507024</v>
      </c>
      <c r="U30" s="1">
        <v>0.15066855035480139</v>
      </c>
      <c r="V30" s="1">
        <v>0.17310198528163245</v>
      </c>
      <c r="W30" s="1">
        <v>0.18399748671740468</v>
      </c>
      <c r="X30" s="1">
        <v>0.17157748675737139</v>
      </c>
      <c r="Y30" s="114">
        <f t="shared" si="0"/>
        <v>0.15532012969947082</v>
      </c>
    </row>
    <row r="31" spans="1:25" x14ac:dyDescent="0.25">
      <c r="A31" s="83"/>
      <c r="B31" s="2">
        <v>5</v>
      </c>
      <c r="C31" s="1">
        <v>0.11473362762552218</v>
      </c>
      <c r="D31" s="1">
        <v>0.15079381750231838</v>
      </c>
      <c r="E31" s="1">
        <v>0.15959234681890033</v>
      </c>
      <c r="F31" s="1">
        <v>0.24568274205760327</v>
      </c>
      <c r="G31" s="1">
        <v>0.2128313687126463</v>
      </c>
      <c r="H31" s="1">
        <v>0.16743758423378757</v>
      </c>
      <c r="I31" s="1">
        <v>0.21860720043308379</v>
      </c>
      <c r="J31" s="1">
        <v>0.1487997834777039</v>
      </c>
      <c r="K31" s="1">
        <v>0.16527137102250841</v>
      </c>
      <c r="L31" s="1">
        <v>0.19031764859343048</v>
      </c>
      <c r="M31" s="1">
        <v>0.19170044822612925</v>
      </c>
      <c r="N31" s="1">
        <v>0.21482716422457909</v>
      </c>
      <c r="O31" s="1">
        <v>0.20512276256115333</v>
      </c>
      <c r="P31" s="1">
        <v>0.19739286882769225</v>
      </c>
      <c r="Q31" s="1">
        <v>0.19507302856704128</v>
      </c>
      <c r="R31" s="1">
        <v>0.20528991783877854</v>
      </c>
      <c r="S31" s="1">
        <v>0.21875364751525864</v>
      </c>
      <c r="T31" s="1">
        <v>0.21955664784508652</v>
      </c>
      <c r="U31" s="1">
        <v>0.24088575596126433</v>
      </c>
      <c r="V31" s="1">
        <v>0.2296402266301435</v>
      </c>
      <c r="W31" s="1">
        <v>0.23229025409617868</v>
      </c>
      <c r="X31" s="1">
        <v>0.26941422248543234</v>
      </c>
      <c r="Y31" s="114">
        <f t="shared" si="0"/>
        <v>0.21550868206151491</v>
      </c>
    </row>
    <row r="32" spans="1:25" x14ac:dyDescent="0.25">
      <c r="A32" s="83"/>
      <c r="B32" s="2">
        <v>6</v>
      </c>
      <c r="C32" s="1">
        <v>0.19884168687854589</v>
      </c>
      <c r="D32" s="1">
        <v>0.19008239259602999</v>
      </c>
      <c r="E32" s="1">
        <v>0.23709076492085374</v>
      </c>
      <c r="F32" s="1">
        <v>0.26691849673689511</v>
      </c>
      <c r="G32" s="1">
        <v>0.15308406951050268</v>
      </c>
      <c r="H32" s="1">
        <v>0.21650304748004312</v>
      </c>
      <c r="I32" s="1">
        <v>0.20494772097027447</v>
      </c>
      <c r="J32" s="1">
        <v>0.19149259181576095</v>
      </c>
      <c r="K32" s="1">
        <v>0.18372177215068136</v>
      </c>
      <c r="L32" s="1">
        <v>0.19780836745084604</v>
      </c>
      <c r="M32" s="1">
        <v>0.17595985207182452</v>
      </c>
      <c r="N32" s="1">
        <v>0.21651735005784162</v>
      </c>
      <c r="O32" s="1">
        <v>0.22121764402464272</v>
      </c>
      <c r="P32" s="1">
        <v>0.21111929103282126</v>
      </c>
      <c r="Q32" s="1">
        <v>0.21255863053943086</v>
      </c>
      <c r="R32" s="1">
        <v>0.24206801349135387</v>
      </c>
      <c r="S32" s="1">
        <v>0.19038845067444476</v>
      </c>
      <c r="T32" s="1">
        <v>0.24219714980015908</v>
      </c>
      <c r="U32" s="1">
        <v>0.22322877958023501</v>
      </c>
      <c r="V32" s="1">
        <v>0.22541950819250595</v>
      </c>
      <c r="W32" s="1">
        <v>0.21269800046742113</v>
      </c>
      <c r="X32" s="1">
        <v>0.22767675876367499</v>
      </c>
      <c r="Y32" s="114">
        <f t="shared" si="0"/>
        <v>0.21415227772709092</v>
      </c>
    </row>
    <row r="33" spans="2:5" ht="13.5" thickBot="1" x14ac:dyDescent="0.3"/>
    <row r="34" spans="2:5" ht="14" thickTop="1" thickBot="1" x14ac:dyDescent="0.3">
      <c r="B34" s="109" t="s">
        <v>67</v>
      </c>
      <c r="C34" s="151"/>
      <c r="D34" s="155"/>
      <c r="E34" s="156"/>
    </row>
    <row r="35" spans="2:5" ht="13.5" thickTop="1" x14ac:dyDescent="0.25"/>
  </sheetData>
  <mergeCells count="4">
    <mergeCell ref="A1:B2"/>
    <mergeCell ref="C24:E24"/>
    <mergeCell ref="F24:I24"/>
    <mergeCell ref="C34:E3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B90"/>
  <sheetViews>
    <sheetView topLeftCell="A79" workbookViewId="0">
      <selection activeCell="I113" sqref="I113"/>
    </sheetView>
  </sheetViews>
  <sheetFormatPr defaultRowHeight="14" x14ac:dyDescent="0.25"/>
  <cols>
    <col min="1" max="1" width="11.81640625" customWidth="1"/>
    <col min="2" max="2" width="20" bestFit="1" customWidth="1"/>
    <col min="3" max="3" width="8.6328125" bestFit="1" customWidth="1"/>
    <col min="5" max="9" width="10.26953125" bestFit="1" customWidth="1"/>
    <col min="10" max="24" width="11.1796875" bestFit="1" customWidth="1"/>
    <col min="27" max="27" width="12.36328125" bestFit="1" customWidth="1"/>
    <col min="28" max="28" width="14.6328125" bestFit="1" customWidth="1"/>
  </cols>
  <sheetData>
    <row r="1" spans="1:24" x14ac:dyDescent="0.25">
      <c r="A1" s="165" t="s">
        <v>48</v>
      </c>
      <c r="B1" s="165"/>
    </row>
    <row r="2" spans="1:24" x14ac:dyDescent="0.25">
      <c r="A2" s="165"/>
      <c r="B2" s="165"/>
    </row>
    <row r="3" spans="1:24" ht="14.5" thickBot="1" x14ac:dyDescent="0.3"/>
    <row r="4" spans="1:24" ht="15" thickTop="1" thickBot="1" x14ac:dyDescent="0.3">
      <c r="B4" s="116" t="s">
        <v>56</v>
      </c>
      <c r="C4" s="166" t="s">
        <v>53</v>
      </c>
      <c r="D4" s="167"/>
      <c r="E4" s="168"/>
    </row>
    <row r="5" spans="1:24" ht="14.5" thickTop="1" x14ac:dyDescent="0.25"/>
    <row r="6" spans="1:24" x14ac:dyDescent="0.25">
      <c r="B6" s="75" t="s">
        <v>54</v>
      </c>
      <c r="C6" s="17">
        <v>201505</v>
      </c>
      <c r="D6" s="17">
        <v>201506</v>
      </c>
      <c r="E6" s="17">
        <v>201507</v>
      </c>
      <c r="F6" s="17">
        <v>201508</v>
      </c>
      <c r="G6" s="17">
        <v>201509</v>
      </c>
      <c r="H6" s="17">
        <v>201510</v>
      </c>
      <c r="I6" s="17">
        <v>201511</v>
      </c>
      <c r="J6" s="17">
        <v>201512</v>
      </c>
      <c r="K6" s="17">
        <v>201601</v>
      </c>
      <c r="L6" s="17">
        <v>201602</v>
      </c>
      <c r="M6" s="17">
        <v>201603</v>
      </c>
      <c r="N6" s="17">
        <v>201604</v>
      </c>
      <c r="O6" s="17">
        <v>201605</v>
      </c>
      <c r="P6" s="17">
        <v>201606</v>
      </c>
      <c r="Q6" s="17">
        <v>201607</v>
      </c>
      <c r="R6" s="17">
        <v>201608</v>
      </c>
      <c r="S6" s="17">
        <v>201609</v>
      </c>
      <c r="T6" s="17">
        <v>201610</v>
      </c>
      <c r="U6" s="17">
        <v>201611</v>
      </c>
      <c r="V6" s="17">
        <v>201612</v>
      </c>
      <c r="W6" s="17">
        <v>201701</v>
      </c>
      <c r="X6" s="17">
        <v>201702</v>
      </c>
    </row>
    <row r="7" spans="1:24" ht="14.5" thickBot="1" x14ac:dyDescent="0.3">
      <c r="B7" s="75" t="s">
        <v>49</v>
      </c>
      <c r="C7" s="21">
        <v>629000</v>
      </c>
      <c r="D7" s="21">
        <v>507000</v>
      </c>
      <c r="E7" s="21">
        <v>3102700</v>
      </c>
      <c r="F7" s="21">
        <v>3557400</v>
      </c>
      <c r="G7" s="21">
        <v>4617500</v>
      </c>
      <c r="H7" s="21">
        <v>6755800</v>
      </c>
      <c r="I7" s="21">
        <v>9276300</v>
      </c>
      <c r="J7" s="21">
        <v>20295000</v>
      </c>
      <c r="K7" s="21">
        <v>30117100</v>
      </c>
      <c r="L7" s="21">
        <v>33752400</v>
      </c>
      <c r="M7" s="21">
        <v>48509200</v>
      </c>
      <c r="N7" s="21">
        <v>32846000</v>
      </c>
      <c r="O7" s="21">
        <v>40033700</v>
      </c>
      <c r="P7" s="21">
        <v>49289500</v>
      </c>
      <c r="Q7" s="21">
        <v>53921400</v>
      </c>
      <c r="R7" s="21">
        <v>55922500</v>
      </c>
      <c r="S7" s="21">
        <v>64556700</v>
      </c>
      <c r="T7" s="21">
        <v>68679800</v>
      </c>
      <c r="U7" s="21">
        <v>75238000</v>
      </c>
      <c r="V7" s="21">
        <v>83220900</v>
      </c>
      <c r="W7" s="21">
        <v>83282400</v>
      </c>
      <c r="X7" s="21">
        <v>76613800</v>
      </c>
    </row>
    <row r="8" spans="1:24" ht="14.5" thickTop="1" x14ac:dyDescent="0.25">
      <c r="B8" s="118">
        <v>1</v>
      </c>
      <c r="C8" s="138">
        <v>583000</v>
      </c>
      <c r="D8" s="138">
        <v>472000</v>
      </c>
      <c r="E8" s="138">
        <v>3028700</v>
      </c>
      <c r="F8" s="138">
        <v>3493300</v>
      </c>
      <c r="G8" s="138">
        <v>4534900</v>
      </c>
      <c r="H8" s="138">
        <v>6643800</v>
      </c>
      <c r="I8" s="138">
        <v>9095000</v>
      </c>
      <c r="J8" s="138">
        <v>19823600</v>
      </c>
      <c r="K8" s="138">
        <v>29439400</v>
      </c>
      <c r="L8" s="138">
        <v>33032300</v>
      </c>
      <c r="M8" s="138">
        <v>47218100</v>
      </c>
      <c r="N8" s="138">
        <v>32132100</v>
      </c>
      <c r="O8" s="138">
        <v>38977133.350000001</v>
      </c>
      <c r="P8" s="138">
        <v>48084766.75</v>
      </c>
      <c r="Q8" s="138">
        <v>52613262.979999997</v>
      </c>
      <c r="R8" s="138">
        <v>54313274.340000004</v>
      </c>
      <c r="S8" s="138">
        <v>63082490.460000001</v>
      </c>
      <c r="T8" s="138">
        <v>67040825.409999996</v>
      </c>
      <c r="U8" s="138">
        <v>72751131.500000104</v>
      </c>
      <c r="V8" s="138">
        <v>80610078.090000093</v>
      </c>
      <c r="W8" s="138">
        <v>81224650.230000004</v>
      </c>
      <c r="X8" s="139">
        <v>74585283.439999998</v>
      </c>
    </row>
    <row r="9" spans="1:24" x14ac:dyDescent="0.25">
      <c r="B9" s="121">
        <v>2</v>
      </c>
      <c r="C9" s="140">
        <v>466666.66</v>
      </c>
      <c r="D9" s="140">
        <v>378833.31</v>
      </c>
      <c r="E9" s="140">
        <v>2419050.5399999898</v>
      </c>
      <c r="F9" s="140">
        <v>2689000.7899999898</v>
      </c>
      <c r="G9" s="140">
        <v>3518351.0699999901</v>
      </c>
      <c r="H9" s="140">
        <v>5192834.8899999699</v>
      </c>
      <c r="I9" s="140">
        <v>7082968.6499999603</v>
      </c>
      <c r="J9" s="140">
        <v>15610604.2899999</v>
      </c>
      <c r="K9" s="140">
        <v>23746673.650001001</v>
      </c>
      <c r="L9" s="140">
        <v>26134456.930001002</v>
      </c>
      <c r="M9" s="140">
        <v>37227326.130002901</v>
      </c>
      <c r="N9" s="140">
        <v>25068794.890000898</v>
      </c>
      <c r="O9" s="140">
        <v>30726839.6600013</v>
      </c>
      <c r="P9" s="140">
        <v>37911640.670002103</v>
      </c>
      <c r="Q9" s="140">
        <v>41439606.280002303</v>
      </c>
      <c r="R9" s="140">
        <v>43056316.890002601</v>
      </c>
      <c r="S9" s="140">
        <v>49711421.540003501</v>
      </c>
      <c r="T9" s="140">
        <v>52817253.470003702</v>
      </c>
      <c r="U9" s="140">
        <v>56849929.8300042</v>
      </c>
      <c r="V9" s="140">
        <v>63756672.150004797</v>
      </c>
      <c r="W9" s="140">
        <v>64601956.8500043</v>
      </c>
      <c r="X9" s="141">
        <v>58098607.260003299</v>
      </c>
    </row>
    <row r="10" spans="1:24" x14ac:dyDescent="0.25">
      <c r="B10" s="124">
        <v>3</v>
      </c>
      <c r="C10" s="140">
        <v>365166.66</v>
      </c>
      <c r="D10" s="140">
        <v>291333.31</v>
      </c>
      <c r="E10" s="140">
        <v>1877917.70000001</v>
      </c>
      <c r="F10" s="140">
        <v>2024268.1700000099</v>
      </c>
      <c r="G10" s="140">
        <v>2667618.4700000002</v>
      </c>
      <c r="H10" s="140">
        <v>3925933.03999998</v>
      </c>
      <c r="I10" s="140">
        <v>5338353.7699999604</v>
      </c>
      <c r="J10" s="140">
        <v>11956228.2099999</v>
      </c>
      <c r="K10" s="140">
        <v>18045102.059999801</v>
      </c>
      <c r="L10" s="140">
        <v>20111737.479999799</v>
      </c>
      <c r="M10" s="140">
        <v>28306948.9399997</v>
      </c>
      <c r="N10" s="140">
        <v>18802178.389999799</v>
      </c>
      <c r="O10" s="140">
        <v>23090181.609999798</v>
      </c>
      <c r="P10" s="140">
        <v>28660639.159999799</v>
      </c>
      <c r="Q10" s="140">
        <v>31493867.339999702</v>
      </c>
      <c r="R10" s="140">
        <v>32052923.139999699</v>
      </c>
      <c r="S10" s="140">
        <v>37252574.270000398</v>
      </c>
      <c r="T10" s="140">
        <v>39708281.450000897</v>
      </c>
      <c r="U10" s="140">
        <v>42414975.620002098</v>
      </c>
      <c r="V10" s="140">
        <v>47924662.080003299</v>
      </c>
      <c r="W10" s="140">
        <v>47994698.610003397</v>
      </c>
      <c r="X10" s="141">
        <v>42853247.410001896</v>
      </c>
    </row>
    <row r="11" spans="1:24" x14ac:dyDescent="0.25">
      <c r="B11" s="121">
        <v>4</v>
      </c>
      <c r="C11" s="140">
        <v>265833.31</v>
      </c>
      <c r="D11" s="140">
        <v>188999.99</v>
      </c>
      <c r="E11" s="140">
        <v>1198993.71</v>
      </c>
      <c r="F11" s="140">
        <v>1381051.95</v>
      </c>
      <c r="G11" s="140">
        <v>1699235.56</v>
      </c>
      <c r="H11" s="140">
        <v>2500637.00999999</v>
      </c>
      <c r="I11" s="140">
        <v>3534654.8899999601</v>
      </c>
      <c r="J11" s="140">
        <v>7815546.0499998396</v>
      </c>
      <c r="K11" s="140">
        <v>12470418.059999701</v>
      </c>
      <c r="L11" s="140">
        <v>13442982.2399997</v>
      </c>
      <c r="M11" s="140">
        <v>18615264.559999902</v>
      </c>
      <c r="N11" s="140">
        <v>12290357.969999701</v>
      </c>
      <c r="O11" s="140">
        <v>14889796.879999699</v>
      </c>
      <c r="P11" s="140">
        <v>19137195.140000001</v>
      </c>
      <c r="Q11" s="140">
        <v>20438275.190000199</v>
      </c>
      <c r="R11" s="140">
        <v>20920293.9200003</v>
      </c>
      <c r="S11" s="140">
        <v>23887579.9300007</v>
      </c>
      <c r="T11" s="140">
        <v>25732517.760000799</v>
      </c>
      <c r="U11" s="140">
        <v>27331136.1800014</v>
      </c>
      <c r="V11" s="140">
        <v>30003549.470001601</v>
      </c>
      <c r="W11" s="140">
        <v>29768603.280001599</v>
      </c>
      <c r="X11" s="141">
        <v>26902896.080001201</v>
      </c>
    </row>
    <row r="12" spans="1:24" x14ac:dyDescent="0.25">
      <c r="B12" s="124">
        <v>5</v>
      </c>
      <c r="C12" s="140">
        <v>172666.61</v>
      </c>
      <c r="D12" s="140">
        <v>120999.95</v>
      </c>
      <c r="E12" s="140">
        <v>720260.53000000201</v>
      </c>
      <c r="F12" s="140">
        <v>768401.75000000198</v>
      </c>
      <c r="G12" s="140">
        <v>989002.19000000402</v>
      </c>
      <c r="H12" s="140">
        <v>1497752.22</v>
      </c>
      <c r="I12" s="140">
        <v>1983275.1399999899</v>
      </c>
      <c r="J12" s="140">
        <v>4836928.8400000101</v>
      </c>
      <c r="K12" s="140">
        <v>7415403.7599998601</v>
      </c>
      <c r="L12" s="140">
        <v>7812295.9099998903</v>
      </c>
      <c r="M12" s="140">
        <v>10825983.299999701</v>
      </c>
      <c r="N12" s="140">
        <v>6880758.3299999097</v>
      </c>
      <c r="O12" s="140">
        <v>8549365.9799998607</v>
      </c>
      <c r="P12" s="140">
        <v>10842741.649999799</v>
      </c>
      <c r="Q12" s="140">
        <v>11674395.829999801</v>
      </c>
      <c r="R12" s="140">
        <v>11569143.479999799</v>
      </c>
      <c r="S12" s="140">
        <v>13084027.7399997</v>
      </c>
      <c r="T12" s="140">
        <v>13951438.539999699</v>
      </c>
      <c r="U12" s="140">
        <v>14271591.619999601</v>
      </c>
      <c r="V12" s="140">
        <v>16050862.939999601</v>
      </c>
      <c r="W12" s="140">
        <v>15791038.4799996</v>
      </c>
      <c r="X12" s="141">
        <v>13614056.949999699</v>
      </c>
    </row>
    <row r="13" spans="1:24" x14ac:dyDescent="0.25">
      <c r="B13" s="121">
        <v>6</v>
      </c>
      <c r="C13" s="140">
        <v>95331.99</v>
      </c>
      <c r="D13" s="140">
        <v>71833.320000000007</v>
      </c>
      <c r="E13" s="140">
        <v>355260.1</v>
      </c>
      <c r="F13" s="140">
        <v>395984.52</v>
      </c>
      <c r="G13" s="140">
        <v>567735.549999999</v>
      </c>
      <c r="H13" s="140">
        <v>753883.51999999699</v>
      </c>
      <c r="I13" s="140">
        <v>1019317.1</v>
      </c>
      <c r="J13" s="140">
        <v>2531195.66000003</v>
      </c>
      <c r="K13" s="140">
        <v>3773423.0800000601</v>
      </c>
      <c r="L13" s="140">
        <v>3971556.2800000501</v>
      </c>
      <c r="M13" s="140">
        <v>5489905.6299999496</v>
      </c>
      <c r="N13" s="140">
        <v>3428517.4700000398</v>
      </c>
      <c r="O13" s="140">
        <v>4172942.2600000398</v>
      </c>
      <c r="P13" s="140">
        <v>5190968.4599999702</v>
      </c>
      <c r="Q13" s="140">
        <v>5351489.0699999696</v>
      </c>
      <c r="R13" s="140">
        <v>5079222.7299999902</v>
      </c>
      <c r="S13" s="140">
        <v>6044925.94999988</v>
      </c>
      <c r="T13" s="140">
        <v>5860085.6099999296</v>
      </c>
      <c r="U13" s="140">
        <v>6081175.8399998797</v>
      </c>
      <c r="V13" s="140">
        <v>6825846.3299998501</v>
      </c>
      <c r="W13" s="140">
        <v>6510153.2999998704</v>
      </c>
      <c r="X13" s="141">
        <v>5464599.1799999597</v>
      </c>
    </row>
    <row r="14" spans="1:24" x14ac:dyDescent="0.25">
      <c r="B14" s="124">
        <v>7</v>
      </c>
      <c r="C14" s="140">
        <v>53832.04</v>
      </c>
      <c r="D14" s="140">
        <v>44833.34</v>
      </c>
      <c r="E14" s="140">
        <v>160592.48000000001</v>
      </c>
      <c r="F14" s="140">
        <v>234500.2</v>
      </c>
      <c r="G14" s="140">
        <v>298778.49</v>
      </c>
      <c r="H14" s="140">
        <v>344278.13</v>
      </c>
      <c r="I14" s="140">
        <v>462804.41</v>
      </c>
      <c r="J14" s="140">
        <v>1248767.7</v>
      </c>
      <c r="K14" s="140">
        <v>1610946.86</v>
      </c>
      <c r="L14" s="140">
        <v>1880021.09</v>
      </c>
      <c r="M14" s="140">
        <v>2636659.42</v>
      </c>
      <c r="N14" s="140">
        <v>1557075.46</v>
      </c>
      <c r="O14" s="140">
        <v>2004225.22</v>
      </c>
      <c r="P14" s="140">
        <v>2193165.9</v>
      </c>
      <c r="Q14" s="140">
        <v>2261784.0299999998</v>
      </c>
      <c r="R14" s="140">
        <v>1861063.71</v>
      </c>
      <c r="S14" s="140">
        <v>2005533.09</v>
      </c>
      <c r="T14" s="140">
        <v>1859155.64</v>
      </c>
      <c r="U14" s="140">
        <v>1900948.75</v>
      </c>
      <c r="V14" s="140">
        <v>2285058.98</v>
      </c>
      <c r="W14" s="140">
        <v>2062773.85</v>
      </c>
      <c r="X14" s="141">
        <v>1895062.39</v>
      </c>
    </row>
    <row r="15" spans="1:24" x14ac:dyDescent="0.25">
      <c r="B15" s="121">
        <v>8</v>
      </c>
      <c r="C15" s="142">
        <v>52332.04</v>
      </c>
      <c r="D15" s="142">
        <v>44833.34</v>
      </c>
      <c r="E15" s="142">
        <v>156759.13</v>
      </c>
      <c r="F15" s="142">
        <v>221550.15</v>
      </c>
      <c r="G15" s="142">
        <v>287648.13</v>
      </c>
      <c r="H15" s="142">
        <v>330214.36</v>
      </c>
      <c r="I15" s="142">
        <v>442604.36</v>
      </c>
      <c r="J15" s="142">
        <v>1195300.19</v>
      </c>
      <c r="K15" s="142">
        <v>1508953.1</v>
      </c>
      <c r="L15" s="142">
        <v>1816189.99</v>
      </c>
      <c r="M15" s="142">
        <v>2514313.98</v>
      </c>
      <c r="N15" s="142">
        <v>1474936.87</v>
      </c>
      <c r="O15" s="142">
        <v>1883864.24</v>
      </c>
      <c r="P15" s="142">
        <v>2095917.11</v>
      </c>
      <c r="Q15" s="142">
        <v>2141011.71</v>
      </c>
      <c r="R15" s="142">
        <v>1760319.28</v>
      </c>
      <c r="S15" s="142">
        <v>1924268.64</v>
      </c>
      <c r="T15" s="142">
        <v>1775715.85</v>
      </c>
      <c r="U15" s="142">
        <v>1809185.64</v>
      </c>
      <c r="V15" s="142">
        <v>2194794.54</v>
      </c>
      <c r="W15" s="142">
        <v>1996753.03</v>
      </c>
      <c r="X15" s="143"/>
    </row>
    <row r="16" spans="1:24" ht="14.5" thickBot="1" x14ac:dyDescent="0.3">
      <c r="B16" s="129">
        <v>9</v>
      </c>
      <c r="C16" s="144">
        <v>51832.04</v>
      </c>
      <c r="D16" s="144">
        <v>44833.34</v>
      </c>
      <c r="E16" s="144">
        <v>154075.79999999999</v>
      </c>
      <c r="F16" s="144">
        <v>215950.14</v>
      </c>
      <c r="G16" s="144">
        <v>285148.12</v>
      </c>
      <c r="H16" s="144">
        <v>317899.11</v>
      </c>
      <c r="I16" s="144">
        <v>434437.68</v>
      </c>
      <c r="J16" s="144">
        <v>1180933.48</v>
      </c>
      <c r="K16" s="144">
        <v>1483474.53</v>
      </c>
      <c r="L16" s="144">
        <v>1786080.68</v>
      </c>
      <c r="M16" s="144">
        <v>2473847.2200000002</v>
      </c>
      <c r="N16" s="144">
        <v>1440284.13</v>
      </c>
      <c r="O16" s="144">
        <v>1856271.14</v>
      </c>
      <c r="P16" s="144">
        <v>2062747.89</v>
      </c>
      <c r="Q16" s="144">
        <v>2104056.85</v>
      </c>
      <c r="R16" s="144">
        <v>1717701.13</v>
      </c>
      <c r="S16" s="144">
        <v>1901618.33</v>
      </c>
      <c r="T16" s="144">
        <v>1754838.95</v>
      </c>
      <c r="U16" s="144">
        <v>1782054.01</v>
      </c>
      <c r="V16" s="144">
        <v>2159026.7000000002</v>
      </c>
      <c r="W16" s="144"/>
      <c r="X16" s="145"/>
    </row>
    <row r="17" spans="2:24" ht="14.5" thickTop="1" x14ac:dyDescent="0.25">
      <c r="B17" s="26">
        <v>10</v>
      </c>
      <c r="C17" s="21">
        <v>51165.37</v>
      </c>
      <c r="D17" s="21">
        <v>44833.34</v>
      </c>
      <c r="E17" s="21">
        <v>151446.73000000001</v>
      </c>
      <c r="F17" s="21">
        <v>212116.79</v>
      </c>
      <c r="G17" s="21">
        <v>283764.78999999998</v>
      </c>
      <c r="H17" s="21">
        <v>313671.88</v>
      </c>
      <c r="I17" s="21">
        <v>427037.68</v>
      </c>
      <c r="J17" s="21">
        <v>1173549.99</v>
      </c>
      <c r="K17" s="21">
        <v>1471295.56</v>
      </c>
      <c r="L17" s="21">
        <v>1749891.17</v>
      </c>
      <c r="M17" s="21">
        <v>2428375.09</v>
      </c>
      <c r="N17" s="21">
        <v>1432409.53</v>
      </c>
      <c r="O17" s="21">
        <v>1842728.04</v>
      </c>
      <c r="P17" s="21">
        <v>2047777.49</v>
      </c>
      <c r="Q17" s="21">
        <v>2092883.66</v>
      </c>
      <c r="R17" s="21">
        <v>1708102.12</v>
      </c>
      <c r="S17" s="21">
        <v>1867427.83</v>
      </c>
      <c r="T17" s="21">
        <v>1725375.35</v>
      </c>
      <c r="U17" s="21">
        <v>1761575.88</v>
      </c>
      <c r="V17" s="21"/>
      <c r="W17" s="21"/>
      <c r="X17" s="21"/>
    </row>
    <row r="18" spans="2:24" x14ac:dyDescent="0.25">
      <c r="B18" s="108">
        <v>11</v>
      </c>
      <c r="C18" s="21">
        <v>51165.37</v>
      </c>
      <c r="D18" s="21">
        <v>44833.34</v>
      </c>
      <c r="E18" s="21">
        <v>149946.73000000001</v>
      </c>
      <c r="F18" s="21">
        <v>209616.79</v>
      </c>
      <c r="G18" s="21">
        <v>282764.78999999998</v>
      </c>
      <c r="H18" s="21">
        <v>301838.53999999998</v>
      </c>
      <c r="I18" s="21">
        <v>422870.99</v>
      </c>
      <c r="J18" s="21">
        <v>1165856.31</v>
      </c>
      <c r="K18" s="21">
        <v>1452756.29</v>
      </c>
      <c r="L18" s="21">
        <v>1725928.51</v>
      </c>
      <c r="M18" s="21">
        <v>2405887.4</v>
      </c>
      <c r="N18" s="21">
        <v>1427154.83</v>
      </c>
      <c r="O18" s="21">
        <v>1824275.18</v>
      </c>
      <c r="P18" s="21">
        <v>2037819.29</v>
      </c>
      <c r="Q18" s="21">
        <v>2060736.7</v>
      </c>
      <c r="R18" s="21">
        <v>1693542.3</v>
      </c>
      <c r="S18" s="21">
        <v>1851573.52</v>
      </c>
      <c r="T18" s="21">
        <v>1720813.74</v>
      </c>
      <c r="U18" s="21"/>
      <c r="V18" s="21"/>
      <c r="W18" s="21"/>
      <c r="X18" s="21"/>
    </row>
    <row r="19" spans="2:24" x14ac:dyDescent="0.25">
      <c r="B19" s="26">
        <v>12</v>
      </c>
      <c r="C19" s="21">
        <v>49165.37</v>
      </c>
      <c r="D19" s="21">
        <v>44833.34</v>
      </c>
      <c r="E19" s="21">
        <v>146280.06</v>
      </c>
      <c r="F19" s="21">
        <v>209616.79</v>
      </c>
      <c r="G19" s="21">
        <v>281714.78999999998</v>
      </c>
      <c r="H19" s="21">
        <v>299270.46000000002</v>
      </c>
      <c r="I19" s="21">
        <v>419068.57</v>
      </c>
      <c r="J19" s="21">
        <v>1150062.29</v>
      </c>
      <c r="K19" s="21">
        <v>1444256.28</v>
      </c>
      <c r="L19" s="21">
        <v>1721179.31</v>
      </c>
      <c r="M19" s="21">
        <v>2382254.58</v>
      </c>
      <c r="N19" s="21">
        <v>1425588.15</v>
      </c>
      <c r="O19" s="21">
        <v>1805902.21</v>
      </c>
      <c r="P19" s="21">
        <v>2033316.45</v>
      </c>
      <c r="Q19" s="21">
        <v>2053685.7</v>
      </c>
      <c r="R19" s="21">
        <v>1685312.31</v>
      </c>
      <c r="S19" s="21">
        <v>1846748.69</v>
      </c>
      <c r="T19" s="21"/>
      <c r="U19" s="21"/>
      <c r="V19" s="21"/>
      <c r="W19" s="21"/>
      <c r="X19" s="21"/>
    </row>
    <row r="20" spans="2:24" x14ac:dyDescent="0.25">
      <c r="B20" s="108">
        <v>13</v>
      </c>
      <c r="C20" s="21">
        <v>47165.37</v>
      </c>
      <c r="D20" s="21">
        <v>44833.34</v>
      </c>
      <c r="E20" s="21">
        <v>146280.06</v>
      </c>
      <c r="F20" s="21">
        <v>208583.46</v>
      </c>
      <c r="G20" s="21">
        <v>279381.46000000002</v>
      </c>
      <c r="H20" s="21">
        <v>295270.42</v>
      </c>
      <c r="I20" s="21">
        <v>413452.41</v>
      </c>
      <c r="J20" s="21">
        <v>1146062.29</v>
      </c>
      <c r="K20" s="21">
        <v>1439728.47</v>
      </c>
      <c r="L20" s="21">
        <v>1713095.97</v>
      </c>
      <c r="M20" s="21">
        <v>2364888.65</v>
      </c>
      <c r="N20" s="21">
        <v>1413814.89</v>
      </c>
      <c r="O20" s="21">
        <v>1793902.03</v>
      </c>
      <c r="P20" s="21">
        <v>2020555.04</v>
      </c>
      <c r="Q20" s="21">
        <v>2043935.7</v>
      </c>
      <c r="R20" s="21">
        <v>1676830.48</v>
      </c>
      <c r="S20" s="21"/>
      <c r="T20" s="21"/>
      <c r="U20" s="21"/>
      <c r="V20" s="21"/>
      <c r="W20" s="21"/>
      <c r="X20" s="21"/>
    </row>
    <row r="21" spans="2:24" x14ac:dyDescent="0.25">
      <c r="B21" s="26">
        <v>14</v>
      </c>
      <c r="C21" s="21">
        <v>47165.37</v>
      </c>
      <c r="D21" s="21">
        <v>44833.34</v>
      </c>
      <c r="E21" s="21">
        <v>144613.38</v>
      </c>
      <c r="F21" s="21">
        <v>208043.3</v>
      </c>
      <c r="G21" s="21">
        <v>278048.13</v>
      </c>
      <c r="H21" s="21">
        <v>295270.42</v>
      </c>
      <c r="I21" s="21">
        <v>412119.08</v>
      </c>
      <c r="J21" s="21">
        <v>1141728.95</v>
      </c>
      <c r="K21" s="21">
        <v>1437395.12</v>
      </c>
      <c r="L21" s="21">
        <v>1706439.22</v>
      </c>
      <c r="M21" s="21">
        <v>2349353.8199999998</v>
      </c>
      <c r="N21" s="21">
        <v>1407585.89</v>
      </c>
      <c r="O21" s="21">
        <v>1775689.12</v>
      </c>
      <c r="P21" s="21">
        <v>2015524.57</v>
      </c>
      <c r="Q21" s="21">
        <v>2036016.45</v>
      </c>
      <c r="R21" s="21"/>
      <c r="S21" s="21"/>
      <c r="T21" s="21"/>
      <c r="U21" s="21"/>
      <c r="V21" s="21"/>
      <c r="W21" s="21"/>
      <c r="X21" s="21"/>
    </row>
    <row r="22" spans="2:24" x14ac:dyDescent="0.25">
      <c r="B22" s="108">
        <v>15</v>
      </c>
      <c r="C22" s="21">
        <v>47165.37</v>
      </c>
      <c r="D22" s="21">
        <v>44833.34</v>
      </c>
      <c r="E22" s="21">
        <v>143613.38</v>
      </c>
      <c r="F22" s="21">
        <v>200709.94</v>
      </c>
      <c r="G22" s="21">
        <v>277714.8</v>
      </c>
      <c r="H22" s="21">
        <v>292270.90999999997</v>
      </c>
      <c r="I22" s="21">
        <v>412119.08</v>
      </c>
      <c r="J22" s="21">
        <v>1129998.48</v>
      </c>
      <c r="K22" s="21">
        <v>1430997.34</v>
      </c>
      <c r="L22" s="21">
        <v>1700980.86</v>
      </c>
      <c r="M22" s="21">
        <v>2339753.8199999998</v>
      </c>
      <c r="N22" s="21">
        <v>1396061.28</v>
      </c>
      <c r="O22" s="21">
        <v>1768105.78</v>
      </c>
      <c r="P22" s="21">
        <v>2002188.01</v>
      </c>
      <c r="Q22" s="21"/>
      <c r="R22" s="21"/>
      <c r="S22" s="21"/>
      <c r="T22" s="21"/>
      <c r="U22" s="21"/>
      <c r="V22" s="21"/>
      <c r="W22" s="21"/>
      <c r="X22" s="21"/>
    </row>
    <row r="23" spans="2:24" x14ac:dyDescent="0.25">
      <c r="B23" s="26">
        <v>16</v>
      </c>
      <c r="C23" s="21">
        <v>47165.37</v>
      </c>
      <c r="D23" s="21">
        <v>44833.34</v>
      </c>
      <c r="E23" s="21">
        <v>142661.12</v>
      </c>
      <c r="F23" s="21">
        <v>198043.28</v>
      </c>
      <c r="G23" s="21">
        <v>277714.8</v>
      </c>
      <c r="H23" s="21">
        <v>291770.90999999997</v>
      </c>
      <c r="I23" s="21">
        <v>411286.6</v>
      </c>
      <c r="J23" s="21">
        <v>1128998.48</v>
      </c>
      <c r="K23" s="21">
        <v>1420813.51</v>
      </c>
      <c r="L23" s="21">
        <v>1695314.16</v>
      </c>
      <c r="M23" s="21">
        <v>2326436.14</v>
      </c>
      <c r="N23" s="21">
        <v>1390306.76</v>
      </c>
      <c r="O23" s="21">
        <v>1763972.45</v>
      </c>
      <c r="P23" s="21"/>
      <c r="Q23" s="21"/>
      <c r="R23" s="21"/>
      <c r="S23" s="21"/>
      <c r="T23" s="21"/>
      <c r="U23" s="21"/>
      <c r="V23" s="21"/>
      <c r="W23" s="21"/>
      <c r="X23" s="21"/>
    </row>
    <row r="24" spans="2:24" x14ac:dyDescent="0.25">
      <c r="B24" s="108">
        <v>17</v>
      </c>
      <c r="C24" s="21">
        <v>46665.37</v>
      </c>
      <c r="D24" s="21">
        <v>44833.34</v>
      </c>
      <c r="E24" s="21">
        <v>139942.44</v>
      </c>
      <c r="F24" s="21">
        <v>198043.28</v>
      </c>
      <c r="G24" s="21">
        <v>277714.8</v>
      </c>
      <c r="H24" s="21">
        <v>290970.90999999997</v>
      </c>
      <c r="I24" s="21">
        <v>410453.27</v>
      </c>
      <c r="J24" s="21">
        <v>1127998.48</v>
      </c>
      <c r="K24" s="21">
        <v>1411780.2</v>
      </c>
      <c r="L24" s="21">
        <v>1694764.16</v>
      </c>
      <c r="M24" s="21">
        <v>2316269.4700000002</v>
      </c>
      <c r="N24" s="21">
        <v>1378161.41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2:24" x14ac:dyDescent="0.25">
      <c r="B25" s="26">
        <v>18</v>
      </c>
      <c r="C25" s="21">
        <v>46665.37</v>
      </c>
      <c r="D25" s="21">
        <v>44833.34</v>
      </c>
      <c r="E25" s="21">
        <v>139942.44</v>
      </c>
      <c r="F25" s="21">
        <v>197543.28</v>
      </c>
      <c r="G25" s="21">
        <v>277514.8</v>
      </c>
      <c r="H25" s="21">
        <v>286200.21999999997</v>
      </c>
      <c r="I25" s="21">
        <v>410453.27</v>
      </c>
      <c r="J25" s="21">
        <v>1124498.47</v>
      </c>
      <c r="K25" s="21">
        <v>1409730.2</v>
      </c>
      <c r="L25" s="21">
        <v>1678601.38</v>
      </c>
      <c r="M25" s="21">
        <v>2304200.5299999998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2:24" x14ac:dyDescent="0.25">
      <c r="B26" s="108">
        <v>19</v>
      </c>
      <c r="C26" s="21">
        <v>45332.03</v>
      </c>
      <c r="D26" s="21">
        <v>44833.34</v>
      </c>
      <c r="E26" s="21">
        <v>139942.44</v>
      </c>
      <c r="F26" s="21">
        <v>195320.68</v>
      </c>
      <c r="G26" s="21">
        <v>274181.46000000002</v>
      </c>
      <c r="H26" s="21">
        <v>285366.89</v>
      </c>
      <c r="I26" s="21">
        <v>409953.27</v>
      </c>
      <c r="J26" s="21">
        <v>1121642.5</v>
      </c>
      <c r="K26" s="21">
        <v>1406576.92</v>
      </c>
      <c r="L26" s="21">
        <v>1666024.91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2:24" x14ac:dyDescent="0.25">
      <c r="B27" s="26">
        <v>20</v>
      </c>
      <c r="C27" s="21">
        <v>45332.03</v>
      </c>
      <c r="D27" s="21">
        <v>44833.34</v>
      </c>
      <c r="E27" s="21">
        <v>139942.44</v>
      </c>
      <c r="F27" s="21">
        <v>192376.6</v>
      </c>
      <c r="G27" s="21">
        <v>272340.2</v>
      </c>
      <c r="H27" s="21">
        <v>285366.89</v>
      </c>
      <c r="I27" s="21">
        <v>406453.27</v>
      </c>
      <c r="J27" s="21">
        <v>1120309.17</v>
      </c>
      <c r="K27" s="21">
        <v>1405076.92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2:24" x14ac:dyDescent="0.25">
      <c r="B28" s="108">
        <v>21</v>
      </c>
      <c r="C28" s="21">
        <v>45332.03</v>
      </c>
      <c r="D28" s="21">
        <v>44833.34</v>
      </c>
      <c r="E28" s="21">
        <v>139442.44</v>
      </c>
      <c r="F28" s="21">
        <v>192376.6</v>
      </c>
      <c r="G28" s="21">
        <v>271840.2</v>
      </c>
      <c r="H28" s="21">
        <v>285200.62</v>
      </c>
      <c r="I28" s="21">
        <v>404294.49</v>
      </c>
      <c r="J28" s="21">
        <v>1118509.17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2:24" x14ac:dyDescent="0.25">
      <c r="B29" s="26">
        <v>22</v>
      </c>
      <c r="C29" s="21">
        <v>45332.03</v>
      </c>
      <c r="D29" s="21">
        <v>44833.34</v>
      </c>
      <c r="E29" s="21">
        <v>139442.44</v>
      </c>
      <c r="F29" s="21">
        <v>192376.6</v>
      </c>
      <c r="G29" s="21">
        <v>269820.5</v>
      </c>
      <c r="H29" s="21">
        <v>284367.27</v>
      </c>
      <c r="I29" s="21">
        <v>396627.81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2:24" x14ac:dyDescent="0.25">
      <c r="B30" s="108">
        <v>23</v>
      </c>
      <c r="C30" s="21">
        <v>45332.03</v>
      </c>
      <c r="D30" s="21">
        <v>44833.34</v>
      </c>
      <c r="E30" s="21">
        <v>139442.44</v>
      </c>
      <c r="F30" s="21">
        <v>191876.6</v>
      </c>
      <c r="G30" s="21">
        <v>269820.5</v>
      </c>
      <c r="H30" s="21">
        <v>284367.27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2:24" x14ac:dyDescent="0.25">
      <c r="B31" s="108">
        <v>24</v>
      </c>
      <c r="C31" s="21">
        <v>45332.03</v>
      </c>
      <c r="D31" s="21">
        <v>43500.01</v>
      </c>
      <c r="E31" s="21">
        <v>139442.44</v>
      </c>
      <c r="F31" s="21">
        <v>190981.61</v>
      </c>
      <c r="G31" s="21">
        <v>268820.5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2:24" x14ac:dyDescent="0.25">
      <c r="B32" s="26">
        <v>25</v>
      </c>
      <c r="C32" s="21">
        <v>45332.03</v>
      </c>
      <c r="D32" s="21">
        <v>43500.01</v>
      </c>
      <c r="E32" s="21">
        <v>139442.44</v>
      </c>
      <c r="F32" s="21">
        <v>187648.27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2:24" x14ac:dyDescent="0.25">
      <c r="B33" s="108">
        <v>26</v>
      </c>
      <c r="C33" s="21">
        <v>44832.03</v>
      </c>
      <c r="D33" s="21">
        <v>43500.01</v>
      </c>
      <c r="E33" s="21">
        <v>139442.44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2:24" x14ac:dyDescent="0.25">
      <c r="B34" s="26">
        <v>27</v>
      </c>
      <c r="C34" s="21">
        <v>44332.03</v>
      </c>
      <c r="D34" s="21">
        <v>43500.01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2:24" x14ac:dyDescent="0.25">
      <c r="B35" s="108">
        <v>28</v>
      </c>
      <c r="C35" s="21">
        <v>44332.03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2:24" ht="14.5" thickBot="1" x14ac:dyDescent="0.3"/>
    <row r="37" spans="2:24" ht="15" thickTop="1" thickBot="1" x14ac:dyDescent="0.3">
      <c r="B37" s="116" t="s">
        <v>63</v>
      </c>
      <c r="C37" s="166" t="s">
        <v>55</v>
      </c>
      <c r="D37" s="167"/>
      <c r="E37" s="168"/>
    </row>
    <row r="38" spans="2:24" ht="14.5" thickTop="1" x14ac:dyDescent="0.25"/>
    <row r="39" spans="2:24" ht="14.5" thickBot="1" x14ac:dyDescent="0.3">
      <c r="B39" s="75" t="s">
        <v>57</v>
      </c>
      <c r="C39" s="17">
        <v>201505</v>
      </c>
      <c r="D39" s="17">
        <v>201506</v>
      </c>
      <c r="E39" s="17">
        <v>201507</v>
      </c>
      <c r="F39" s="17">
        <v>201508</v>
      </c>
      <c r="G39" s="17">
        <v>201509</v>
      </c>
      <c r="H39" s="17">
        <v>201510</v>
      </c>
      <c r="I39" s="17">
        <v>201511</v>
      </c>
      <c r="J39" s="17">
        <v>201512</v>
      </c>
      <c r="K39" s="17">
        <v>201601</v>
      </c>
      <c r="L39" s="17">
        <v>201602</v>
      </c>
      <c r="M39" s="17">
        <v>201603</v>
      </c>
      <c r="N39" s="17">
        <v>201604</v>
      </c>
      <c r="O39" s="17">
        <v>201605</v>
      </c>
      <c r="P39" s="17">
        <v>201606</v>
      </c>
      <c r="Q39" s="17">
        <v>201607</v>
      </c>
      <c r="R39" s="17">
        <v>201608</v>
      </c>
      <c r="S39" s="17">
        <v>201609</v>
      </c>
      <c r="T39" s="17">
        <v>201610</v>
      </c>
      <c r="U39" s="17">
        <v>201611</v>
      </c>
      <c r="V39" s="17">
        <v>201612</v>
      </c>
      <c r="W39" s="17">
        <v>201701</v>
      </c>
      <c r="X39" s="17">
        <v>201702</v>
      </c>
    </row>
    <row r="40" spans="2:24" ht="14.5" thickTop="1" x14ac:dyDescent="0.25">
      <c r="B40" s="118">
        <v>1</v>
      </c>
      <c r="C40" s="119">
        <f t="shared" ref="C40:C45" si="0">($C$7-C8)/$C$7</f>
        <v>7.3131955484896663E-2</v>
      </c>
      <c r="D40" s="119">
        <f t="shared" ref="D40:D45" si="1">($D$7-D8)/$D$7</f>
        <v>6.9033530571992116E-2</v>
      </c>
      <c r="E40" s="119">
        <f t="shared" ref="E40:E45" si="2">($E$7-E8)/$E$7</f>
        <v>2.3850194991459052E-2</v>
      </c>
      <c r="F40" s="119">
        <f t="shared" ref="F40:F45" si="3">($F$7-F8)/$F$7</f>
        <v>1.8018777759037499E-2</v>
      </c>
      <c r="G40" s="119">
        <f t="shared" ref="G40:G45" si="4">($G$7-G8)/$G$7</f>
        <v>1.7888467785598269E-2</v>
      </c>
      <c r="H40" s="119">
        <f t="shared" ref="H40:H45" si="5">($H$7-H8)/$H$7</f>
        <v>1.657834749400515E-2</v>
      </c>
      <c r="I40" s="119">
        <f t="shared" ref="I40:I45" si="6">($I$7-I8)/$I$7</f>
        <v>1.9544430430236192E-2</v>
      </c>
      <c r="J40" s="119">
        <f t="shared" ref="J40:J45" si="7">($J$7-J8)/$J$7</f>
        <v>2.3227395910322739E-2</v>
      </c>
      <c r="K40" s="119">
        <f t="shared" ref="K40:K45" si="8">($K$7-K8)/$K$7</f>
        <v>2.2502166543259476E-2</v>
      </c>
      <c r="L40" s="119">
        <f t="shared" ref="L40:L45" si="9">($L$7-L8)/$L$7</f>
        <v>2.1334779156445171E-2</v>
      </c>
      <c r="M40" s="119">
        <f t="shared" ref="M40:M45" si="10">($M$7-M8)/$M$7</f>
        <v>2.6615569830052855E-2</v>
      </c>
      <c r="N40" s="119">
        <f t="shared" ref="N40:N45" si="11">($N$7-N8)/$N$7</f>
        <v>2.1734762223710648E-2</v>
      </c>
      <c r="O40" s="119">
        <f t="shared" ref="O40:O45" si="12">($O$7-O8)/$O$7</f>
        <v>2.6391931048091944E-2</v>
      </c>
      <c r="P40" s="119">
        <f t="shared" ref="P40:P45" si="13">($P$7-P8)/$P$7</f>
        <v>2.4441985615597642E-2</v>
      </c>
      <c r="Q40" s="119">
        <f t="shared" ref="Q40:Q45" si="14">($Q$7-Q8)/$Q$7</f>
        <v>2.4260071511496423E-2</v>
      </c>
      <c r="R40" s="119">
        <f t="shared" ref="R40:R45" si="15">($R$7-R8)/$R$7</f>
        <v>2.8775996423621913E-2</v>
      </c>
      <c r="S40" s="119">
        <f t="shared" ref="S40:S45" si="16">($S$7-S8)/$S$7</f>
        <v>2.2835887522131695E-2</v>
      </c>
      <c r="T40" s="119">
        <f>($T$7-T8)/$T$7</f>
        <v>2.3863997711117441E-2</v>
      </c>
      <c r="U40" s="119">
        <f>($U$7-U8)/$U$7</f>
        <v>3.3053357346020572E-2</v>
      </c>
      <c r="V40" s="119">
        <f>($V$7-V8)/$V$7</f>
        <v>3.1372190279123476E-2</v>
      </c>
      <c r="W40" s="119">
        <f>($W$7-W8)/$W$7</f>
        <v>2.4708098830004847E-2</v>
      </c>
      <c r="X40" s="120">
        <f>($X$7-X8)/$X$7</f>
        <v>2.6477169387238361E-2</v>
      </c>
    </row>
    <row r="41" spans="2:24" x14ac:dyDescent="0.25">
      <c r="B41" s="121">
        <v>2</v>
      </c>
      <c r="C41" s="122">
        <f t="shared" si="0"/>
        <v>0.25808162162162168</v>
      </c>
      <c r="D41" s="122">
        <f t="shared" si="1"/>
        <v>0.25279426035502961</v>
      </c>
      <c r="E41" s="122">
        <f t="shared" si="2"/>
        <v>0.22034017468656661</v>
      </c>
      <c r="F41" s="122">
        <f t="shared" si="3"/>
        <v>0.24411064541519373</v>
      </c>
      <c r="G41" s="122">
        <f t="shared" si="4"/>
        <v>0.23803983324309907</v>
      </c>
      <c r="H41" s="122">
        <f t="shared" si="5"/>
        <v>0.23135159566595076</v>
      </c>
      <c r="I41" s="122">
        <f t="shared" si="6"/>
        <v>0.23644463309725211</v>
      </c>
      <c r="J41" s="122">
        <f t="shared" si="7"/>
        <v>0.23081526040897263</v>
      </c>
      <c r="K41" s="122">
        <f t="shared" si="8"/>
        <v>0.21152190449940397</v>
      </c>
      <c r="L41" s="122">
        <f t="shared" si="9"/>
        <v>0.22570078187029657</v>
      </c>
      <c r="M41" s="122">
        <f t="shared" si="10"/>
        <v>0.23257183936237041</v>
      </c>
      <c r="N41" s="122">
        <f t="shared" si="11"/>
        <v>0.23677784539971691</v>
      </c>
      <c r="O41" s="122">
        <f t="shared" si="12"/>
        <v>0.23247564776672403</v>
      </c>
      <c r="P41" s="122">
        <f t="shared" si="13"/>
        <v>0.23083738585292804</v>
      </c>
      <c r="Q41" s="122">
        <f t="shared" si="14"/>
        <v>0.23148126198499477</v>
      </c>
      <c r="R41" s="122">
        <f t="shared" si="15"/>
        <v>0.23007167258254546</v>
      </c>
      <c r="S41" s="122">
        <f t="shared" si="16"/>
        <v>0.22995720753998422</v>
      </c>
      <c r="T41" s="122">
        <f>($T$7-T9)/$T$7</f>
        <v>0.23096378454795002</v>
      </c>
      <c r="U41" s="122">
        <f>($U$7-U9)/$U$7</f>
        <v>0.24439871035907121</v>
      </c>
      <c r="V41" s="122">
        <f>($V$7-V9)/$V$7</f>
        <v>0.23388629358725035</v>
      </c>
      <c r="W41" s="122">
        <f>($W$7-W9)/$W$7</f>
        <v>0.22430241143381674</v>
      </c>
      <c r="X41" s="123">
        <f t="shared" ref="X41:X46" si="17">($X$7-X9)/$X$7</f>
        <v>0.24166916064725547</v>
      </c>
    </row>
    <row r="42" spans="2:24" x14ac:dyDescent="0.25">
      <c r="B42" s="124">
        <v>3</v>
      </c>
      <c r="C42" s="122">
        <f t="shared" si="0"/>
        <v>0.41944887122416541</v>
      </c>
      <c r="D42" s="122">
        <f t="shared" si="1"/>
        <v>0.42537808678500988</v>
      </c>
      <c r="E42" s="122">
        <f t="shared" si="2"/>
        <v>0.39474725239307379</v>
      </c>
      <c r="F42" s="122">
        <f t="shared" si="3"/>
        <v>0.43096976162365491</v>
      </c>
      <c r="G42" s="122">
        <f t="shared" si="4"/>
        <v>0.42228078613968595</v>
      </c>
      <c r="H42" s="122">
        <f t="shared" si="5"/>
        <v>0.41887962343468133</v>
      </c>
      <c r="I42" s="122">
        <f t="shared" si="6"/>
        <v>0.42451691191531532</v>
      </c>
      <c r="J42" s="122">
        <f t="shared" si="7"/>
        <v>0.41087813697955655</v>
      </c>
      <c r="K42" s="122">
        <f t="shared" si="8"/>
        <v>0.40083533739968985</v>
      </c>
      <c r="L42" s="122">
        <f t="shared" si="9"/>
        <v>0.40413903959422737</v>
      </c>
      <c r="M42" s="122">
        <f t="shared" si="10"/>
        <v>0.41646225994245012</v>
      </c>
      <c r="N42" s="122">
        <f t="shared" si="11"/>
        <v>0.42756565822322962</v>
      </c>
      <c r="O42" s="122">
        <f t="shared" si="12"/>
        <v>0.42323138730619958</v>
      </c>
      <c r="P42" s="122">
        <f t="shared" si="13"/>
        <v>0.41852444922346954</v>
      </c>
      <c r="Q42" s="122">
        <f t="shared" si="14"/>
        <v>0.41593008823955419</v>
      </c>
      <c r="R42" s="122">
        <f t="shared" si="15"/>
        <v>0.42683315052081544</v>
      </c>
      <c r="S42" s="122">
        <f t="shared" si="16"/>
        <v>0.42294797797904171</v>
      </c>
      <c r="T42" s="122">
        <f>($T$7-T10)/$T$7</f>
        <v>0.42183463769549567</v>
      </c>
      <c r="U42" s="122">
        <f>($U$7-U10)/$U$7</f>
        <v>0.43625593955179431</v>
      </c>
      <c r="V42" s="122">
        <f>($V$7-V10)/$V$7</f>
        <v>0.42412708730615389</v>
      </c>
      <c r="W42" s="122">
        <f t="shared" ref="W42:W47" si="18">($W$7-W10)/$W$7</f>
        <v>0.42371138908096551</v>
      </c>
      <c r="X42" s="123">
        <f t="shared" si="17"/>
        <v>0.44065889683057236</v>
      </c>
    </row>
    <row r="43" spans="2:24" x14ac:dyDescent="0.25">
      <c r="B43" s="121">
        <v>4</v>
      </c>
      <c r="C43" s="122">
        <f t="shared" si="0"/>
        <v>0.57737152623211452</v>
      </c>
      <c r="D43" s="122">
        <f t="shared" si="1"/>
        <v>0.62721895463510846</v>
      </c>
      <c r="E43" s="122">
        <f t="shared" si="2"/>
        <v>0.61356440841847426</v>
      </c>
      <c r="F43" s="122">
        <f t="shared" si="3"/>
        <v>0.61178052791364479</v>
      </c>
      <c r="G43" s="122">
        <f t="shared" si="4"/>
        <v>0.63200096155928531</v>
      </c>
      <c r="H43" s="122">
        <f t="shared" si="5"/>
        <v>0.62985330974866183</v>
      </c>
      <c r="I43" s="122">
        <f t="shared" si="6"/>
        <v>0.61895854058191735</v>
      </c>
      <c r="J43" s="122">
        <f t="shared" si="7"/>
        <v>0.61490288001971716</v>
      </c>
      <c r="K43" s="122">
        <f t="shared" si="8"/>
        <v>0.58593562926046328</v>
      </c>
      <c r="L43" s="122">
        <f t="shared" si="9"/>
        <v>0.60171773740534895</v>
      </c>
      <c r="M43" s="122">
        <f t="shared" si="10"/>
        <v>0.61625290542825073</v>
      </c>
      <c r="N43" s="122">
        <f t="shared" si="11"/>
        <v>0.6258187307434786</v>
      </c>
      <c r="O43" s="122">
        <f t="shared" si="12"/>
        <v>0.62806843034743987</v>
      </c>
      <c r="P43" s="122">
        <f t="shared" si="13"/>
        <v>0.61173890706945699</v>
      </c>
      <c r="Q43" s="122">
        <f t="shared" si="14"/>
        <v>0.62096171112025655</v>
      </c>
      <c r="R43" s="122">
        <f t="shared" si="15"/>
        <v>0.62590560293262465</v>
      </c>
      <c r="S43" s="122">
        <f t="shared" si="16"/>
        <v>0.62997520117972727</v>
      </c>
      <c r="T43" s="122">
        <f>($T$7-T11)/$T$7</f>
        <v>0.62532625662857499</v>
      </c>
      <c r="U43" s="122">
        <f>($U$7-U11)/$U$7</f>
        <v>0.6367376036045429</v>
      </c>
      <c r="V43" s="122">
        <f t="shared" ref="V43:V48" si="19">($V$7-V11)/$V$7</f>
        <v>0.63947098060701579</v>
      </c>
      <c r="W43" s="122">
        <f t="shared" si="18"/>
        <v>0.64255829226821515</v>
      </c>
      <c r="X43" s="123">
        <f t="shared" si="17"/>
        <v>0.64885051935811555</v>
      </c>
    </row>
    <row r="44" spans="2:24" x14ac:dyDescent="0.25">
      <c r="B44" s="124">
        <v>5</v>
      </c>
      <c r="C44" s="122">
        <f t="shared" si="0"/>
        <v>0.72549028616852151</v>
      </c>
      <c r="D44" s="122">
        <f t="shared" si="1"/>
        <v>0.76134132149901379</v>
      </c>
      <c r="E44" s="122">
        <f t="shared" si="2"/>
        <v>0.76786007993038252</v>
      </c>
      <c r="F44" s="122">
        <f t="shared" si="3"/>
        <v>0.7839990583010058</v>
      </c>
      <c r="G44" s="122">
        <f t="shared" si="4"/>
        <v>0.78581436058473109</v>
      </c>
      <c r="H44" s="122">
        <f t="shared" si="5"/>
        <v>0.77830127890109246</v>
      </c>
      <c r="I44" s="122">
        <f t="shared" si="6"/>
        <v>0.78619976283647686</v>
      </c>
      <c r="J44" s="122">
        <f t="shared" si="7"/>
        <v>0.76166894111850159</v>
      </c>
      <c r="K44" s="122">
        <f t="shared" si="8"/>
        <v>0.75378094969303622</v>
      </c>
      <c r="L44" s="122">
        <f t="shared" si="9"/>
        <v>0.76854102493452636</v>
      </c>
      <c r="M44" s="122">
        <f t="shared" si="10"/>
        <v>0.77682618348684995</v>
      </c>
      <c r="N44" s="122">
        <f t="shared" si="11"/>
        <v>0.79051457315959606</v>
      </c>
      <c r="O44" s="122">
        <f t="shared" si="12"/>
        <v>0.78644576993882997</v>
      </c>
      <c r="P44" s="122">
        <f t="shared" si="13"/>
        <v>0.78001924040617576</v>
      </c>
      <c r="Q44" s="122">
        <f t="shared" si="14"/>
        <v>0.78349234571061199</v>
      </c>
      <c r="R44" s="122">
        <f t="shared" si="15"/>
        <v>0.79312184755689041</v>
      </c>
      <c r="S44" s="122">
        <f t="shared" si="16"/>
        <v>0.79732502218980061</v>
      </c>
      <c r="T44" s="122">
        <f>($T$7-T12)/$T$7</f>
        <v>0.79686256308259928</v>
      </c>
      <c r="U44" s="122">
        <f t="shared" ref="U44:U49" si="20">($U$7-U12)/$U$7</f>
        <v>0.81031404848614264</v>
      </c>
      <c r="V44" s="122">
        <f t="shared" si="19"/>
        <v>0.80712942373851282</v>
      </c>
      <c r="W44" s="122">
        <f t="shared" si="18"/>
        <v>0.81039164961625021</v>
      </c>
      <c r="X44" s="123">
        <f t="shared" si="17"/>
        <v>0.8223028103292136</v>
      </c>
    </row>
    <row r="45" spans="2:24" ht="14.5" thickBot="1" x14ac:dyDescent="0.3">
      <c r="B45" s="125">
        <v>6</v>
      </c>
      <c r="C45" s="126">
        <f t="shared" si="0"/>
        <v>0.84843880763116064</v>
      </c>
      <c r="D45" s="126">
        <f t="shared" si="1"/>
        <v>0.85831692307692309</v>
      </c>
      <c r="E45" s="126">
        <f t="shared" si="2"/>
        <v>0.88549969381506421</v>
      </c>
      <c r="F45" s="126">
        <f t="shared" si="3"/>
        <v>0.88868709731826612</v>
      </c>
      <c r="G45" s="126">
        <f t="shared" si="4"/>
        <v>0.8770469842988633</v>
      </c>
      <c r="H45" s="126">
        <f t="shared" si="5"/>
        <v>0.88840943781639525</v>
      </c>
      <c r="I45" s="126">
        <f t="shared" si="6"/>
        <v>0.89011598374351852</v>
      </c>
      <c r="J45" s="126">
        <f t="shared" si="7"/>
        <v>0.87527983936930132</v>
      </c>
      <c r="K45" s="126">
        <f t="shared" si="8"/>
        <v>0.874708285990349</v>
      </c>
      <c r="L45" s="126">
        <f t="shared" si="9"/>
        <v>0.8823326258280878</v>
      </c>
      <c r="M45" s="126">
        <f t="shared" si="10"/>
        <v>0.88682753725066688</v>
      </c>
      <c r="N45" s="126">
        <f t="shared" si="11"/>
        <v>0.89561841715886137</v>
      </c>
      <c r="O45" s="126">
        <f t="shared" si="12"/>
        <v>0.89576426210917193</v>
      </c>
      <c r="P45" s="126">
        <f t="shared" si="13"/>
        <v>0.89468409174367824</v>
      </c>
      <c r="Q45" s="126">
        <f t="shared" si="14"/>
        <v>0.90075389233217296</v>
      </c>
      <c r="R45" s="126">
        <f t="shared" si="15"/>
        <v>0.90917389726854148</v>
      </c>
      <c r="S45" s="126">
        <f t="shared" si="16"/>
        <v>0.90636253169694414</v>
      </c>
      <c r="T45" s="126">
        <f t="shared" ref="T45:T50" si="21">($T$7-T13)/$T$7</f>
        <v>0.9146752668179009</v>
      </c>
      <c r="U45" s="126">
        <f t="shared" si="20"/>
        <v>0.91917414285334698</v>
      </c>
      <c r="V45" s="126">
        <f t="shared" si="19"/>
        <v>0.9179791815517514</v>
      </c>
      <c r="W45" s="126">
        <f t="shared" si="18"/>
        <v>0.92183038313017085</v>
      </c>
      <c r="X45" s="127">
        <f t="shared" si="17"/>
        <v>0.92867343507305522</v>
      </c>
    </row>
    <row r="46" spans="2:24" ht="14.5" thickTop="1" x14ac:dyDescent="0.25">
      <c r="B46" s="124">
        <v>7</v>
      </c>
      <c r="C46" s="122">
        <f t="shared" ref="C46:C67" si="22">($C$7-C14)/$C$7</f>
        <v>0.91441647058823528</v>
      </c>
      <c r="D46" s="122">
        <f t="shared" ref="D46:D66" si="23">($D$7-D14)/$D$7</f>
        <v>0.91157132149901388</v>
      </c>
      <c r="E46" s="122">
        <f t="shared" ref="E46:E65" si="24">($E$7-E14)/$E$7</f>
        <v>0.94824105456537855</v>
      </c>
      <c r="F46" s="122">
        <f t="shared" ref="F46:F64" si="25">($F$7-F14)/$F$7</f>
        <v>0.93408101422387135</v>
      </c>
      <c r="G46" s="122">
        <f t="shared" ref="G46:G63" si="26">($G$7-G14)/$G$7</f>
        <v>0.93529431727125067</v>
      </c>
      <c r="H46" s="122">
        <f t="shared" ref="H46:H62" si="27">($H$7-H14)/$H$7</f>
        <v>0.94903962077030113</v>
      </c>
      <c r="I46" s="122">
        <f t="shared" ref="I46:I61" si="28">($I$7-I14)/$I$7</f>
        <v>0.95010894322089623</v>
      </c>
      <c r="J46" s="122">
        <f t="shared" ref="J46:J60" si="29">($J$7-J14)/$J$7</f>
        <v>0.93846919438285292</v>
      </c>
      <c r="K46" s="122">
        <f t="shared" ref="K46:K59" si="30">($K$7-K14)/$K$7</f>
        <v>0.94651055845350318</v>
      </c>
      <c r="L46" s="122">
        <f t="shared" ref="L46:L58" si="31">($L$7-L14)/$L$7</f>
        <v>0.94429963232244229</v>
      </c>
      <c r="M46" s="122">
        <f t="shared" ref="M46:M57" si="32">($M$7-M14)/$M$7</f>
        <v>0.94564619865922339</v>
      </c>
      <c r="N46" s="122">
        <f t="shared" ref="N46:N56" si="33">($N$7-N14)/$N$7</f>
        <v>0.95259467027948608</v>
      </c>
      <c r="O46" s="122">
        <f t="shared" ref="O46:O55" si="34">($O$7-O14)/$O$7</f>
        <v>0.94993654795834515</v>
      </c>
      <c r="P46" s="122">
        <f t="shared" ref="P46:P54" si="35">($P$7-P14)/$P$7</f>
        <v>0.95550439951713861</v>
      </c>
      <c r="Q46" s="122">
        <f t="shared" ref="Q46:Q53" si="36">($Q$7-Q14)/$Q$7</f>
        <v>0.95805405590359294</v>
      </c>
      <c r="R46" s="122">
        <f t="shared" ref="R46:R52" si="37">($R$7-R14)/$R$7</f>
        <v>0.96672066323930439</v>
      </c>
      <c r="S46" s="122">
        <f t="shared" ref="S46:S51" si="38">($S$7-S14)/$S$7</f>
        <v>0.96893377310178486</v>
      </c>
      <c r="T46" s="122">
        <f t="shared" si="21"/>
        <v>0.97293009531186758</v>
      </c>
      <c r="U46" s="122">
        <f t="shared" si="20"/>
        <v>0.97473419349265</v>
      </c>
      <c r="V46" s="122">
        <f t="shared" si="19"/>
        <v>0.97254224623862506</v>
      </c>
      <c r="W46" s="122">
        <f t="shared" si="18"/>
        <v>0.97523157533884719</v>
      </c>
      <c r="X46" s="123">
        <f t="shared" si="17"/>
        <v>0.97526473833695759</v>
      </c>
    </row>
    <row r="47" spans="2:24" x14ac:dyDescent="0.25">
      <c r="B47" s="121">
        <v>8</v>
      </c>
      <c r="C47" s="122">
        <f t="shared" si="22"/>
        <v>0.91680120826709055</v>
      </c>
      <c r="D47" s="122">
        <f t="shared" si="23"/>
        <v>0.91157132149901388</v>
      </c>
      <c r="E47" s="122">
        <f t="shared" si="24"/>
        <v>0.94947654301092599</v>
      </c>
      <c r="F47" s="122">
        <f t="shared" si="25"/>
        <v>0.93772132737392477</v>
      </c>
      <c r="G47" s="122">
        <f t="shared" si="26"/>
        <v>0.93770479047103417</v>
      </c>
      <c r="H47" s="122">
        <f t="shared" si="27"/>
        <v>0.95112135350365612</v>
      </c>
      <c r="I47" s="122">
        <f t="shared" si="28"/>
        <v>0.95228654096999887</v>
      </c>
      <c r="J47" s="122">
        <f t="shared" si="29"/>
        <v>0.94110371076619848</v>
      </c>
      <c r="K47" s="122">
        <f t="shared" si="30"/>
        <v>0.94989713152992816</v>
      </c>
      <c r="L47" s="122">
        <f t="shared" si="31"/>
        <v>0.94619078969199233</v>
      </c>
      <c r="M47" s="122">
        <f t="shared" si="32"/>
        <v>0.94816830663049489</v>
      </c>
      <c r="N47" s="122">
        <f t="shared" si="33"/>
        <v>0.95509538847957132</v>
      </c>
      <c r="O47" s="122">
        <f t="shared" si="34"/>
        <v>0.95294303948923031</v>
      </c>
      <c r="P47" s="122">
        <f t="shared" si="35"/>
        <v>0.95747741182199053</v>
      </c>
      <c r="Q47" s="122">
        <f t="shared" si="36"/>
        <v>0.9602938404789193</v>
      </c>
      <c r="R47" s="122">
        <f t="shared" si="37"/>
        <v>0.96852216406634184</v>
      </c>
      <c r="S47" s="122">
        <f t="shared" si="38"/>
        <v>0.97019258047576784</v>
      </c>
      <c r="T47" s="122">
        <f t="shared" si="21"/>
        <v>0.97414500551836203</v>
      </c>
      <c r="U47" s="122">
        <f t="shared" si="20"/>
        <v>0.97595383130864721</v>
      </c>
      <c r="V47" s="122">
        <f t="shared" si="19"/>
        <v>0.97362688291042265</v>
      </c>
      <c r="W47" s="122">
        <f t="shared" si="18"/>
        <v>0.97602430969808751</v>
      </c>
      <c r="X47" s="128"/>
    </row>
    <row r="48" spans="2:24" ht="14.5" thickBot="1" x14ac:dyDescent="0.3">
      <c r="B48" s="129">
        <v>9</v>
      </c>
      <c r="C48" s="126">
        <f t="shared" si="22"/>
        <v>0.91759612082670905</v>
      </c>
      <c r="D48" s="126">
        <f t="shared" si="23"/>
        <v>0.91157132149901388</v>
      </c>
      <c r="E48" s="126">
        <f t="shared" si="24"/>
        <v>0.95034138008831026</v>
      </c>
      <c r="F48" s="126">
        <f t="shared" si="25"/>
        <v>0.93929551357733176</v>
      </c>
      <c r="G48" s="126">
        <f t="shared" si="26"/>
        <v>0.93824621115322138</v>
      </c>
      <c r="H48" s="126">
        <f t="shared" si="27"/>
        <v>0.95294426862843773</v>
      </c>
      <c r="I48" s="126">
        <f t="shared" si="28"/>
        <v>0.95316692215646326</v>
      </c>
      <c r="J48" s="126">
        <f t="shared" si="29"/>
        <v>0.94181160482877557</v>
      </c>
      <c r="K48" s="126">
        <f t="shared" si="30"/>
        <v>0.95074311504095677</v>
      </c>
      <c r="L48" s="126">
        <f t="shared" si="31"/>
        <v>0.94708285396001468</v>
      </c>
      <c r="M48" s="126">
        <f t="shared" si="32"/>
        <v>0.94900251457455498</v>
      </c>
      <c r="N48" s="126">
        <f t="shared" si="33"/>
        <v>0.95615039487304399</v>
      </c>
      <c r="O48" s="126">
        <f t="shared" si="34"/>
        <v>0.95363228629879326</v>
      </c>
      <c r="P48" s="126">
        <f t="shared" si="35"/>
        <v>0.95815035879852706</v>
      </c>
      <c r="Q48" s="126">
        <f t="shared" si="36"/>
        <v>0.96097918729854936</v>
      </c>
      <c r="R48" s="126">
        <f t="shared" si="37"/>
        <v>0.96928425714157984</v>
      </c>
      <c r="S48" s="126">
        <f t="shared" si="38"/>
        <v>0.97054343964298051</v>
      </c>
      <c r="T48" s="126">
        <f t="shared" si="21"/>
        <v>0.9744489799038436</v>
      </c>
      <c r="U48" s="126">
        <f t="shared" si="20"/>
        <v>0.97631444203726836</v>
      </c>
      <c r="V48" s="126">
        <f t="shared" si="19"/>
        <v>0.97405667686843089</v>
      </c>
      <c r="W48" s="130"/>
      <c r="X48" s="131"/>
    </row>
    <row r="49" spans="2:21" ht="14.5" thickTop="1" x14ac:dyDescent="0.25">
      <c r="B49" s="26">
        <v>10</v>
      </c>
      <c r="C49" s="117">
        <f t="shared" si="22"/>
        <v>0.91865600953895077</v>
      </c>
      <c r="D49" s="117">
        <f t="shared" si="23"/>
        <v>0.91157132149901388</v>
      </c>
      <c r="E49" s="117">
        <f t="shared" si="24"/>
        <v>0.95118872917136688</v>
      </c>
      <c r="F49" s="117">
        <f t="shared" si="25"/>
        <v>0.9403730842750323</v>
      </c>
      <c r="G49" s="117">
        <f t="shared" si="26"/>
        <v>0.93854579534380078</v>
      </c>
      <c r="H49" s="117">
        <f t="shared" si="27"/>
        <v>0.95356998727019748</v>
      </c>
      <c r="I49" s="117">
        <f t="shared" si="28"/>
        <v>0.95396465401075858</v>
      </c>
      <c r="J49" s="117">
        <f t="shared" si="29"/>
        <v>0.94217541315594977</v>
      </c>
      <c r="K49" s="117">
        <f t="shared" si="30"/>
        <v>0.95114750224955258</v>
      </c>
      <c r="L49" s="117">
        <f t="shared" si="31"/>
        <v>0.94815505949206569</v>
      </c>
      <c r="M49" s="117">
        <f t="shared" si="32"/>
        <v>0.94993990645073501</v>
      </c>
      <c r="N49" s="117">
        <f t="shared" si="33"/>
        <v>0.95639013791633676</v>
      </c>
      <c r="O49" s="117">
        <f t="shared" si="34"/>
        <v>0.95397057878737168</v>
      </c>
      <c r="P49" s="117">
        <f t="shared" si="35"/>
        <v>0.95845408271538557</v>
      </c>
      <c r="Q49" s="117">
        <f t="shared" si="36"/>
        <v>0.96118639983383225</v>
      </c>
      <c r="R49" s="117">
        <f t="shared" si="37"/>
        <v>0.96945590558362027</v>
      </c>
      <c r="S49" s="117">
        <f t="shared" si="38"/>
        <v>0.97107305934163302</v>
      </c>
      <c r="T49" s="117">
        <f t="shared" si="21"/>
        <v>0.97487797940588061</v>
      </c>
      <c r="U49" s="117">
        <f t="shared" si="20"/>
        <v>0.97658662005901276</v>
      </c>
    </row>
    <row r="50" spans="2:21" x14ac:dyDescent="0.25">
      <c r="B50" s="108">
        <v>11</v>
      </c>
      <c r="C50" s="117">
        <f t="shared" si="22"/>
        <v>0.91865600953895077</v>
      </c>
      <c r="D50" s="117">
        <f t="shared" si="23"/>
        <v>0.91157132149901388</v>
      </c>
      <c r="E50" s="117">
        <f t="shared" si="24"/>
        <v>0.95167217906984236</v>
      </c>
      <c r="F50" s="117">
        <f t="shared" si="25"/>
        <v>0.9410758447180525</v>
      </c>
      <c r="G50" s="117">
        <f t="shared" si="26"/>
        <v>0.93876236275040603</v>
      </c>
      <c r="H50" s="117">
        <f t="shared" si="27"/>
        <v>0.9553215696142574</v>
      </c>
      <c r="I50" s="117">
        <f t="shared" si="28"/>
        <v>0.95441382986751178</v>
      </c>
      <c r="J50" s="117">
        <f t="shared" si="29"/>
        <v>0.94255450554323728</v>
      </c>
      <c r="K50" s="117">
        <f t="shared" si="30"/>
        <v>0.95176307513007563</v>
      </c>
      <c r="L50" s="117">
        <f t="shared" si="31"/>
        <v>0.94886501374717047</v>
      </c>
      <c r="M50" s="117">
        <f t="shared" si="32"/>
        <v>0.95040348222605198</v>
      </c>
      <c r="N50" s="117">
        <f t="shared" si="33"/>
        <v>0.95655011782256594</v>
      </c>
      <c r="O50" s="117">
        <f t="shared" si="34"/>
        <v>0.95443151195118114</v>
      </c>
      <c r="P50" s="117">
        <f t="shared" si="35"/>
        <v>0.95865611763154424</v>
      </c>
      <c r="Q50" s="117">
        <f t="shared" si="36"/>
        <v>0.96178258168370989</v>
      </c>
      <c r="R50" s="117">
        <f t="shared" si="37"/>
        <v>0.9697162626849658</v>
      </c>
      <c r="S50" s="117">
        <f t="shared" si="38"/>
        <v>0.97131864670901702</v>
      </c>
      <c r="T50" s="117">
        <f t="shared" si="21"/>
        <v>0.97494439791612664</v>
      </c>
    </row>
    <row r="51" spans="2:21" x14ac:dyDescent="0.25">
      <c r="B51" s="26">
        <v>12</v>
      </c>
      <c r="C51" s="117">
        <f t="shared" si="22"/>
        <v>0.92183565977742454</v>
      </c>
      <c r="D51" s="117">
        <f t="shared" si="23"/>
        <v>0.91157132149901388</v>
      </c>
      <c r="E51" s="117">
        <f t="shared" si="24"/>
        <v>0.95285394656267119</v>
      </c>
      <c r="F51" s="117">
        <f t="shared" si="25"/>
        <v>0.9410758447180525</v>
      </c>
      <c r="G51" s="117">
        <f t="shared" si="26"/>
        <v>0.93898975852734168</v>
      </c>
      <c r="H51" s="117">
        <f t="shared" si="27"/>
        <v>0.9557016992806181</v>
      </c>
      <c r="I51" s="117">
        <f t="shared" si="28"/>
        <v>0.95482373683472932</v>
      </c>
      <c r="J51" s="117">
        <f t="shared" si="29"/>
        <v>0.94333272776545951</v>
      </c>
      <c r="K51" s="117">
        <f t="shared" si="30"/>
        <v>0.95204530715108693</v>
      </c>
      <c r="L51" s="117">
        <f t="shared" si="31"/>
        <v>0.94900572077837431</v>
      </c>
      <c r="M51" s="117">
        <f t="shared" si="32"/>
        <v>0.95089066445127934</v>
      </c>
      <c r="N51" s="117">
        <f t="shared" si="33"/>
        <v>0.95659781556353896</v>
      </c>
      <c r="O51" s="117">
        <f t="shared" si="34"/>
        <v>0.95489044954625724</v>
      </c>
      <c r="P51" s="117">
        <f t="shared" si="35"/>
        <v>0.95874747258543902</v>
      </c>
      <c r="Q51" s="117">
        <f t="shared" si="36"/>
        <v>0.96191334609264589</v>
      </c>
      <c r="R51" s="117">
        <f t="shared" si="37"/>
        <v>0.96986343046179979</v>
      </c>
      <c r="S51" s="117">
        <f t="shared" si="38"/>
        <v>0.97139338457510993</v>
      </c>
    </row>
    <row r="52" spans="2:21" x14ac:dyDescent="0.25">
      <c r="B52" s="108">
        <v>13</v>
      </c>
      <c r="C52" s="117">
        <f t="shared" si="22"/>
        <v>0.92501531001589821</v>
      </c>
      <c r="D52" s="117">
        <f t="shared" si="23"/>
        <v>0.91157132149901388</v>
      </c>
      <c r="E52" s="117">
        <f t="shared" si="24"/>
        <v>0.95285394656267119</v>
      </c>
      <c r="F52" s="117">
        <f t="shared" si="25"/>
        <v>0.94136631809748694</v>
      </c>
      <c r="G52" s="117">
        <f t="shared" si="26"/>
        <v>0.93949508175419605</v>
      </c>
      <c r="H52" s="117">
        <f t="shared" si="27"/>
        <v>0.9562937890405282</v>
      </c>
      <c r="I52" s="117">
        <f t="shared" si="28"/>
        <v>0.95542916787943466</v>
      </c>
      <c r="J52" s="117">
        <f t="shared" si="29"/>
        <v>0.94352982064547919</v>
      </c>
      <c r="K52" s="117">
        <f t="shared" si="30"/>
        <v>0.95219564732328155</v>
      </c>
      <c r="L52" s="117">
        <f t="shared" si="31"/>
        <v>0.94924521011839158</v>
      </c>
      <c r="M52" s="117">
        <f t="shared" si="32"/>
        <v>0.95124865695579397</v>
      </c>
      <c r="N52" s="117">
        <f t="shared" si="33"/>
        <v>0.95695625372952564</v>
      </c>
      <c r="O52" s="117">
        <f t="shared" si="34"/>
        <v>0.95519020150523182</v>
      </c>
      <c r="P52" s="117">
        <f t="shared" si="35"/>
        <v>0.95900637985777903</v>
      </c>
      <c r="Q52" s="117">
        <f t="shared" si="36"/>
        <v>0.9620941648399336</v>
      </c>
      <c r="R52" s="117">
        <f t="shared" si="37"/>
        <v>0.97001510161384064</v>
      </c>
    </row>
    <row r="53" spans="2:21" x14ac:dyDescent="0.25">
      <c r="B53" s="26">
        <v>14</v>
      </c>
      <c r="C53" s="117">
        <f t="shared" si="22"/>
        <v>0.92501531001589821</v>
      </c>
      <c r="D53" s="117">
        <f t="shared" si="23"/>
        <v>0.91157132149901388</v>
      </c>
      <c r="E53" s="117">
        <f t="shared" si="24"/>
        <v>0.9533911174138654</v>
      </c>
      <c r="F53" s="117">
        <f t="shared" si="25"/>
        <v>0.94151815932984773</v>
      </c>
      <c r="G53" s="117">
        <f t="shared" si="26"/>
        <v>0.93978383757444506</v>
      </c>
      <c r="H53" s="117">
        <f t="shared" si="27"/>
        <v>0.9562937890405282</v>
      </c>
      <c r="I53" s="117">
        <f t="shared" si="28"/>
        <v>0.95557290298933839</v>
      </c>
      <c r="J53" s="117">
        <f t="shared" si="29"/>
        <v>0.94374333826065537</v>
      </c>
      <c r="K53" s="117">
        <f t="shared" si="30"/>
        <v>0.95227312324227764</v>
      </c>
      <c r="L53" s="117">
        <f t="shared" si="31"/>
        <v>0.94944243313068111</v>
      </c>
      <c r="M53" s="117">
        <f t="shared" si="32"/>
        <v>0.95156890198147981</v>
      </c>
      <c r="N53" s="117">
        <f t="shared" si="33"/>
        <v>0.95714589630396396</v>
      </c>
      <c r="O53" s="117">
        <f t="shared" si="34"/>
        <v>0.95564514096873387</v>
      </c>
      <c r="P53" s="117">
        <f t="shared" si="35"/>
        <v>0.95910843952565961</v>
      </c>
      <c r="Q53" s="117">
        <f t="shared" si="36"/>
        <v>0.9622410313901345</v>
      </c>
    </row>
    <row r="54" spans="2:21" x14ac:dyDescent="0.25">
      <c r="B54" s="108">
        <v>15</v>
      </c>
      <c r="C54" s="117">
        <f t="shared" si="22"/>
        <v>0.92501531001589821</v>
      </c>
      <c r="D54" s="117">
        <f t="shared" si="23"/>
        <v>0.91157132149901388</v>
      </c>
      <c r="E54" s="117">
        <f t="shared" si="24"/>
        <v>0.95371341734618242</v>
      </c>
      <c r="F54" s="117">
        <f t="shared" si="25"/>
        <v>0.94357959745881825</v>
      </c>
      <c r="G54" s="117">
        <f t="shared" si="26"/>
        <v>0.93985602598808882</v>
      </c>
      <c r="H54" s="117">
        <f t="shared" si="27"/>
        <v>0.9567377793895615</v>
      </c>
      <c r="I54" s="117">
        <f t="shared" si="28"/>
        <v>0.95557290298933839</v>
      </c>
      <c r="J54" s="117">
        <f t="shared" si="29"/>
        <v>0.94432133628972648</v>
      </c>
      <c r="K54" s="117">
        <f t="shared" si="30"/>
        <v>0.95248555338993468</v>
      </c>
      <c r="L54" s="117">
        <f t="shared" si="31"/>
        <v>0.94960415081594196</v>
      </c>
      <c r="M54" s="117">
        <f t="shared" si="32"/>
        <v>0.95176680258590118</v>
      </c>
      <c r="N54" s="117">
        <f t="shared" si="33"/>
        <v>0.9574967642939779</v>
      </c>
      <c r="O54" s="117">
        <f t="shared" si="34"/>
        <v>0.95583456487908935</v>
      </c>
      <c r="P54" s="117">
        <f t="shared" si="35"/>
        <v>0.95937901561184435</v>
      </c>
    </row>
    <row r="55" spans="2:21" x14ac:dyDescent="0.25">
      <c r="B55" s="26">
        <v>16</v>
      </c>
      <c r="C55" s="117">
        <f t="shared" si="22"/>
        <v>0.92501531001589821</v>
      </c>
      <c r="D55" s="117">
        <f t="shared" si="23"/>
        <v>0.91157132149901388</v>
      </c>
      <c r="E55" s="117">
        <f t="shared" si="24"/>
        <v>0.95402033067973047</v>
      </c>
      <c r="F55" s="117">
        <f t="shared" si="25"/>
        <v>0.94432920672401199</v>
      </c>
      <c r="G55" s="117">
        <f t="shared" si="26"/>
        <v>0.93985602598808882</v>
      </c>
      <c r="H55" s="117">
        <f t="shared" si="27"/>
        <v>0.95681178986944548</v>
      </c>
      <c r="I55" s="117">
        <f t="shared" si="28"/>
        <v>0.95566264566691461</v>
      </c>
      <c r="J55" s="117">
        <f t="shared" si="29"/>
        <v>0.9443706095097314</v>
      </c>
      <c r="K55" s="117">
        <f t="shared" si="30"/>
        <v>0.95282369451241977</v>
      </c>
      <c r="L55" s="117">
        <f t="shared" si="31"/>
        <v>0.94977204109929958</v>
      </c>
      <c r="M55" s="117">
        <f t="shared" si="32"/>
        <v>0.9520413418485566</v>
      </c>
      <c r="N55" s="117">
        <f t="shared" si="33"/>
        <v>0.95767196127382326</v>
      </c>
      <c r="O55" s="117">
        <f t="shared" si="34"/>
        <v>0.95593781114411103</v>
      </c>
    </row>
    <row r="56" spans="2:21" x14ac:dyDescent="0.25">
      <c r="B56" s="108">
        <v>17</v>
      </c>
      <c r="C56" s="117">
        <f t="shared" si="22"/>
        <v>0.92581022257551671</v>
      </c>
      <c r="D56" s="117">
        <f t="shared" si="23"/>
        <v>0.91157132149901388</v>
      </c>
      <c r="E56" s="117">
        <f t="shared" si="24"/>
        <v>0.9548965610597222</v>
      </c>
      <c r="F56" s="117">
        <f t="shared" si="25"/>
        <v>0.94432920672401199</v>
      </c>
      <c r="G56" s="117">
        <f t="shared" si="26"/>
        <v>0.93985602598808882</v>
      </c>
      <c r="H56" s="117">
        <f t="shared" si="27"/>
        <v>0.95693020663725981</v>
      </c>
      <c r="I56" s="117">
        <f t="shared" si="28"/>
        <v>0.95575247997585244</v>
      </c>
      <c r="J56" s="117">
        <f t="shared" si="29"/>
        <v>0.94441988272973632</v>
      </c>
      <c r="K56" s="117">
        <f t="shared" si="30"/>
        <v>0.9531236340816347</v>
      </c>
      <c r="L56" s="117">
        <f t="shared" si="31"/>
        <v>0.94978833623683057</v>
      </c>
      <c r="M56" s="117">
        <f t="shared" si="32"/>
        <v>0.95225092415459334</v>
      </c>
      <c r="N56" s="117">
        <f t="shared" si="33"/>
        <v>0.95804172775984897</v>
      </c>
    </row>
    <row r="57" spans="2:21" x14ac:dyDescent="0.25">
      <c r="B57" s="26">
        <v>18</v>
      </c>
      <c r="C57" s="117">
        <f t="shared" si="22"/>
        <v>0.92581022257551671</v>
      </c>
      <c r="D57" s="117">
        <f t="shared" si="23"/>
        <v>0.91157132149901388</v>
      </c>
      <c r="E57" s="117">
        <f t="shared" si="24"/>
        <v>0.9548965610597222</v>
      </c>
      <c r="F57" s="117">
        <f t="shared" si="25"/>
        <v>0.94446975881261597</v>
      </c>
      <c r="G57" s="117">
        <f t="shared" si="26"/>
        <v>0.93989933946940984</v>
      </c>
      <c r="H57" s="117">
        <f t="shared" si="27"/>
        <v>0.95763636874981506</v>
      </c>
      <c r="I57" s="117">
        <f t="shared" si="28"/>
        <v>0.95575247997585244</v>
      </c>
      <c r="J57" s="117">
        <f t="shared" si="29"/>
        <v>0.94459233949248589</v>
      </c>
      <c r="K57" s="117">
        <f t="shared" si="30"/>
        <v>0.95319170172426959</v>
      </c>
      <c r="L57" s="117">
        <f t="shared" si="31"/>
        <v>0.95026719936952631</v>
      </c>
      <c r="M57" s="117">
        <f t="shared" si="32"/>
        <v>0.95249972108383563</v>
      </c>
    </row>
    <row r="58" spans="2:21" x14ac:dyDescent="0.25">
      <c r="B58" s="108">
        <v>19</v>
      </c>
      <c r="C58" s="117">
        <f t="shared" si="22"/>
        <v>0.92792999999999992</v>
      </c>
      <c r="D58" s="117">
        <f t="shared" si="23"/>
        <v>0.91157132149901388</v>
      </c>
      <c r="E58" s="117">
        <f t="shared" si="24"/>
        <v>0.9548965610597222</v>
      </c>
      <c r="F58" s="117">
        <f t="shared" si="25"/>
        <v>0.94509454095687861</v>
      </c>
      <c r="G58" s="117">
        <f t="shared" si="26"/>
        <v>0.94062123226854355</v>
      </c>
      <c r="H58" s="117">
        <f t="shared" si="27"/>
        <v>0.95775971905621837</v>
      </c>
      <c r="I58" s="117">
        <f t="shared" si="28"/>
        <v>0.95580638077681834</v>
      </c>
      <c r="J58" s="117">
        <f t="shared" si="29"/>
        <v>0.94473306233062326</v>
      </c>
      <c r="K58" s="117">
        <f t="shared" si="30"/>
        <v>0.95329640237605873</v>
      </c>
      <c r="L58" s="117">
        <f t="shared" si="31"/>
        <v>0.9506398090209881</v>
      </c>
    </row>
    <row r="59" spans="2:21" x14ac:dyDescent="0.25">
      <c r="B59" s="26">
        <v>20</v>
      </c>
      <c r="C59" s="117">
        <f t="shared" si="22"/>
        <v>0.92792999999999992</v>
      </c>
      <c r="D59" s="117">
        <f t="shared" si="23"/>
        <v>0.91157132149901388</v>
      </c>
      <c r="E59" s="117">
        <f t="shared" si="24"/>
        <v>0.9548965610597222</v>
      </c>
      <c r="F59" s="117">
        <f t="shared" si="25"/>
        <v>0.94592213414291337</v>
      </c>
      <c r="G59" s="117">
        <f t="shared" si="26"/>
        <v>0.94101998917162966</v>
      </c>
      <c r="H59" s="117">
        <f t="shared" si="27"/>
        <v>0.95775971905621837</v>
      </c>
      <c r="I59" s="117">
        <f t="shared" si="28"/>
        <v>0.95618368638357976</v>
      </c>
      <c r="J59" s="117">
        <f t="shared" si="29"/>
        <v>0.94479875979305239</v>
      </c>
      <c r="K59" s="117">
        <f t="shared" si="30"/>
        <v>0.95334620796823066</v>
      </c>
    </row>
    <row r="60" spans="2:21" x14ac:dyDescent="0.25">
      <c r="B60" s="108">
        <v>21</v>
      </c>
      <c r="C60" s="117">
        <f t="shared" si="22"/>
        <v>0.92792999999999992</v>
      </c>
      <c r="D60" s="117">
        <f t="shared" si="23"/>
        <v>0.91157132149901388</v>
      </c>
      <c r="E60" s="117">
        <f t="shared" si="24"/>
        <v>0.95505771102588066</v>
      </c>
      <c r="F60" s="117">
        <f t="shared" si="25"/>
        <v>0.94592213414291337</v>
      </c>
      <c r="G60" s="117">
        <f t="shared" si="26"/>
        <v>0.94112827287493228</v>
      </c>
      <c r="H60" s="117">
        <f t="shared" si="27"/>
        <v>0.95778433050119893</v>
      </c>
      <c r="I60" s="117">
        <f t="shared" si="28"/>
        <v>0.95641640632579794</v>
      </c>
      <c r="J60" s="117">
        <f t="shared" si="29"/>
        <v>0.94488745158906129</v>
      </c>
    </row>
    <row r="61" spans="2:21" x14ac:dyDescent="0.25">
      <c r="B61" s="26">
        <v>22</v>
      </c>
      <c r="C61" s="117">
        <f t="shared" si="22"/>
        <v>0.92792999999999992</v>
      </c>
      <c r="D61" s="117">
        <f t="shared" si="23"/>
        <v>0.91157132149901388</v>
      </c>
      <c r="E61" s="117">
        <f t="shared" si="24"/>
        <v>0.95505771102588066</v>
      </c>
      <c r="F61" s="117">
        <f t="shared" si="25"/>
        <v>0.94592213414291337</v>
      </c>
      <c r="G61" s="117">
        <f t="shared" si="26"/>
        <v>0.94156567406605307</v>
      </c>
      <c r="H61" s="117">
        <f t="shared" si="27"/>
        <v>0.9579076837680216</v>
      </c>
      <c r="I61" s="117">
        <f t="shared" si="28"/>
        <v>0.95724288671129643</v>
      </c>
    </row>
    <row r="62" spans="2:21" x14ac:dyDescent="0.25">
      <c r="B62" s="108">
        <v>23</v>
      </c>
      <c r="C62" s="117">
        <f t="shared" si="22"/>
        <v>0.92792999999999992</v>
      </c>
      <c r="D62" s="117">
        <f t="shared" si="23"/>
        <v>0.91157132149901388</v>
      </c>
      <c r="E62" s="117">
        <f t="shared" si="24"/>
        <v>0.95505771102588066</v>
      </c>
      <c r="F62" s="117">
        <f t="shared" si="25"/>
        <v>0.94606268623151735</v>
      </c>
      <c r="G62" s="117">
        <f t="shared" si="26"/>
        <v>0.94156567406605307</v>
      </c>
      <c r="H62" s="117">
        <f t="shared" si="27"/>
        <v>0.9579076837680216</v>
      </c>
    </row>
    <row r="63" spans="2:21" x14ac:dyDescent="0.25">
      <c r="B63" s="26">
        <v>24</v>
      </c>
      <c r="C63" s="117">
        <f t="shared" si="22"/>
        <v>0.92792999999999992</v>
      </c>
      <c r="D63" s="117">
        <f t="shared" si="23"/>
        <v>0.91420116370808679</v>
      </c>
      <c r="E63" s="117">
        <f t="shared" si="24"/>
        <v>0.95505771102588066</v>
      </c>
      <c r="F63" s="117">
        <f t="shared" si="25"/>
        <v>0.94631427165907689</v>
      </c>
      <c r="G63" s="117">
        <f t="shared" si="26"/>
        <v>0.94178224147265832</v>
      </c>
    </row>
    <row r="64" spans="2:21" x14ac:dyDescent="0.25">
      <c r="B64" s="108">
        <v>25</v>
      </c>
      <c r="C64" s="117">
        <f t="shared" si="22"/>
        <v>0.92792999999999992</v>
      </c>
      <c r="D64" s="117">
        <f t="shared" si="23"/>
        <v>0.91420116370808679</v>
      </c>
      <c r="E64" s="117">
        <f t="shared" si="24"/>
        <v>0.95505771102588066</v>
      </c>
      <c r="F64" s="117">
        <f t="shared" si="25"/>
        <v>0.94725128745713161</v>
      </c>
    </row>
    <row r="65" spans="2:28" x14ac:dyDescent="0.25">
      <c r="B65" s="26">
        <v>26</v>
      </c>
      <c r="C65" s="117">
        <f t="shared" si="22"/>
        <v>0.92872491255961842</v>
      </c>
      <c r="D65" s="117">
        <f t="shared" si="23"/>
        <v>0.91420116370808679</v>
      </c>
      <c r="E65" s="117">
        <f t="shared" si="24"/>
        <v>0.95505771102588066</v>
      </c>
    </row>
    <row r="66" spans="2:28" x14ac:dyDescent="0.25">
      <c r="B66" s="108">
        <v>27</v>
      </c>
      <c r="C66" s="117">
        <f t="shared" si="22"/>
        <v>0.92951982511923681</v>
      </c>
      <c r="D66" s="117">
        <f t="shared" si="23"/>
        <v>0.91420116370808679</v>
      </c>
    </row>
    <row r="67" spans="2:28" x14ac:dyDescent="0.25">
      <c r="B67" s="26">
        <v>28</v>
      </c>
      <c r="C67" s="117">
        <f t="shared" si="22"/>
        <v>0.92951982511923681</v>
      </c>
      <c r="D67" s="117"/>
    </row>
    <row r="68" spans="2:28" ht="14.5" thickBot="1" x14ac:dyDescent="0.3"/>
    <row r="69" spans="2:28" ht="15" thickTop="1" thickBot="1" x14ac:dyDescent="0.3">
      <c r="B69" s="116" t="s">
        <v>58</v>
      </c>
      <c r="C69" s="166" t="s">
        <v>59</v>
      </c>
      <c r="D69" s="167"/>
      <c r="E69" s="168"/>
    </row>
    <row r="70" spans="2:28" ht="15" thickTop="1" thickBot="1" x14ac:dyDescent="0.3">
      <c r="B70" s="137"/>
      <c r="C70" s="137"/>
      <c r="D70" s="137"/>
      <c r="E70" s="137"/>
    </row>
    <row r="71" spans="2:28" ht="15" thickTop="1" thickBot="1" x14ac:dyDescent="0.3">
      <c r="B71" s="75" t="s">
        <v>50</v>
      </c>
      <c r="C71" s="17">
        <v>201505</v>
      </c>
      <c r="D71" s="17">
        <v>201506</v>
      </c>
      <c r="E71" s="17">
        <v>201507</v>
      </c>
      <c r="F71" s="17">
        <v>201508</v>
      </c>
      <c r="G71" s="17">
        <v>201509</v>
      </c>
      <c r="H71" s="17">
        <v>201510</v>
      </c>
      <c r="I71" s="17">
        <v>201511</v>
      </c>
      <c r="J71" s="17">
        <v>201512</v>
      </c>
      <c r="K71" s="17">
        <v>201601</v>
      </c>
      <c r="L71" s="17">
        <v>201602</v>
      </c>
      <c r="M71" s="17">
        <v>201603</v>
      </c>
      <c r="N71" s="17">
        <v>201604</v>
      </c>
      <c r="O71" s="17">
        <v>201605</v>
      </c>
      <c r="P71" s="17">
        <v>201606</v>
      </c>
      <c r="Q71" s="17">
        <v>201607</v>
      </c>
      <c r="R71" s="17">
        <v>201608</v>
      </c>
      <c r="S71" s="17">
        <v>201609</v>
      </c>
      <c r="T71" s="17">
        <v>201610</v>
      </c>
      <c r="U71" s="17">
        <v>201611</v>
      </c>
      <c r="V71" s="17">
        <v>201612</v>
      </c>
      <c r="W71" s="17">
        <v>201701</v>
      </c>
      <c r="X71" s="17">
        <v>201702</v>
      </c>
      <c r="Y71" s="133" t="s">
        <v>51</v>
      </c>
      <c r="Z71" s="146" t="s">
        <v>60</v>
      </c>
      <c r="AA71" s="134" t="s">
        <v>25</v>
      </c>
      <c r="AB71" s="135" t="s">
        <v>26</v>
      </c>
    </row>
    <row r="72" spans="2:28" ht="14.5" thickTop="1" x14ac:dyDescent="0.25">
      <c r="B72" s="132">
        <v>1</v>
      </c>
      <c r="C72" s="117">
        <f>C40</f>
        <v>7.3131955484896663E-2</v>
      </c>
      <c r="D72" s="117">
        <f>D40</f>
        <v>6.9033530571992116E-2</v>
      </c>
      <c r="E72" s="117">
        <f t="shared" ref="E72:W72" si="39">E40</f>
        <v>2.3850194991459052E-2</v>
      </c>
      <c r="F72" s="117">
        <f t="shared" si="39"/>
        <v>1.8018777759037499E-2</v>
      </c>
      <c r="G72" s="117">
        <f t="shared" si="39"/>
        <v>1.7888467785598269E-2</v>
      </c>
      <c r="H72" s="117">
        <f t="shared" si="39"/>
        <v>1.657834749400515E-2</v>
      </c>
      <c r="I72" s="117">
        <f t="shared" si="39"/>
        <v>1.9544430430236192E-2</v>
      </c>
      <c r="J72" s="117">
        <f t="shared" si="39"/>
        <v>2.3227395910322739E-2</v>
      </c>
      <c r="K72" s="117">
        <f t="shared" si="39"/>
        <v>2.2502166543259476E-2</v>
      </c>
      <c r="L72" s="117">
        <f t="shared" si="39"/>
        <v>2.1334779156445171E-2</v>
      </c>
      <c r="M72" s="117">
        <f t="shared" si="39"/>
        <v>2.6615569830052855E-2</v>
      </c>
      <c r="N72" s="117">
        <f t="shared" si="39"/>
        <v>2.1734762223710648E-2</v>
      </c>
      <c r="O72" s="117">
        <f t="shared" si="39"/>
        <v>2.6391931048091944E-2</v>
      </c>
      <c r="P72" s="117">
        <f t="shared" si="39"/>
        <v>2.4441985615597642E-2</v>
      </c>
      <c r="Q72" s="117">
        <f t="shared" si="39"/>
        <v>2.4260071511496423E-2</v>
      </c>
      <c r="R72" s="117">
        <f t="shared" si="39"/>
        <v>2.8775996423621913E-2</v>
      </c>
      <c r="S72" s="117">
        <f t="shared" si="39"/>
        <v>2.2835887522131695E-2</v>
      </c>
      <c r="T72" s="117">
        <f t="shared" si="39"/>
        <v>2.3863997711117441E-2</v>
      </c>
      <c r="U72" s="117">
        <f t="shared" si="39"/>
        <v>3.3053357346020572E-2</v>
      </c>
      <c r="V72" s="117">
        <f t="shared" si="39"/>
        <v>3.1372190279123476E-2</v>
      </c>
      <c r="W72" s="117">
        <f t="shared" si="39"/>
        <v>2.4708098830004847E-2</v>
      </c>
      <c r="X72" s="117">
        <f>X40</f>
        <v>2.6477169387238361E-2</v>
      </c>
      <c r="Y72" s="136">
        <f t="shared" ref="Y72:Y78" si="40">SUMPRODUCT(C72:X72,C7:X7)/SUM(C7:X7)</f>
        <v>2.5978900625659669E-2</v>
      </c>
      <c r="Z72" s="136">
        <f>Y72</f>
        <v>2.5978900625659669E-2</v>
      </c>
      <c r="AA72" s="136">
        <f>Y72/$Z$80</f>
        <v>2.6871078768823262E-2</v>
      </c>
      <c r="AB72" s="136">
        <f>AA72</f>
        <v>2.6871078768823262E-2</v>
      </c>
    </row>
    <row r="73" spans="2:28" x14ac:dyDescent="0.25">
      <c r="B73" s="132">
        <v>2</v>
      </c>
      <c r="C73" s="117">
        <f t="shared" ref="C73:X73" si="41">C41-C40</f>
        <v>0.18494966613672503</v>
      </c>
      <c r="D73" s="117">
        <f t="shared" si="41"/>
        <v>0.18376072978303748</v>
      </c>
      <c r="E73" s="117">
        <f t="shared" si="41"/>
        <v>0.19648997969510756</v>
      </c>
      <c r="F73" s="117">
        <f t="shared" si="41"/>
        <v>0.22609186765615624</v>
      </c>
      <c r="G73" s="117">
        <f t="shared" si="41"/>
        <v>0.2201513654575008</v>
      </c>
      <c r="H73" s="117">
        <f t="shared" si="41"/>
        <v>0.2147732481719456</v>
      </c>
      <c r="I73" s="117">
        <f t="shared" si="41"/>
        <v>0.21690020266701593</v>
      </c>
      <c r="J73" s="117">
        <f t="shared" si="41"/>
        <v>0.20758786449864988</v>
      </c>
      <c r="K73" s="117">
        <f t="shared" si="41"/>
        <v>0.18901973795614449</v>
      </c>
      <c r="L73" s="117">
        <f t="shared" si="41"/>
        <v>0.20436600271385141</v>
      </c>
      <c r="M73" s="117">
        <f t="shared" si="41"/>
        <v>0.20595626953231755</v>
      </c>
      <c r="N73" s="117">
        <f t="shared" si="41"/>
        <v>0.21504308317600626</v>
      </c>
      <c r="O73" s="117">
        <f t="shared" si="41"/>
        <v>0.20608371671863207</v>
      </c>
      <c r="P73" s="117">
        <f t="shared" si="41"/>
        <v>0.20639540023733038</v>
      </c>
      <c r="Q73" s="117">
        <f t="shared" si="41"/>
        <v>0.20722119047349835</v>
      </c>
      <c r="R73" s="117">
        <f t="shared" si="41"/>
        <v>0.20129567615892355</v>
      </c>
      <c r="S73" s="117">
        <f t="shared" si="41"/>
        <v>0.20712132001785252</v>
      </c>
      <c r="T73" s="117">
        <f t="shared" si="41"/>
        <v>0.20709978683683258</v>
      </c>
      <c r="U73" s="117">
        <f t="shared" si="41"/>
        <v>0.21134535301305063</v>
      </c>
      <c r="V73" s="117">
        <f t="shared" si="41"/>
        <v>0.20251410330812689</v>
      </c>
      <c r="W73" s="117">
        <f t="shared" si="41"/>
        <v>0.19959431260381189</v>
      </c>
      <c r="X73" s="117">
        <f t="shared" si="41"/>
        <v>0.21519199126001709</v>
      </c>
      <c r="Y73" s="136">
        <f t="shared" si="40"/>
        <v>0.20630991567088405</v>
      </c>
      <c r="Z73" s="136">
        <f>Z72+Y73</f>
        <v>0.23228881629654372</v>
      </c>
      <c r="AA73" s="136">
        <f t="shared" ref="AA73:AA80" si="42">Y73/$Z$80</f>
        <v>0.21339509606907547</v>
      </c>
      <c r="AB73" s="136">
        <f>AB72+AA73</f>
        <v>0.24026617483789875</v>
      </c>
    </row>
    <row r="74" spans="2:28" x14ac:dyDescent="0.25">
      <c r="B74" s="132">
        <v>3</v>
      </c>
      <c r="C74" s="117">
        <f t="shared" ref="C74:X74" si="43">C42-C41</f>
        <v>0.16136724960254373</v>
      </c>
      <c r="D74" s="117">
        <f t="shared" si="43"/>
        <v>0.17258382642998027</v>
      </c>
      <c r="E74" s="117">
        <f t="shared" si="43"/>
        <v>0.17440707770650718</v>
      </c>
      <c r="F74" s="117">
        <f t="shared" si="43"/>
        <v>0.18685911620846118</v>
      </c>
      <c r="G74" s="117">
        <f t="shared" si="43"/>
        <v>0.18424095289658687</v>
      </c>
      <c r="H74" s="117">
        <f t="shared" si="43"/>
        <v>0.18752802776873057</v>
      </c>
      <c r="I74" s="117">
        <f t="shared" si="43"/>
        <v>0.18807227881806321</v>
      </c>
      <c r="J74" s="117">
        <f t="shared" si="43"/>
        <v>0.18006287657058392</v>
      </c>
      <c r="K74" s="117">
        <f t="shared" si="43"/>
        <v>0.18931343290028588</v>
      </c>
      <c r="L74" s="117">
        <f t="shared" si="43"/>
        <v>0.17843825772393079</v>
      </c>
      <c r="M74" s="117">
        <f t="shared" si="43"/>
        <v>0.18389042058007971</v>
      </c>
      <c r="N74" s="117">
        <f t="shared" si="43"/>
        <v>0.1907878128235127</v>
      </c>
      <c r="O74" s="117">
        <f t="shared" si="43"/>
        <v>0.19075573953947556</v>
      </c>
      <c r="P74" s="117">
        <f t="shared" si="43"/>
        <v>0.1876870633705415</v>
      </c>
      <c r="Q74" s="117">
        <f t="shared" si="43"/>
        <v>0.18444882625455941</v>
      </c>
      <c r="R74" s="117">
        <f t="shared" si="43"/>
        <v>0.19676147793826998</v>
      </c>
      <c r="S74" s="117">
        <f t="shared" si="43"/>
        <v>0.19299077043905749</v>
      </c>
      <c r="T74" s="117">
        <f t="shared" si="43"/>
        <v>0.19087085314754565</v>
      </c>
      <c r="U74" s="117">
        <f t="shared" si="43"/>
        <v>0.19185722919272311</v>
      </c>
      <c r="V74" s="117">
        <f t="shared" si="43"/>
        <v>0.19024079371890354</v>
      </c>
      <c r="W74" s="117">
        <f t="shared" si="43"/>
        <v>0.19940897764714877</v>
      </c>
      <c r="X74" s="117">
        <f t="shared" si="43"/>
        <v>0.19898973618331689</v>
      </c>
      <c r="Y74" s="136">
        <f t="shared" si="40"/>
        <v>0.19099952281661531</v>
      </c>
      <c r="Z74" s="136">
        <f>Z73+Y74</f>
        <v>0.423288339113159</v>
      </c>
      <c r="AA74" s="136">
        <f t="shared" si="42"/>
        <v>0.19755890737515003</v>
      </c>
      <c r="AB74" s="136">
        <f t="shared" ref="AB74:AB80" si="44">AB73+AA74</f>
        <v>0.43782508221304878</v>
      </c>
    </row>
    <row r="75" spans="2:28" x14ac:dyDescent="0.25">
      <c r="B75" s="132">
        <v>4</v>
      </c>
      <c r="C75" s="117">
        <f t="shared" ref="C75:X75" si="45">C43-C42</f>
        <v>0.15792265500794911</v>
      </c>
      <c r="D75" s="117">
        <f t="shared" si="45"/>
        <v>0.20184086785009858</v>
      </c>
      <c r="E75" s="117">
        <f t="shared" si="45"/>
        <v>0.21881715602540047</v>
      </c>
      <c r="F75" s="117">
        <f t="shared" si="45"/>
        <v>0.18081076628998988</v>
      </c>
      <c r="G75" s="117">
        <f t="shared" si="45"/>
        <v>0.20972017541959936</v>
      </c>
      <c r="H75" s="117">
        <f t="shared" si="45"/>
        <v>0.2109736863139805</v>
      </c>
      <c r="I75" s="117">
        <f t="shared" si="45"/>
        <v>0.19444162866660203</v>
      </c>
      <c r="J75" s="117">
        <f t="shared" si="45"/>
        <v>0.20402474304016061</v>
      </c>
      <c r="K75" s="117">
        <f t="shared" si="45"/>
        <v>0.18510029186077342</v>
      </c>
      <c r="L75" s="117">
        <f t="shared" si="45"/>
        <v>0.19757869781112158</v>
      </c>
      <c r="M75" s="117">
        <f t="shared" si="45"/>
        <v>0.19979064548580061</v>
      </c>
      <c r="N75" s="117">
        <f t="shared" si="45"/>
        <v>0.19825307252024899</v>
      </c>
      <c r="O75" s="117">
        <f t="shared" si="45"/>
        <v>0.20483704304124029</v>
      </c>
      <c r="P75" s="117">
        <f t="shared" si="45"/>
        <v>0.19321445784598745</v>
      </c>
      <c r="Q75" s="117">
        <f t="shared" si="45"/>
        <v>0.20503162288070237</v>
      </c>
      <c r="R75" s="117">
        <f t="shared" si="45"/>
        <v>0.19907245241180921</v>
      </c>
      <c r="S75" s="117">
        <f t="shared" si="45"/>
        <v>0.20702722320068556</v>
      </c>
      <c r="T75" s="117">
        <f t="shared" si="45"/>
        <v>0.20349161893307932</v>
      </c>
      <c r="U75" s="117">
        <f t="shared" si="45"/>
        <v>0.20048166405274859</v>
      </c>
      <c r="V75" s="117">
        <f t="shared" si="45"/>
        <v>0.2153438933008619</v>
      </c>
      <c r="W75" s="117">
        <f t="shared" si="45"/>
        <v>0.21884690318724964</v>
      </c>
      <c r="X75" s="117">
        <f t="shared" si="45"/>
        <v>0.2081916225275432</v>
      </c>
      <c r="Y75" s="136">
        <f t="shared" si="40"/>
        <v>0.20445548979694936</v>
      </c>
      <c r="Z75" s="136">
        <f t="shared" ref="Z75:Z80" si="46">Z74+Y75</f>
        <v>0.62774382891010838</v>
      </c>
      <c r="AA75" s="136">
        <f t="shared" si="42"/>
        <v>0.21147698473528695</v>
      </c>
      <c r="AB75" s="136">
        <f t="shared" si="44"/>
        <v>0.6493020669483357</v>
      </c>
    </row>
    <row r="76" spans="2:28" x14ac:dyDescent="0.25">
      <c r="B76" s="132">
        <v>5</v>
      </c>
      <c r="C76" s="117">
        <f t="shared" ref="C76:X76" si="47">C44-C43</f>
        <v>0.148118759936407</v>
      </c>
      <c r="D76" s="117">
        <f t="shared" si="47"/>
        <v>0.13412236686390533</v>
      </c>
      <c r="E76" s="117">
        <f t="shared" si="47"/>
        <v>0.15429567151190826</v>
      </c>
      <c r="F76" s="117">
        <f t="shared" si="47"/>
        <v>0.17221853038736101</v>
      </c>
      <c r="G76" s="117">
        <f t="shared" si="47"/>
        <v>0.15381339902544577</v>
      </c>
      <c r="H76" s="117">
        <f t="shared" si="47"/>
        <v>0.14844796915243064</v>
      </c>
      <c r="I76" s="117">
        <f t="shared" si="47"/>
        <v>0.16724122225455951</v>
      </c>
      <c r="J76" s="117">
        <f t="shared" si="47"/>
        <v>0.14676606109878443</v>
      </c>
      <c r="K76" s="117">
        <f t="shared" si="47"/>
        <v>0.16784532043257294</v>
      </c>
      <c r="L76" s="117">
        <f t="shared" si="47"/>
        <v>0.16682328752917741</v>
      </c>
      <c r="M76" s="117">
        <f t="shared" si="47"/>
        <v>0.16057327805859922</v>
      </c>
      <c r="N76" s="117">
        <f t="shared" si="47"/>
        <v>0.16469584241611746</v>
      </c>
      <c r="O76" s="117">
        <f t="shared" si="47"/>
        <v>0.15837733959139011</v>
      </c>
      <c r="P76" s="117">
        <f t="shared" si="47"/>
        <v>0.16828033333671877</v>
      </c>
      <c r="Q76" s="117">
        <f t="shared" si="47"/>
        <v>0.16253063459035544</v>
      </c>
      <c r="R76" s="117">
        <f t="shared" si="47"/>
        <v>0.16721624462426576</v>
      </c>
      <c r="S76" s="117">
        <f t="shared" si="47"/>
        <v>0.16734982101007334</v>
      </c>
      <c r="T76" s="117">
        <f t="shared" si="47"/>
        <v>0.17153630645402429</v>
      </c>
      <c r="U76" s="117">
        <f t="shared" si="47"/>
        <v>0.17357644488159973</v>
      </c>
      <c r="V76" s="117">
        <f t="shared" si="47"/>
        <v>0.16765844313149703</v>
      </c>
      <c r="W76" s="117">
        <f t="shared" si="47"/>
        <v>0.16783335734803506</v>
      </c>
      <c r="X76" s="117">
        <f t="shared" si="47"/>
        <v>0.17345229097109804</v>
      </c>
      <c r="Y76" s="136">
        <f t="shared" si="40"/>
        <v>0.16683186390995597</v>
      </c>
      <c r="Z76" s="136">
        <f t="shared" si="46"/>
        <v>0.79457569282006435</v>
      </c>
      <c r="AA76" s="136">
        <f t="shared" si="42"/>
        <v>0.1725612727370828</v>
      </c>
      <c r="AB76" s="136">
        <f t="shared" si="44"/>
        <v>0.82186333968541847</v>
      </c>
    </row>
    <row r="77" spans="2:28" x14ac:dyDescent="0.25">
      <c r="B77" s="132">
        <v>6</v>
      </c>
      <c r="C77" s="117">
        <f t="shared" ref="C77:X77" si="48">C45-C44</f>
        <v>0.12294852146263913</v>
      </c>
      <c r="D77" s="117">
        <f t="shared" si="48"/>
        <v>9.6975601577909298E-2</v>
      </c>
      <c r="E77" s="117">
        <f t="shared" si="48"/>
        <v>0.11763961388468169</v>
      </c>
      <c r="F77" s="117">
        <f t="shared" si="48"/>
        <v>0.10468803901726031</v>
      </c>
      <c r="G77" s="117">
        <f t="shared" si="48"/>
        <v>9.1232623714132211E-2</v>
      </c>
      <c r="H77" s="117">
        <f t="shared" si="48"/>
        <v>0.11010815891530279</v>
      </c>
      <c r="I77" s="117">
        <f t="shared" si="48"/>
        <v>0.10391622090704167</v>
      </c>
      <c r="J77" s="117">
        <f t="shared" si="48"/>
        <v>0.11361089825079973</v>
      </c>
      <c r="K77" s="117">
        <f t="shared" si="48"/>
        <v>0.12092733629731278</v>
      </c>
      <c r="L77" s="117">
        <f t="shared" si="48"/>
        <v>0.11379160089356144</v>
      </c>
      <c r="M77" s="117">
        <f t="shared" si="48"/>
        <v>0.11000135376381692</v>
      </c>
      <c r="N77" s="117">
        <f t="shared" si="48"/>
        <v>0.10510384399926531</v>
      </c>
      <c r="O77" s="117">
        <f t="shared" si="48"/>
        <v>0.10931849217034195</v>
      </c>
      <c r="P77" s="117">
        <f t="shared" si="48"/>
        <v>0.11466485133750248</v>
      </c>
      <c r="Q77" s="117">
        <f t="shared" si="48"/>
        <v>0.11726154662156096</v>
      </c>
      <c r="R77" s="117">
        <f t="shared" si="48"/>
        <v>0.11605204971165106</v>
      </c>
      <c r="S77" s="117">
        <f t="shared" si="48"/>
        <v>0.10903750950714353</v>
      </c>
      <c r="T77" s="117">
        <f t="shared" si="48"/>
        <v>0.11781270373530162</v>
      </c>
      <c r="U77" s="117">
        <f t="shared" si="48"/>
        <v>0.10886009436720434</v>
      </c>
      <c r="V77" s="117">
        <f t="shared" si="48"/>
        <v>0.11084975781323858</v>
      </c>
      <c r="W77" s="117">
        <f t="shared" si="48"/>
        <v>0.11143873351392064</v>
      </c>
      <c r="X77" s="117">
        <f t="shared" si="48"/>
        <v>0.10637062474384162</v>
      </c>
      <c r="Y77" s="136">
        <f t="shared" si="40"/>
        <v>0.11191836802795359</v>
      </c>
      <c r="Z77" s="136">
        <f t="shared" si="46"/>
        <v>0.90649406084801798</v>
      </c>
      <c r="AA77" s="136">
        <f t="shared" si="42"/>
        <v>0.115761914882067</v>
      </c>
      <c r="AB77" s="136">
        <f t="shared" si="44"/>
        <v>0.93762525456748547</v>
      </c>
    </row>
    <row r="78" spans="2:28" x14ac:dyDescent="0.25">
      <c r="B78" s="132">
        <v>7</v>
      </c>
      <c r="C78" s="117">
        <f t="shared" ref="C78:X78" si="49">C46-C45</f>
        <v>6.5977662957074634E-2</v>
      </c>
      <c r="D78" s="117">
        <f t="shared" si="49"/>
        <v>5.3254398422090787E-2</v>
      </c>
      <c r="E78" s="117">
        <f t="shared" si="49"/>
        <v>6.2741360750314334E-2</v>
      </c>
      <c r="F78" s="117">
        <f t="shared" si="49"/>
        <v>4.5393916905605236E-2</v>
      </c>
      <c r="G78" s="117">
        <f t="shared" si="49"/>
        <v>5.8247332972387378E-2</v>
      </c>
      <c r="H78" s="117">
        <f t="shared" si="49"/>
        <v>6.0630182953905876E-2</v>
      </c>
      <c r="I78" s="117">
        <f t="shared" si="49"/>
        <v>5.9992959477377705E-2</v>
      </c>
      <c r="J78" s="117">
        <f t="shared" si="49"/>
        <v>6.3189355013551607E-2</v>
      </c>
      <c r="K78" s="117">
        <f t="shared" si="49"/>
        <v>7.1802272463154182E-2</v>
      </c>
      <c r="L78" s="117">
        <f t="shared" si="49"/>
        <v>6.1967006494354493E-2</v>
      </c>
      <c r="M78" s="117">
        <f t="shared" si="49"/>
        <v>5.8818661408556516E-2</v>
      </c>
      <c r="N78" s="117">
        <f t="shared" si="49"/>
        <v>5.6976253120624709E-2</v>
      </c>
      <c r="O78" s="117">
        <f t="shared" si="49"/>
        <v>5.4172285849173218E-2</v>
      </c>
      <c r="P78" s="117">
        <f t="shared" si="49"/>
        <v>6.0820307773460369E-2</v>
      </c>
      <c r="Q78" s="117">
        <f t="shared" si="49"/>
        <v>5.7300163571419982E-2</v>
      </c>
      <c r="R78" s="117">
        <f t="shared" si="49"/>
        <v>5.7546765970762914E-2</v>
      </c>
      <c r="S78" s="117">
        <f t="shared" si="49"/>
        <v>6.2571241404840716E-2</v>
      </c>
      <c r="T78" s="117">
        <f t="shared" si="49"/>
        <v>5.8254828493966682E-2</v>
      </c>
      <c r="U78" s="117">
        <f t="shared" si="49"/>
        <v>5.5560050639303027E-2</v>
      </c>
      <c r="V78" s="117">
        <f t="shared" si="49"/>
        <v>5.4563064686873664E-2</v>
      </c>
      <c r="W78" s="117">
        <f t="shared" si="49"/>
        <v>5.340119220867634E-2</v>
      </c>
      <c r="X78" s="117">
        <f t="shared" si="49"/>
        <v>4.6591303263902373E-2</v>
      </c>
      <c r="Y78" s="136">
        <f t="shared" si="40"/>
        <v>5.7675957884411606E-2</v>
      </c>
      <c r="Z78" s="136">
        <f t="shared" si="46"/>
        <v>0.96417001873242958</v>
      </c>
      <c r="AA78" s="136">
        <f t="shared" si="42"/>
        <v>5.9656689469322129E-2</v>
      </c>
      <c r="AB78" s="136">
        <f t="shared" si="44"/>
        <v>0.99728194403680759</v>
      </c>
    </row>
    <row r="79" spans="2:28" x14ac:dyDescent="0.25">
      <c r="B79" s="132">
        <v>8</v>
      </c>
      <c r="C79" s="117">
        <f t="shared" ref="C79:W79" si="50">C47-C46</f>
        <v>2.3847376788552754E-3</v>
      </c>
      <c r="D79" s="117">
        <f t="shared" si="50"/>
        <v>0</v>
      </c>
      <c r="E79" s="117">
        <f t="shared" si="50"/>
        <v>1.2354884455474391E-3</v>
      </c>
      <c r="F79" s="117">
        <f t="shared" si="50"/>
        <v>3.6403131500534203E-3</v>
      </c>
      <c r="G79" s="117">
        <f t="shared" si="50"/>
        <v>2.4104731997834916E-3</v>
      </c>
      <c r="H79" s="117">
        <f t="shared" si="50"/>
        <v>2.0817327333549906E-3</v>
      </c>
      <c r="I79" s="117">
        <f t="shared" si="50"/>
        <v>2.1775977491026444E-3</v>
      </c>
      <c r="J79" s="117">
        <f t="shared" si="50"/>
        <v>2.6345163833455532E-3</v>
      </c>
      <c r="K79" s="117">
        <f t="shared" si="50"/>
        <v>3.3865730764249813E-3</v>
      </c>
      <c r="L79" s="117">
        <f t="shared" si="50"/>
        <v>1.8911573695500339E-3</v>
      </c>
      <c r="M79" s="117">
        <f t="shared" si="50"/>
        <v>2.5221079712715033E-3</v>
      </c>
      <c r="N79" s="117">
        <f t="shared" si="50"/>
        <v>2.500718200085239E-3</v>
      </c>
      <c r="O79" s="117">
        <f t="shared" si="50"/>
        <v>3.0064915308851692E-3</v>
      </c>
      <c r="P79" s="117">
        <f t="shared" si="50"/>
        <v>1.9730123048519177E-3</v>
      </c>
      <c r="Q79" s="117">
        <f t="shared" si="50"/>
        <v>2.2397845753263645E-3</v>
      </c>
      <c r="R79" s="117">
        <f t="shared" si="50"/>
        <v>1.80150082703745E-3</v>
      </c>
      <c r="S79" s="117">
        <f t="shared" si="50"/>
        <v>1.2588073739829841E-3</v>
      </c>
      <c r="T79" s="117">
        <f t="shared" si="50"/>
        <v>1.2149102064944461E-3</v>
      </c>
      <c r="U79" s="117">
        <f t="shared" si="50"/>
        <v>1.2196378159972099E-3</v>
      </c>
      <c r="V79" s="117">
        <f t="shared" si="50"/>
        <v>1.0846366717975897E-3</v>
      </c>
      <c r="W79" s="117">
        <f t="shared" si="50"/>
        <v>7.9273435924032132E-4</v>
      </c>
      <c r="Y79" s="136">
        <f>SUMPRODUCT(C79:W79,C14:W14)/SUM(C14:W14)</f>
        <v>1.949013345190869E-3</v>
      </c>
      <c r="Z79" s="136">
        <f t="shared" si="46"/>
        <v>0.9661190320776204</v>
      </c>
      <c r="AA79" s="136">
        <f t="shared" si="42"/>
        <v>2.0159471670784645E-3</v>
      </c>
      <c r="AB79" s="136">
        <f t="shared" si="44"/>
        <v>0.99929789120388601</v>
      </c>
    </row>
    <row r="80" spans="2:28" x14ac:dyDescent="0.25">
      <c r="B80" s="132">
        <v>9</v>
      </c>
      <c r="C80" s="117">
        <f t="shared" ref="C80:V80" si="51">C48-C47</f>
        <v>7.9491255961849916E-4</v>
      </c>
      <c r="D80" s="117">
        <f t="shared" si="51"/>
        <v>0</v>
      </c>
      <c r="E80" s="117">
        <f t="shared" si="51"/>
        <v>8.6483707738427285E-4</v>
      </c>
      <c r="F80" s="117">
        <f t="shared" si="51"/>
        <v>1.5741862034069909E-3</v>
      </c>
      <c r="G80" s="117">
        <f t="shared" si="51"/>
        <v>5.4142068218721029E-4</v>
      </c>
      <c r="H80" s="117">
        <f t="shared" si="51"/>
        <v>1.82291512478161E-3</v>
      </c>
      <c r="I80" s="117">
        <f t="shared" si="51"/>
        <v>8.8038118646438512E-4</v>
      </c>
      <c r="J80" s="117">
        <f t="shared" si="51"/>
        <v>7.0789406257709686E-4</v>
      </c>
      <c r="K80" s="117">
        <f t="shared" si="51"/>
        <v>8.4598351102860292E-4</v>
      </c>
      <c r="L80" s="117">
        <f t="shared" si="51"/>
        <v>8.9206426802235228E-4</v>
      </c>
      <c r="M80" s="117">
        <f t="shared" si="51"/>
        <v>8.3420794406008358E-4</v>
      </c>
      <c r="N80" s="117">
        <f t="shared" si="51"/>
        <v>1.0550063934726683E-3</v>
      </c>
      <c r="O80" s="117">
        <f t="shared" si="51"/>
        <v>6.8924680956294893E-4</v>
      </c>
      <c r="P80" s="117">
        <f t="shared" si="51"/>
        <v>6.7294697653652591E-4</v>
      </c>
      <c r="Q80" s="117">
        <f t="shared" si="51"/>
        <v>6.8534681963006161E-4</v>
      </c>
      <c r="R80" s="117">
        <f t="shared" si="51"/>
        <v>7.6209307523800174E-4</v>
      </c>
      <c r="S80" s="117">
        <f t="shared" si="51"/>
        <v>3.508591672126693E-4</v>
      </c>
      <c r="T80" s="117">
        <f t="shared" si="51"/>
        <v>3.0397438548157574E-4</v>
      </c>
      <c r="U80" s="117">
        <f t="shared" si="51"/>
        <v>3.6061072862114685E-4</v>
      </c>
      <c r="V80" s="117">
        <f t="shared" si="51"/>
        <v>4.2979395800823994E-4</v>
      </c>
      <c r="W80" s="117"/>
      <c r="Y80" s="136">
        <f>SUMPRODUCT(C80:V80,C15:V15)/SUM(C15:V15)</f>
        <v>6.7879726004188047E-4</v>
      </c>
      <c r="Z80" s="136">
        <f t="shared" si="46"/>
        <v>0.96679782933766223</v>
      </c>
      <c r="AA80" s="136">
        <f t="shared" si="42"/>
        <v>7.0210879611398551E-4</v>
      </c>
      <c r="AB80" s="136">
        <f t="shared" si="44"/>
        <v>1</v>
      </c>
    </row>
    <row r="81" spans="2:27" ht="14.5" thickBot="1" x14ac:dyDescent="0.3"/>
    <row r="82" spans="2:27" ht="15" thickTop="1" thickBot="1" x14ac:dyDescent="0.3">
      <c r="B82" s="116" t="s">
        <v>61</v>
      </c>
      <c r="C82" s="166" t="s">
        <v>64</v>
      </c>
      <c r="D82" s="167"/>
      <c r="E82" s="167"/>
      <c r="F82" s="167"/>
      <c r="G82" s="168"/>
    </row>
    <row r="83" spans="2:27" ht="14.5" thickTop="1" x14ac:dyDescent="0.25">
      <c r="B83" s="137"/>
      <c r="C83" s="137"/>
      <c r="D83" s="137"/>
      <c r="E83" s="137"/>
    </row>
    <row r="84" spans="2:27" x14ac:dyDescent="0.25">
      <c r="B84" s="132" t="s">
        <v>26</v>
      </c>
      <c r="C84" s="117">
        <v>1</v>
      </c>
      <c r="D84" s="117">
        <v>1</v>
      </c>
      <c r="E84" s="117">
        <v>1</v>
      </c>
      <c r="F84" s="117">
        <v>1</v>
      </c>
      <c r="G84" s="117">
        <v>1</v>
      </c>
      <c r="H84" s="117">
        <v>1</v>
      </c>
      <c r="I84" s="117">
        <v>1</v>
      </c>
      <c r="J84" s="117">
        <v>1</v>
      </c>
      <c r="K84" s="117">
        <v>1</v>
      </c>
      <c r="L84" s="117">
        <v>1</v>
      </c>
      <c r="M84" s="117">
        <v>1</v>
      </c>
      <c r="N84" s="117">
        <v>1</v>
      </c>
      <c r="O84" s="117">
        <v>1</v>
      </c>
      <c r="P84" s="117">
        <v>1</v>
      </c>
      <c r="Q84" s="117">
        <v>1</v>
      </c>
      <c r="R84" s="117">
        <v>1</v>
      </c>
      <c r="S84" s="117">
        <v>1</v>
      </c>
      <c r="T84" s="117">
        <v>1</v>
      </c>
      <c r="U84" s="117">
        <v>1</v>
      </c>
      <c r="V84" s="117">
        <v>1</v>
      </c>
      <c r="W84" s="117">
        <v>0.99929789120388601</v>
      </c>
      <c r="X84" s="117">
        <v>0.99728194403680759</v>
      </c>
      <c r="Y84" s="115" t="s">
        <v>27</v>
      </c>
      <c r="Z84" s="115" t="s">
        <v>28</v>
      </c>
      <c r="AA84" s="115" t="s">
        <v>29</v>
      </c>
    </row>
    <row r="85" spans="2:27" x14ac:dyDescent="0.25">
      <c r="B85" s="132" t="s">
        <v>62</v>
      </c>
      <c r="C85" s="117">
        <f>C48/C84</f>
        <v>0.91759612082670905</v>
      </c>
      <c r="D85" s="117">
        <f t="shared" ref="D85:V85" si="52">D48/D84</f>
        <v>0.91157132149901388</v>
      </c>
      <c r="E85" s="117">
        <f t="shared" si="52"/>
        <v>0.95034138008831026</v>
      </c>
      <c r="F85" s="117">
        <f t="shared" si="52"/>
        <v>0.93929551357733176</v>
      </c>
      <c r="G85" s="117">
        <f t="shared" si="52"/>
        <v>0.93824621115322138</v>
      </c>
      <c r="H85" s="117">
        <f t="shared" si="52"/>
        <v>0.95294426862843773</v>
      </c>
      <c r="I85" s="117">
        <f t="shared" si="52"/>
        <v>0.95316692215646326</v>
      </c>
      <c r="J85" s="117">
        <f t="shared" si="52"/>
        <v>0.94181160482877557</v>
      </c>
      <c r="K85" s="117">
        <f t="shared" si="52"/>
        <v>0.95074311504095677</v>
      </c>
      <c r="L85" s="117">
        <f t="shared" si="52"/>
        <v>0.94708285396001468</v>
      </c>
      <c r="M85" s="117">
        <f t="shared" si="52"/>
        <v>0.94900251457455498</v>
      </c>
      <c r="N85" s="117">
        <f t="shared" si="52"/>
        <v>0.95615039487304399</v>
      </c>
      <c r="O85" s="117">
        <f t="shared" si="52"/>
        <v>0.95363228629879326</v>
      </c>
      <c r="P85" s="117">
        <f t="shared" si="52"/>
        <v>0.95815035879852706</v>
      </c>
      <c r="Q85" s="117">
        <f t="shared" si="52"/>
        <v>0.96097918729854936</v>
      </c>
      <c r="R85" s="117">
        <f t="shared" si="52"/>
        <v>0.96928425714157984</v>
      </c>
      <c r="S85" s="117">
        <f t="shared" si="52"/>
        <v>0.97054343964298051</v>
      </c>
      <c r="T85" s="117">
        <f t="shared" si="52"/>
        <v>0.9744489799038436</v>
      </c>
      <c r="U85" s="117">
        <f t="shared" si="52"/>
        <v>0.97631444203726836</v>
      </c>
      <c r="V85" s="117">
        <f t="shared" si="52"/>
        <v>0.97405667686843089</v>
      </c>
      <c r="W85" s="117">
        <f>W47/W84</f>
        <v>0.976710066426979</v>
      </c>
      <c r="X85" s="117">
        <f>X46/X84</f>
        <v>0.97792278720024894</v>
      </c>
      <c r="Y85" s="136">
        <f>AVERAGE(C85:X85)</f>
        <v>0.95454521376472889</v>
      </c>
      <c r="Z85" s="136">
        <f>_xlfn.STDEV.P(C85:X85)</f>
        <v>1.7600206002476311E-2</v>
      </c>
      <c r="AA85" s="136">
        <f>Z85/Y85</f>
        <v>1.8438315701213411E-2</v>
      </c>
    </row>
    <row r="86" spans="2:27" x14ac:dyDescent="0.25">
      <c r="B86" s="132" t="s">
        <v>66</v>
      </c>
      <c r="C86" s="117">
        <v>8.3198791732909366E-2</v>
      </c>
      <c r="D86" s="117">
        <v>8.8428678500986208E-2</v>
      </c>
      <c r="E86" s="117">
        <v>5.0760460244303342E-2</v>
      </c>
      <c r="F86" s="117">
        <v>6.2906465396075792E-2</v>
      </c>
      <c r="G86" s="117">
        <v>6.429123984840282E-2</v>
      </c>
      <c r="H86" s="117">
        <v>4.9697941028449627E-2</v>
      </c>
      <c r="I86" s="117">
        <v>4.9384388172008235E-2</v>
      </c>
      <c r="J86" s="117">
        <v>6.0384813008130082E-2</v>
      </c>
      <c r="K86" s="117">
        <v>5.1955509660624705E-2</v>
      </c>
      <c r="L86" s="117">
        <v>5.4890119517426908E-2</v>
      </c>
      <c r="M86" s="117">
        <v>5.3748129426995285E-2</v>
      </c>
      <c r="N86" s="117">
        <v>4.5378083480484686E-2</v>
      </c>
      <c r="O86" s="117">
        <v>4.7457776823026605E-2</v>
      </c>
      <c r="P86" s="117">
        <v>4.2848728431004575E-2</v>
      </c>
      <c r="Q86" s="117">
        <v>4.0330302625673685E-2</v>
      </c>
      <c r="R86" s="117">
        <v>3.1432497831820824E-2</v>
      </c>
      <c r="S86" s="117">
        <v>3.0693362578942233E-2</v>
      </c>
      <c r="T86" s="117">
        <v>2.6075128786047716E-2</v>
      </c>
      <c r="U86" s="117">
        <v>2.4607155160955914E-2</v>
      </c>
      <c r="V86" s="117">
        <v>2.6874899759918393E-2</v>
      </c>
      <c r="W86" s="117">
        <v>2.427638721335304E-2</v>
      </c>
      <c r="X86" s="117">
        <v>2.1980343689295752E-2</v>
      </c>
      <c r="Y86" s="136">
        <v>4.5606844603213147E-2</v>
      </c>
      <c r="Z86" s="136">
        <v>1.7574074809121008E-2</v>
      </c>
      <c r="AA86" s="136">
        <v>0.38533853771332516</v>
      </c>
    </row>
    <row r="87" spans="2:27" ht="14.5" thickBot="1" x14ac:dyDescent="0.3"/>
    <row r="88" spans="2:27" ht="14.5" thickTop="1" x14ac:dyDescent="0.25">
      <c r="X88" s="159" t="s">
        <v>65</v>
      </c>
      <c r="Y88" s="160"/>
      <c r="Z88" s="160"/>
      <c r="AA88" s="161"/>
    </row>
    <row r="89" spans="2:27" ht="14.5" thickBot="1" x14ac:dyDescent="0.3">
      <c r="X89" s="162"/>
      <c r="Y89" s="163"/>
      <c r="Z89" s="163"/>
      <c r="AA89" s="164"/>
    </row>
    <row r="90" spans="2:27" ht="14.5" thickTop="1" x14ac:dyDescent="0.25"/>
  </sheetData>
  <mergeCells count="6">
    <mergeCell ref="X88:AA89"/>
    <mergeCell ref="A1:B2"/>
    <mergeCell ref="C4:E4"/>
    <mergeCell ref="C37:E37"/>
    <mergeCell ref="C69:E69"/>
    <mergeCell ref="C82:G82"/>
  </mergeCells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754D-EEB1-48D3-BD44-BE99A01EC813}">
  <sheetPr>
    <tabColor rgb="FF92D050"/>
  </sheetPr>
  <dimension ref="A2:Q32"/>
  <sheetViews>
    <sheetView workbookViewId="0">
      <selection activeCell="T23" sqref="T23"/>
    </sheetView>
  </sheetViews>
  <sheetFormatPr defaultRowHeight="14" x14ac:dyDescent="0.25"/>
  <sheetData>
    <row r="2" spans="1:17" ht="14" customHeight="1" x14ac:dyDescent="0.25">
      <c r="A2" s="169" t="s">
        <v>40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</row>
    <row r="3" spans="1:17" x14ac:dyDescent="0.2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</row>
    <row r="4" spans="1:17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1:17" x14ac:dyDescent="0.25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x14ac:dyDescent="0.25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</row>
    <row r="7" spans="1:17" x14ac:dyDescent="0.25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</row>
    <row r="8" spans="1:17" x14ac:dyDescent="0.25">
      <c r="A8" s="169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</row>
    <row r="9" spans="1:17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</row>
    <row r="10" spans="1:17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</row>
    <row r="11" spans="1:17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</row>
    <row r="12" spans="1:17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</row>
    <row r="13" spans="1:17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</row>
    <row r="14" spans="1:17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</row>
    <row r="15" spans="1:17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</row>
    <row r="16" spans="1:17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</row>
    <row r="17" spans="1:17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</row>
    <row r="18" spans="1:17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</row>
    <row r="19" spans="1:17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</row>
    <row r="20" spans="1:17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</row>
    <row r="21" spans="1:17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</row>
    <row r="22" spans="1:17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</row>
    <row r="23" spans="1:17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</row>
    <row r="24" spans="1:17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</row>
    <row r="25" spans="1:17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</row>
    <row r="26" spans="1:17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</row>
    <row r="27" spans="1:17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</row>
    <row r="28" spans="1:17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</row>
    <row r="29" spans="1:17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</row>
    <row r="30" spans="1:17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</row>
    <row r="31" spans="1:17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</row>
    <row r="32" spans="1:17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</row>
  </sheetData>
  <mergeCells count="1">
    <mergeCell ref="A2:Q3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T6-StaticPool</vt:lpstr>
      <vt:lpstr>T6-LGD</vt:lpstr>
      <vt:lpstr>T6-CPR</vt:lpstr>
      <vt:lpstr>T6-RR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慕容白泽</cp:lastModifiedBy>
  <dcterms:created xsi:type="dcterms:W3CDTF">2017-07-03T07:09:48Z</dcterms:created>
  <dcterms:modified xsi:type="dcterms:W3CDTF">2018-02-02T07:28:06Z</dcterms:modified>
</cp:coreProperties>
</file>