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CA研究国债\中国国债\中国国债历年信息汇总\"/>
    </mc:Choice>
  </mc:AlternateContent>
  <bookViews>
    <workbookView xWindow="0" yWindow="0" windowWidth="20490" windowHeight="7770"/>
  </bookViews>
  <sheets>
    <sheet name="各项指标对应系数" sheetId="1" r:id="rId1"/>
    <sheet name="Sheet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K16" i="1"/>
  <c r="J16" i="1"/>
  <c r="I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<sst xmlns="http://purl.oclc.org/ooxml/spreadsheetml/main" count="12" uniqueCount="9">
  <si>
    <t>第一主因子</t>
    <phoneticPr fontId="18" type="noConversion"/>
  </si>
  <si>
    <t>第二主因子</t>
    <phoneticPr fontId="18" type="noConversion"/>
  </si>
  <si>
    <t>第三主因子</t>
    <phoneticPr fontId="18" type="noConversion"/>
  </si>
  <si>
    <t>RawRate</t>
    <phoneticPr fontId="18" type="noConversion"/>
  </si>
  <si>
    <t>t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</si>
  <si>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</si>
  <si>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</si>
  <si>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</si>
  <si>
    <t>SimRate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</si>
</sst>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0.000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176" fontId="19" fillId="0" borderId="0" xfId="42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三大主因子对利率期限结构的影响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第一主因子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Sheet1!$B$1:$O$1</c:f>
              <c:numCache>
                <c:formatCode>General</c:formatCode>
                <c:ptCount val="14"/>
                <c:pt idx="0">
                  <c:v>0.210225954256229</c:v>
                </c:pt>
                <c:pt idx="1">
                  <c:v>0.32606095319616402</c:v>
                </c:pt>
                <c:pt idx="2">
                  <c:v>0.33304454902976099</c:v>
                </c:pt>
                <c:pt idx="3">
                  <c:v>0.33104252837012399</c:v>
                </c:pt>
                <c:pt idx="4">
                  <c:v>0.32512023184131</c:v>
                </c:pt>
                <c:pt idx="5">
                  <c:v>0.32072368987118699</c:v>
                </c:pt>
                <c:pt idx="6">
                  <c:v>0.31998141351812598</c:v>
                </c:pt>
                <c:pt idx="7">
                  <c:v>0.28118402741969101</c:v>
                </c:pt>
                <c:pt idx="8">
                  <c:v>0.24421859617321301</c:v>
                </c:pt>
                <c:pt idx="9">
                  <c:v>0.22197032511607401</c:v>
                </c:pt>
                <c:pt idx="10">
                  <c:v>0.19294844491378399</c:v>
                </c:pt>
                <c:pt idx="11">
                  <c:v>0.16939755166262799</c:v>
                </c:pt>
                <c:pt idx="12">
                  <c:v>0.170267607365573</c:v>
                </c:pt>
                <c:pt idx="13">
                  <c:v>0.18743752049337201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第二主因子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Sheet1!$B$2:$O$2</c:f>
              <c:numCache>
                <c:formatCode>General</c:formatCode>
                <c:ptCount val="14"/>
                <c:pt idx="0">
                  <c:v>-0.27969720479022903</c:v>
                </c:pt>
                <c:pt idx="1">
                  <c:v>-0.25848291619893299</c:v>
                </c:pt>
                <c:pt idx="2">
                  <c:v>-0.20584919735577101</c:v>
                </c:pt>
                <c:pt idx="3">
                  <c:v>-0.18653590718260299</c:v>
                </c:pt>
                <c:pt idx="4">
                  <c:v>-0.155259605345866</c:v>
                </c:pt>
                <c:pt idx="5">
                  <c:v>-0.13713352245013299</c:v>
                </c:pt>
                <c:pt idx="6">
                  <c:v>-0.111613074861022</c:v>
                </c:pt>
                <c:pt idx="7">
                  <c:v>6.9811167484149894E-2</c:v>
                </c:pt>
                <c:pt idx="8">
                  <c:v>0.19715487070688101</c:v>
                </c:pt>
                <c:pt idx="9">
                  <c:v>0.26831923133200503</c:v>
                </c:pt>
                <c:pt idx="10">
                  <c:v>0.37468051937861702</c:v>
                </c:pt>
                <c:pt idx="11">
                  <c:v>0.43150820768582498</c:v>
                </c:pt>
                <c:pt idx="12">
                  <c:v>0.43226930452846302</c:v>
                </c:pt>
                <c:pt idx="13">
                  <c:v>0.30534810273289198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第三主因子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Sheet1!$B$3:$O$3</c:f>
              <c:numCache>
                <c:formatCode>General</c:formatCode>
                <c:ptCount val="14"/>
                <c:pt idx="0">
                  <c:v>-0.843553391406896</c:v>
                </c:pt>
                <c:pt idx="1">
                  <c:v>-0.17203909291122199</c:v>
                </c:pt>
                <c:pt idx="2">
                  <c:v>9.3385284408751601E-2</c:v>
                </c:pt>
                <c:pt idx="3">
                  <c:v>0.13820251879487699</c:v>
                </c:pt>
                <c:pt idx="4">
                  <c:v>0.16758629374984099</c:v>
                </c:pt>
                <c:pt idx="5">
                  <c:v>0.162504878205844</c:v>
                </c:pt>
                <c:pt idx="6">
                  <c:v>0.17297579301032201</c:v>
                </c:pt>
                <c:pt idx="7">
                  <c:v>0.165697607884084</c:v>
                </c:pt>
                <c:pt idx="8">
                  <c:v>9.6361943122829294E-2</c:v>
                </c:pt>
                <c:pt idx="9">
                  <c:v>2.3845456163503E-2</c:v>
                </c:pt>
                <c:pt idx="10">
                  <c:v>-0.112775952799263</c:v>
                </c:pt>
                <c:pt idx="11">
                  <c:v>-0.21663696579960401</c:v>
                </c:pt>
                <c:pt idx="12">
                  <c:v>-0.21072249705653601</c:v>
                </c:pt>
                <c:pt idx="13">
                  <c:v>7.2263159236626295E-2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3896"/>
        <c:axId val="190143496"/>
      </c:lineChart>
      <c:catAx>
        <c:axId val="11554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143496"/>
        <c:crosses val="autoZero"/>
        <c:auto val="1"/>
        <c:lblAlgn val="ctr"/>
        <c:lblOffset val="100"/>
        <c:noMultiLvlLbl val="0"/>
      </c:catAx>
      <c:valAx>
        <c:axId val="19014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54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419100</xdr:colOff>
      <xdr:row>10</xdr:row>
      <xdr:rowOff>123825</xdr:rowOff>
    </xdr:from>
    <xdr:to>
      <xdr:col>7</xdr:col>
      <xdr:colOff>390525</xdr:colOff>
      <xdr:row>23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16" sqref="K16"/>
    </sheetView>
  </sheetViews>
  <sheetFormatPr defaultRowHeight="13.5" x14ac:dyDescent="0.15"/>
  <cols>
    <col min="1" max="1" width="12.5" customWidth="1"/>
    <col min="2" max="2" width="13.875" customWidth="1"/>
    <col min="3" max="3" width="15.5" customWidth="1"/>
  </cols>
  <sheetData>
    <row r="1" spans="1:13" x14ac:dyDescent="0.1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</row>
    <row r="2" spans="1:13" x14ac:dyDescent="0.15">
      <c r="A2">
        <v>0.210225954256229</v>
      </c>
      <c r="B2">
        <v>-0.27969720479022903</v>
      </c>
      <c r="C2">
        <v>-0.843553391406896</v>
      </c>
      <c r="G2">
        <v>0.61709999999999998</v>
      </c>
      <c r="H2">
        <v>0</v>
      </c>
      <c r="I2">
        <f>A2*G2</f>
        <v>0.1297304363715189</v>
      </c>
      <c r="J2">
        <f>G2*B2</f>
        <v>-0.17260114507605032</v>
      </c>
      <c r="K2">
        <f>C2*G2</f>
        <v>-0.52055679783719555</v>
      </c>
      <c r="L2" s="1"/>
      <c r="M2" t="e">
        <f>-0.08314-1.00614*((1-EXP(-0.0609*H2))/(0.0609*H2))-0.4339*((1-EXP(-0.0609*H2))/(0.0609*H2)-EXP(-0.0609*H2))</f>
        <v>#DIV/0!</v>
      </c>
    </row>
    <row r="3" spans="1:13" x14ac:dyDescent="0.15">
      <c r="A3">
        <v>0.32606095319616402</v>
      </c>
      <c r="B3">
        <v>-0.25848291619893299</v>
      </c>
      <c r="C3">
        <v>-0.17203909291122199</v>
      </c>
      <c r="G3">
        <v>0.25259999999999999</v>
      </c>
      <c r="H3">
        <v>0.08</v>
      </c>
      <c r="I3">
        <f t="shared" ref="I3:I15" si="0">A3*G3</f>
        <v>8.2362996777351025E-2</v>
      </c>
      <c r="J3">
        <f t="shared" ref="J3:J15" si="1">G3*B3</f>
        <v>-6.5292784631850467E-2</v>
      </c>
      <c r="K3">
        <f t="shared" ref="K3:K15" si="2">C3*G3</f>
        <v>-4.3457074869374675E-2</v>
      </c>
      <c r="L3" s="1"/>
      <c r="M3">
        <f t="shared" ref="M3:M16" si="3">-0.08314-1.00614*((1-EXP(-0.0609*H3))/(0.0609*H3))-0.4339*((1-EXP(-0.0609*H3))/(0.0609*H3)-EXP(-0.0609*H3))</f>
        <v>-1.0878865720626321</v>
      </c>
    </row>
    <row r="4" spans="1:13" x14ac:dyDescent="0.15">
      <c r="A4">
        <v>0.33304454902976099</v>
      </c>
      <c r="B4">
        <v>-0.20584919735577101</v>
      </c>
      <c r="C4">
        <v>9.3385284408751601E-2</v>
      </c>
      <c r="G4">
        <v>0.1547</v>
      </c>
      <c r="H4">
        <v>0.17</v>
      </c>
      <c r="I4">
        <f t="shared" si="0"/>
        <v>5.152199173490403E-2</v>
      </c>
      <c r="J4">
        <f t="shared" si="1"/>
        <v>-3.1844870830937774E-2</v>
      </c>
      <c r="K4">
        <f t="shared" si="2"/>
        <v>1.4446703498033873E-2</v>
      </c>
      <c r="L4" s="1"/>
      <c r="M4">
        <f t="shared" si="3"/>
        <v>-1.0863202845558926</v>
      </c>
    </row>
    <row r="5" spans="1:13" x14ac:dyDescent="0.15">
      <c r="A5">
        <v>0.33104252837012399</v>
      </c>
      <c r="B5">
        <v>-0.18653590718260299</v>
      </c>
      <c r="C5">
        <v>0.13820251879487699</v>
      </c>
      <c r="G5">
        <v>0.13120000000000001</v>
      </c>
      <c r="H5">
        <v>0.25</v>
      </c>
      <c r="I5">
        <f t="shared" si="0"/>
        <v>4.3432779722160274E-2</v>
      </c>
      <c r="J5">
        <f t="shared" si="1"/>
        <v>-2.4473511022357515E-2</v>
      </c>
      <c r="K5">
        <f t="shared" si="2"/>
        <v>1.8132170465887863E-2</v>
      </c>
      <c r="L5" s="1"/>
      <c r="M5">
        <f t="shared" si="3"/>
        <v>-1.0849292106861008</v>
      </c>
    </row>
    <row r="6" spans="1:13" x14ac:dyDescent="0.15">
      <c r="A6">
        <v>0.32512023184131</v>
      </c>
      <c r="B6">
        <v>-0.155259605345866</v>
      </c>
      <c r="C6">
        <v>0.16758629374984099</v>
      </c>
      <c r="G6">
        <v>9.06E-2</v>
      </c>
      <c r="H6">
        <v>0.5</v>
      </c>
      <c r="I6">
        <f t="shared" si="0"/>
        <v>2.9455893004822688E-2</v>
      </c>
      <c r="J6">
        <f t="shared" si="1"/>
        <v>-1.4066520244335459E-2</v>
      </c>
      <c r="K6">
        <f t="shared" si="2"/>
        <v>1.5183318213735595E-2</v>
      </c>
      <c r="L6" s="1"/>
      <c r="M6">
        <f t="shared" si="3"/>
        <v>-1.0805893667083097</v>
      </c>
    </row>
    <row r="7" spans="1:13" x14ac:dyDescent="0.15">
      <c r="A7">
        <v>0.32072368987118699</v>
      </c>
      <c r="B7">
        <v>-0.13713352245013299</v>
      </c>
      <c r="C7">
        <v>0.162504878205844</v>
      </c>
      <c r="G7">
        <v>6.8099999999999994E-2</v>
      </c>
      <c r="H7">
        <v>0.75</v>
      </c>
      <c r="I7">
        <f t="shared" si="0"/>
        <v>2.1841283280227834E-2</v>
      </c>
      <c r="J7">
        <f t="shared" si="1"/>
        <v>-9.3387928788540558E-3</v>
      </c>
      <c r="K7">
        <f t="shared" si="2"/>
        <v>1.1066582205817976E-2</v>
      </c>
      <c r="L7" s="1"/>
      <c r="M7">
        <f t="shared" si="3"/>
        <v>-1.0762607172742582</v>
      </c>
    </row>
    <row r="8" spans="1:13" x14ac:dyDescent="0.15">
      <c r="A8">
        <v>0.31998141351812598</v>
      </c>
      <c r="B8">
        <v>-0.111613074861022</v>
      </c>
      <c r="C8">
        <v>0.17297579301032201</v>
      </c>
      <c r="G8">
        <v>3.6499999999999998E-2</v>
      </c>
      <c r="H8">
        <v>1</v>
      </c>
      <c r="I8">
        <f t="shared" si="0"/>
        <v>1.1679321593411597E-2</v>
      </c>
      <c r="J8">
        <f t="shared" si="1"/>
        <v>-4.0738772324273023E-3</v>
      </c>
      <c r="K8">
        <f t="shared" si="2"/>
        <v>6.3136164448767528E-3</v>
      </c>
      <c r="L8" s="1"/>
      <c r="M8">
        <f t="shared" si="3"/>
        <v>-1.0719435040637195</v>
      </c>
    </row>
    <row r="9" spans="1:13" x14ac:dyDescent="0.15">
      <c r="A9">
        <v>0.28118402741969101</v>
      </c>
      <c r="B9">
        <v>6.9811167484149894E-2</v>
      </c>
      <c r="C9">
        <v>0.165697607884084</v>
      </c>
      <c r="G9">
        <v>-0.17730000000000001</v>
      </c>
      <c r="H9">
        <v>3</v>
      </c>
      <c r="I9">
        <f t="shared" si="0"/>
        <v>-4.9853928061511218E-2</v>
      </c>
      <c r="J9">
        <f t="shared" si="1"/>
        <v>-1.2377519994939776E-2</v>
      </c>
      <c r="K9">
        <f t="shared" si="2"/>
        <v>-2.9378185877848094E-2</v>
      </c>
      <c r="L9" s="1"/>
      <c r="M9">
        <f t="shared" si="3"/>
        <v>-1.037844137472745</v>
      </c>
    </row>
    <row r="10" spans="1:13" x14ac:dyDescent="0.15">
      <c r="A10">
        <v>0.24421859617321301</v>
      </c>
      <c r="B10">
        <v>0.19715487070688101</v>
      </c>
      <c r="C10">
        <v>9.6361943122829294E-2</v>
      </c>
      <c r="G10">
        <v>-0.2954</v>
      </c>
      <c r="H10">
        <v>5</v>
      </c>
      <c r="I10">
        <f t="shared" si="0"/>
        <v>-7.2142173309567126E-2</v>
      </c>
      <c r="J10">
        <f t="shared" si="1"/>
        <v>-5.8239548806812647E-2</v>
      </c>
      <c r="K10">
        <f t="shared" si="2"/>
        <v>-2.8465317998483772E-2</v>
      </c>
      <c r="L10" s="1"/>
      <c r="M10">
        <f t="shared" si="3"/>
        <v>-1.0045937020887126</v>
      </c>
    </row>
    <row r="11" spans="1:13" x14ac:dyDescent="0.15">
      <c r="A11">
        <v>0.22197032511607401</v>
      </c>
      <c r="B11">
        <v>0.26831923133200503</v>
      </c>
      <c r="C11">
        <v>2.3845456163503E-2</v>
      </c>
      <c r="G11">
        <v>-0.37930000000000003</v>
      </c>
      <c r="H11">
        <v>7</v>
      </c>
      <c r="I11">
        <f t="shared" si="0"/>
        <v>-8.4193344316526877E-2</v>
      </c>
      <c r="J11">
        <f t="shared" si="1"/>
        <v>-0.10177348444422951</v>
      </c>
      <c r="K11">
        <f t="shared" si="2"/>
        <v>-9.0445815228166887E-3</v>
      </c>
      <c r="L11" s="1"/>
      <c r="M11">
        <f t="shared" si="3"/>
        <v>-0.97227144786975728</v>
      </c>
    </row>
    <row r="12" spans="1:13" x14ac:dyDescent="0.15">
      <c r="A12">
        <v>0.19294844491378399</v>
      </c>
      <c r="B12">
        <v>0.37468051937861702</v>
      </c>
      <c r="C12">
        <v>-0.112775952799263</v>
      </c>
      <c r="G12">
        <v>-0.374</v>
      </c>
      <c r="H12">
        <v>10</v>
      </c>
      <c r="I12">
        <f t="shared" si="0"/>
        <v>-7.2162718397755218E-2</v>
      </c>
      <c r="J12">
        <f t="shared" si="1"/>
        <v>-0.14013051424760276</v>
      </c>
      <c r="K12">
        <f t="shared" si="2"/>
        <v>4.217820634692436E-2</v>
      </c>
      <c r="L12" s="1"/>
      <c r="M12">
        <f t="shared" si="3"/>
        <v>-0.92565021643230283</v>
      </c>
    </row>
    <row r="13" spans="1:13" x14ac:dyDescent="0.15">
      <c r="A13">
        <v>0.16939755166262799</v>
      </c>
      <c r="B13">
        <v>0.43150820768582498</v>
      </c>
      <c r="C13">
        <v>-0.21663696579960401</v>
      </c>
      <c r="G13">
        <v>-0.36020000000000002</v>
      </c>
      <c r="H13">
        <v>15</v>
      </c>
      <c r="I13">
        <f t="shared" si="0"/>
        <v>-6.1016998108878603E-2</v>
      </c>
      <c r="J13">
        <f t="shared" si="1"/>
        <v>-0.15542925640843416</v>
      </c>
      <c r="K13">
        <f t="shared" si="2"/>
        <v>7.8032635081017362E-2</v>
      </c>
      <c r="L13" s="1"/>
      <c r="M13">
        <f t="shared" si="3"/>
        <v>-0.85317186462596772</v>
      </c>
    </row>
    <row r="14" spans="1:13" x14ac:dyDescent="0.15">
      <c r="A14">
        <v>0.170267607365573</v>
      </c>
      <c r="B14">
        <v>0.43226930452846302</v>
      </c>
      <c r="C14">
        <v>-0.21072249705653601</v>
      </c>
      <c r="G14">
        <v>-0.2009</v>
      </c>
      <c r="H14">
        <v>20</v>
      </c>
      <c r="I14">
        <f t="shared" si="0"/>
        <v>-3.4206762319743615E-2</v>
      </c>
      <c r="J14">
        <f t="shared" si="1"/>
        <v>-8.6842903279768222E-2</v>
      </c>
      <c r="K14">
        <f t="shared" si="2"/>
        <v>4.2334149658658081E-2</v>
      </c>
      <c r="L14" s="1"/>
      <c r="M14">
        <f t="shared" si="3"/>
        <v>-0.78733293788643322</v>
      </c>
    </row>
    <row r="15" spans="1:13" x14ac:dyDescent="0.15">
      <c r="A15">
        <v>0.18743752049337201</v>
      </c>
      <c r="B15">
        <v>0.30534810273289198</v>
      </c>
      <c r="C15">
        <v>7.2263159236626295E-2</v>
      </c>
      <c r="G15">
        <v>-0.42459999999999998</v>
      </c>
      <c r="H15">
        <v>30</v>
      </c>
      <c r="I15">
        <f t="shared" si="0"/>
        <v>-7.958597120148575E-2</v>
      </c>
      <c r="J15">
        <f t="shared" si="1"/>
        <v>-0.12965080442038593</v>
      </c>
      <c r="K15">
        <f t="shared" si="2"/>
        <v>-3.0682937411871523E-2</v>
      </c>
      <c r="L15" s="1"/>
      <c r="M15">
        <f t="shared" si="3"/>
        <v>-0.67470892849725339</v>
      </c>
    </row>
    <row r="16" spans="1:13" x14ac:dyDescent="0.15">
      <c r="I16">
        <f>SUM(I2:I15)</f>
        <v>-8.3137193231072076E-2</v>
      </c>
      <c r="J16">
        <f>SUM(J2:J15)</f>
        <v>-1.0061355335189859</v>
      </c>
      <c r="K16">
        <f>SUM(K2:K15)</f>
        <v>-0.43389751360263823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"/>
  <sheetViews>
    <sheetView workbookViewId="0">
      <selection activeCell="I18" sqref="I18"/>
    </sheetView>
  </sheetViews>
  <sheetFormatPr defaultRowHeight="13.5" x14ac:dyDescent="0.15"/>
  <cols>
    <col min="1" max="1" width="9" customWidth="1"/>
  </cols>
  <sheetData>
    <row r="1" spans="1:15" x14ac:dyDescent="0.15">
      <c r="A1" t="s">
        <v>0</v>
      </c>
      <c r="B1">
        <v>0.210225954256229</v>
      </c>
      <c r="C1">
        <v>0.32606095319616402</v>
      </c>
      <c r="D1">
        <v>0.33304454902976099</v>
      </c>
      <c r="E1">
        <v>0.33104252837012399</v>
      </c>
      <c r="F1">
        <v>0.32512023184131</v>
      </c>
      <c r="G1">
        <v>0.32072368987118699</v>
      </c>
      <c r="H1">
        <v>0.31998141351812598</v>
      </c>
      <c r="I1">
        <v>0.28118402741969101</v>
      </c>
      <c r="J1">
        <v>0.24421859617321301</v>
      </c>
      <c r="K1">
        <v>0.22197032511607401</v>
      </c>
      <c r="L1">
        <v>0.19294844491378399</v>
      </c>
      <c r="M1">
        <v>0.16939755166262799</v>
      </c>
      <c r="N1">
        <v>0.170267607365573</v>
      </c>
      <c r="O1">
        <v>0.18743752049337201</v>
      </c>
    </row>
    <row r="2" spans="1:15" x14ac:dyDescent="0.15">
      <c r="A2" t="s">
        <v>1</v>
      </c>
      <c r="B2">
        <v>-0.27969720479022903</v>
      </c>
      <c r="C2">
        <v>-0.25848291619893299</v>
      </c>
      <c r="D2">
        <v>-0.20584919735577101</v>
      </c>
      <c r="E2">
        <v>-0.18653590718260299</v>
      </c>
      <c r="F2">
        <v>-0.155259605345866</v>
      </c>
      <c r="G2">
        <v>-0.13713352245013299</v>
      </c>
      <c r="H2">
        <v>-0.111613074861022</v>
      </c>
      <c r="I2">
        <v>6.9811167484149894E-2</v>
      </c>
      <c r="J2">
        <v>0.19715487070688101</v>
      </c>
      <c r="K2">
        <v>0.26831923133200503</v>
      </c>
      <c r="L2">
        <v>0.37468051937861702</v>
      </c>
      <c r="M2">
        <v>0.43150820768582498</v>
      </c>
      <c r="N2">
        <v>0.43226930452846302</v>
      </c>
      <c r="O2">
        <v>0.30534810273289198</v>
      </c>
    </row>
    <row r="3" spans="1:15" x14ac:dyDescent="0.15">
      <c r="A3" t="s">
        <v>2</v>
      </c>
      <c r="B3">
        <v>-0.843553391406896</v>
      </c>
      <c r="C3">
        <v>-0.17203909291122199</v>
      </c>
      <c r="D3">
        <v>9.3385284408751601E-2</v>
      </c>
      <c r="E3">
        <v>0.13820251879487699</v>
      </c>
      <c r="F3">
        <v>0.16758629374984099</v>
      </c>
      <c r="G3">
        <v>0.162504878205844</v>
      </c>
      <c r="H3">
        <v>0.17297579301032201</v>
      </c>
      <c r="I3">
        <v>0.165697607884084</v>
      </c>
      <c r="J3">
        <v>9.6361943122829294E-2</v>
      </c>
      <c r="K3">
        <v>2.3845456163503E-2</v>
      </c>
      <c r="L3">
        <v>-0.112775952799263</v>
      </c>
      <c r="M3">
        <v>-0.21663696579960401</v>
      </c>
      <c r="N3">
        <v>-0.21072249705653601</v>
      </c>
      <c r="O3">
        <v>7.2263159236626295E-2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各项指标对应系数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2018-04-09T13:05:26Z</dcterms:created>
  <dcterms:modified xsi:type="dcterms:W3CDTF">2018-04-13T11:51:01Z</dcterms:modified>
</cp:coreProperties>
</file>