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codetypes/Desktop/Github/xlsx-exporter/test/res/"/>
    </mc:Choice>
  </mc:AlternateContent>
  <xr:revisionPtr revIDLastSave="0" documentId="13_ncr:1_{A1AA8E83-8F5F-CC4B-80EC-264645E6E92E}" xr6:coauthVersionLast="47" xr6:coauthVersionMax="47" xr10:uidLastSave="{00000000-0000-0000-0000-000000000000}"/>
  <bookViews>
    <workbookView xWindow="0" yWindow="760" windowWidth="30240" windowHeight="17700" activeTab="3" xr2:uid="{00000000-000D-0000-FFFF-FFFF00000000}"/>
  </bookViews>
  <sheets>
    <sheet name="define" sheetId="9" r:id="rId1"/>
    <sheet name="conf" sheetId="11" r:id="rId2"/>
    <sheet name="main" sheetId="1" r:id="rId3"/>
    <sheet name="branch" sheetId="4" r:id="rId4"/>
    <sheet name="weekly" sheetId="8" r:id="rId5"/>
    <sheet name="events" sheetId="6" r:id="rId6"/>
    <sheet name="exchange" sheetId="10" r:id="rId7"/>
  </sheets>
  <externalReferences>
    <externalReference r:id="rId8"/>
  </externalReferences>
  <definedNames>
    <definedName name="_xlnm._FilterDatabase" localSheetId="3" hidden="1">branch!$F$1:$F$16</definedName>
    <definedName name="_xlnm._FilterDatabase" localSheetId="2" hidden="1">main!$G$1:$G$17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1" l="1"/>
  <c r="C9" i="11"/>
  <c r="Q16" i="4"/>
  <c r="M16" i="4" s="1"/>
  <c r="G16" i="4"/>
  <c r="A16" i="4"/>
  <c r="H15" i="4" s="1"/>
  <c r="Q15" i="4"/>
  <c r="M15" i="4" s="1"/>
  <c r="G15" i="4"/>
  <c r="A15" i="4"/>
  <c r="H14" i="4" s="1"/>
  <c r="Q14" i="4"/>
  <c r="M14" i="4" s="1"/>
  <c r="G14" i="4"/>
  <c r="A14" i="4"/>
  <c r="H13" i="4" s="1"/>
  <c r="Q13" i="4"/>
  <c r="M13" i="4"/>
  <c r="G13" i="4"/>
  <c r="A13" i="4"/>
  <c r="Q12" i="4"/>
  <c r="M12" i="4" s="1"/>
  <c r="G12" i="4"/>
  <c r="A12" i="4"/>
  <c r="Q11" i="4"/>
  <c r="M11" i="4" s="1"/>
  <c r="G11" i="4"/>
  <c r="A11" i="4"/>
  <c r="Q10" i="4"/>
  <c r="M10" i="4" s="1"/>
  <c r="G10" i="4"/>
  <c r="A10" i="4"/>
  <c r="Q9" i="4"/>
  <c r="M9" i="4" s="1"/>
  <c r="G9" i="4"/>
  <c r="A9" i="4"/>
  <c r="Q8" i="4"/>
  <c r="M8" i="4" s="1"/>
  <c r="H8" i="4"/>
  <c r="G8" i="4"/>
  <c r="A8" i="4"/>
  <c r="Q7" i="4"/>
  <c r="M7" i="4" s="1"/>
  <c r="G7" i="4"/>
  <c r="A7" i="4"/>
  <c r="Q6" i="4"/>
  <c r="M6" i="4" s="1"/>
  <c r="G6" i="4"/>
  <c r="C6" i="4"/>
  <c r="A6" i="4" s="1"/>
  <c r="V17" i="1"/>
  <c r="W17" i="1" s="1"/>
  <c r="O17" i="1"/>
  <c r="K17" i="1" s="1"/>
  <c r="V16" i="1"/>
  <c r="W16" i="1" s="1"/>
  <c r="O16" i="1"/>
  <c r="K16" i="1" s="1"/>
  <c r="F16" i="1"/>
  <c r="V15" i="1"/>
  <c r="W15" i="1" s="1"/>
  <c r="O15" i="1"/>
  <c r="K15" i="1" s="1"/>
  <c r="F15" i="1"/>
  <c r="V14" i="1"/>
  <c r="W14" i="1" s="1"/>
  <c r="O14" i="1"/>
  <c r="K14" i="1" s="1"/>
  <c r="F14" i="1"/>
  <c r="V13" i="1"/>
  <c r="W13" i="1" s="1"/>
  <c r="O13" i="1"/>
  <c r="K13" i="1" s="1"/>
  <c r="F13" i="1"/>
  <c r="V12" i="1"/>
  <c r="W12" i="1" s="1"/>
  <c r="O12" i="1"/>
  <c r="K12" i="1" s="1"/>
  <c r="F12" i="1"/>
  <c r="V11" i="1"/>
  <c r="W11" i="1" s="1"/>
  <c r="O11" i="1"/>
  <c r="K11" i="1"/>
  <c r="F11" i="1"/>
  <c r="V10" i="1"/>
  <c r="W10" i="1" s="1"/>
  <c r="O10" i="1"/>
  <c r="K10" i="1" s="1"/>
  <c r="F10" i="1"/>
  <c r="V9" i="1"/>
  <c r="W9" i="1" s="1"/>
  <c r="O9" i="1"/>
  <c r="K9" i="1" s="1"/>
  <c r="F9" i="1"/>
  <c r="V8" i="1"/>
  <c r="W8" i="1" s="1"/>
  <c r="O8" i="1"/>
  <c r="K8" i="1" s="1"/>
  <c r="F8" i="1"/>
  <c r="V7" i="1"/>
  <c r="W7" i="1" s="1"/>
  <c r="O7" i="1"/>
  <c r="K7" i="1"/>
  <c r="F7" i="1"/>
  <c r="V6" i="1"/>
  <c r="W6" i="1" s="1"/>
  <c r="O6" i="1"/>
  <c r="K6" i="1" s="1"/>
  <c r="F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6" authorId="0" shapeId="0" xr:uid="{C7F72D16-8909-4E66-87BC-BA22DC8B9226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升星石的道具id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5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格式：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{
</t>
        </r>
        <r>
          <rPr>
            <sz val="9"/>
            <color rgb="FF000000"/>
            <rFont val="宋体"/>
            <family val="3"/>
            <charset val="134"/>
          </rPr>
          <t xml:space="preserve">   [id1] = weight1,
</t>
        </r>
        <r>
          <rPr>
            <sz val="9"/>
            <color rgb="FF000000"/>
            <rFont val="宋体"/>
            <family val="3"/>
            <charset val="134"/>
          </rPr>
          <t xml:space="preserve">   [id2] = weight2,
</t>
        </r>
        <r>
          <rPr>
            <sz val="9"/>
            <color rgb="FF000000"/>
            <rFont val="宋体"/>
            <family val="3"/>
            <charset val="134"/>
          </rPr>
          <t>}</t>
        </r>
      </text>
    </comment>
    <comment ref="G5" authorId="0" shapeId="0" xr:uid="{00000000-0006-0000-0100-000002000000}">
      <text>
        <r>
          <rPr>
            <b/>
            <sz val="9"/>
            <color rgb="FF000000"/>
            <rFont val="宋体"/>
            <family val="3"/>
            <charset val="134"/>
          </rPr>
          <t>完成后接取支线</t>
        </r>
      </text>
    </comment>
    <comment ref="H5" authorId="0" shapeId="0" xr:uid="{00000000-0006-0000-0100-000003000000}">
      <text>
        <r>
          <rPr>
            <sz val="9"/>
            <color rgb="FF000000"/>
            <rFont val="宋体"/>
            <family val="3"/>
            <charset val="134"/>
          </rPr>
          <t>条件：和参数一致，是固定的，详见第一张表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I5" authorId="0" shapeId="0" xr:uid="{00000000-0006-0000-0100-000004000000}">
      <text>
        <r>
          <rPr>
            <sz val="9"/>
            <rFont val="宋体"/>
            <family val="3"/>
            <charset val="134"/>
          </rPr>
          <t xml:space="preserve">累计=1，从创号开始计数的
累计=0，从接取任务开始计数
</t>
        </r>
      </text>
    </comment>
    <comment ref="J5" authorId="0" shapeId="0" xr:uid="{00000000-0006-0000-0100-000005000000}">
      <text>
        <r>
          <rPr>
            <b/>
            <sz val="9"/>
            <color rgb="FF000000"/>
            <rFont val="宋体"/>
            <family val="3"/>
            <charset val="134"/>
          </rPr>
          <t>主线类型</t>
        </r>
        <r>
          <rPr>
            <b/>
            <sz val="9"/>
            <color rgb="FF000000"/>
            <rFont val="宋体"/>
            <family val="3"/>
            <charset val="134"/>
          </rPr>
          <t>type</t>
        </r>
        <r>
          <rPr>
            <b/>
            <sz val="9"/>
            <color rgb="FF000000"/>
            <rFont val="宋体"/>
            <family val="3"/>
            <charset val="134"/>
          </rPr>
          <t>：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KILL_WOOD = 1,          -- </t>
        </r>
        <r>
          <rPr>
            <b/>
            <sz val="9"/>
            <color rgb="FF000000"/>
            <rFont val="宋体"/>
            <family val="3"/>
            <charset val="134"/>
          </rPr>
          <t>砍死一棵树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KILL_FOOD = 2,          -- </t>
        </r>
        <r>
          <rPr>
            <b/>
            <sz val="9"/>
            <color rgb="FF000000"/>
            <rFont val="宋体"/>
            <family val="3"/>
            <charset val="134"/>
          </rPr>
          <t>割一片小麦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RESCUS_SOLDIER = 3,     -- </t>
        </r>
        <r>
          <rPr>
            <b/>
            <sz val="9"/>
            <color rgb="FF000000"/>
            <rFont val="宋体"/>
            <family val="3"/>
            <charset val="134"/>
          </rPr>
          <t>解救士兵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PICK_CHEST = 4,         -- </t>
        </r>
        <r>
          <rPr>
            <b/>
            <sz val="9"/>
            <color rgb="FF000000"/>
            <rFont val="宋体"/>
            <family val="3"/>
            <charset val="134"/>
          </rPr>
          <t>捡宝箱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TALK_TO_NPC = 5,        -- </t>
        </r>
        <r>
          <rPr>
            <b/>
            <sz val="9"/>
            <color rgb="FF000000"/>
            <rFont val="宋体"/>
            <family val="3"/>
            <charset val="134"/>
          </rPr>
          <t>与</t>
        </r>
        <r>
          <rPr>
            <b/>
            <sz val="9"/>
            <color rgb="FF000000"/>
            <rFont val="宋体"/>
            <family val="3"/>
            <charset val="134"/>
          </rPr>
          <t>NPC</t>
        </r>
        <r>
          <rPr>
            <b/>
            <sz val="9"/>
            <color rgb="FF000000"/>
            <rFont val="宋体"/>
            <family val="3"/>
            <charset val="134"/>
          </rPr>
          <t>对话（可指定</t>
        </r>
        <r>
          <rPr>
            <b/>
            <sz val="9"/>
            <color rgb="FF000000"/>
            <rFont val="宋体"/>
            <family val="3"/>
            <charset val="134"/>
          </rPr>
          <t>Npc id:&lt;battle_npc&gt;</t>
        </r>
        <r>
          <rPr>
            <b/>
            <sz val="9"/>
            <color rgb="FF000000"/>
            <rFont val="宋体"/>
            <family val="3"/>
            <charset val="134"/>
          </rPr>
          <t>）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KILL_MONSTER_TROOP = 6, -- </t>
        </r>
        <r>
          <rPr>
            <b/>
            <sz val="9"/>
            <color rgb="FF000000"/>
            <rFont val="宋体"/>
            <family val="3"/>
            <charset val="134"/>
          </rPr>
          <t>击杀怪物队伍（可指定队伍</t>
        </r>
        <r>
          <rPr>
            <b/>
            <sz val="9"/>
            <color rgb="FF000000"/>
            <rFont val="宋体"/>
            <family val="3"/>
            <charset val="134"/>
          </rPr>
          <t>id:&lt;monster.troop&gt;</t>
        </r>
        <r>
          <rPr>
            <b/>
            <sz val="9"/>
            <color rgb="FF000000"/>
            <rFont val="宋体"/>
            <family val="3"/>
            <charset val="134"/>
          </rPr>
          <t>）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KILL_ANY_MONSTER_TROOP = 7, -- </t>
        </r>
        <r>
          <rPr>
            <b/>
            <sz val="9"/>
            <color rgb="FF000000"/>
            <rFont val="宋体"/>
            <family val="3"/>
            <charset val="134"/>
          </rPr>
          <t>击杀任意怪物队伍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UPGRADE_BUILDING = 8,   -- </t>
        </r>
        <r>
          <rPr>
            <b/>
            <sz val="9"/>
            <color rgb="FF000000"/>
            <rFont val="宋体"/>
            <family val="3"/>
            <charset val="134"/>
          </rPr>
          <t>建造或者升级指定建筑（可指定建筑</t>
        </r>
        <r>
          <rPr>
            <b/>
            <sz val="9"/>
            <color rgb="FF000000"/>
            <rFont val="宋体"/>
            <family val="3"/>
            <charset val="134"/>
          </rPr>
          <t>id:&lt;battle_building&gt;</t>
        </r>
        <r>
          <rPr>
            <b/>
            <sz val="9"/>
            <color rgb="FF000000"/>
            <rFont val="宋体"/>
            <family val="3"/>
            <charset val="134"/>
          </rPr>
          <t>）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UNLOCK_CLOUD = 9,       -- </t>
        </r>
        <r>
          <rPr>
            <b/>
            <sz val="9"/>
            <color rgb="FF000000"/>
            <rFont val="宋体"/>
            <family val="3"/>
            <charset val="134"/>
          </rPr>
          <t>解锁指定迷雾（可指定迷雾</t>
        </r>
        <r>
          <rPr>
            <b/>
            <sz val="9"/>
            <color rgb="FF000000"/>
            <rFont val="宋体"/>
            <family val="3"/>
            <charset val="134"/>
          </rPr>
          <t>id:&lt;1~n&gt;</t>
        </r>
        <r>
          <rPr>
            <b/>
            <sz val="9"/>
            <color rgb="FF000000"/>
            <rFont val="宋体"/>
            <family val="3"/>
            <charset val="134"/>
          </rPr>
          <t>）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KILL_STONE = 10,         -- </t>
        </r>
        <r>
          <rPr>
            <b/>
            <sz val="9"/>
            <color rgb="FF000000"/>
            <rFont val="宋体"/>
            <family val="3"/>
            <charset val="134"/>
          </rPr>
          <t>采集一组矿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COLLECT_ONE_WOOD = 11,  -- </t>
        </r>
        <r>
          <rPr>
            <b/>
            <sz val="9"/>
            <color rgb="FF000000"/>
            <rFont val="宋体"/>
            <family val="3"/>
            <charset val="134"/>
          </rPr>
          <t>采集一个木头资源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COLLECT_ONE_FOOD = 12,  -- </t>
        </r>
        <r>
          <rPr>
            <b/>
            <sz val="9"/>
            <color rgb="FF000000"/>
            <rFont val="宋体"/>
            <family val="3"/>
            <charset val="134"/>
          </rPr>
          <t>采集一个粮食资源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COLLECT_ONE_STONE = 13, -- </t>
        </r>
        <r>
          <rPr>
            <b/>
            <sz val="9"/>
            <color rgb="FF000000"/>
            <rFont val="宋体"/>
            <family val="3"/>
            <charset val="134"/>
          </rPr>
          <t>采集一个矿石资源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COLLECT_ONE_ANY = 14,   -- </t>
        </r>
        <r>
          <rPr>
            <b/>
            <sz val="9"/>
            <color rgb="FF000000"/>
            <rFont val="宋体"/>
            <family val="3"/>
            <charset val="134"/>
          </rPr>
          <t>采集一个木头</t>
        </r>
        <r>
          <rPr>
            <b/>
            <sz val="9"/>
            <color rgb="FF000000"/>
            <rFont val="宋体"/>
            <family val="3"/>
            <charset val="134"/>
          </rPr>
          <t>/</t>
        </r>
        <r>
          <rPr>
            <b/>
            <sz val="9"/>
            <color rgb="FF000000"/>
            <rFont val="宋体"/>
            <family val="3"/>
            <charset val="134"/>
          </rPr>
          <t>粮食</t>
        </r>
        <r>
          <rPr>
            <b/>
            <sz val="9"/>
            <color rgb="FF000000"/>
            <rFont val="宋体"/>
            <family val="3"/>
            <charset val="134"/>
          </rPr>
          <t>/</t>
        </r>
        <r>
          <rPr>
            <b/>
            <sz val="9"/>
            <color rgb="FF000000"/>
            <rFont val="宋体"/>
            <family val="3"/>
            <charset val="134"/>
          </rPr>
          <t>矿石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UNLOCK_ANY_CLOUD = 15,       -- </t>
        </r>
        <r>
          <rPr>
            <b/>
            <sz val="9"/>
            <color rgb="FF000000"/>
            <rFont val="宋体"/>
            <family val="3"/>
            <charset val="134"/>
          </rPr>
          <t>解锁任意指定迷雾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FINISH_PLOT_THEATRE = 16  --</t>
        </r>
        <r>
          <rPr>
            <b/>
            <sz val="9"/>
            <color rgb="FF000000"/>
            <rFont val="宋体"/>
            <family val="3"/>
            <charset val="134"/>
          </rPr>
          <t>完成剧情对话，填</t>
        </r>
        <r>
          <rPr>
            <b/>
            <sz val="9"/>
            <color rgb="FF000000"/>
            <rFont val="宋体"/>
            <family val="3"/>
            <charset val="134"/>
          </rPr>
          <t>plot_theatre</t>
        </r>
        <r>
          <rPr>
            <b/>
            <sz val="9"/>
            <color rgb="FF000000"/>
            <rFont val="宋体"/>
            <family val="3"/>
            <charset val="134"/>
          </rPr>
          <t>表</t>
        </r>
        <r>
          <rPr>
            <b/>
            <sz val="9"/>
            <color rgb="FF000000"/>
            <rFont val="宋体"/>
            <family val="3"/>
            <charset val="134"/>
          </rPr>
          <t xml:space="preserve">ID 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KILL_SCENARIO_MONSTER_TROOP = 18  -- </t>
        </r>
        <r>
          <rPr>
            <b/>
            <sz val="9"/>
            <color rgb="FF000000"/>
            <rFont val="宋体"/>
            <family val="3"/>
            <charset val="134"/>
          </rPr>
          <t>击杀舞台剧怪物队伍</t>
        </r>
        <r>
          <rPr>
            <b/>
            <sz val="9"/>
            <color rgb="FF000000"/>
            <rFont val="宋体"/>
            <family val="3"/>
            <charset val="134"/>
          </rPr>
          <t>(</t>
        </r>
        <r>
          <rPr>
            <b/>
            <sz val="9"/>
            <color rgb="FF000000"/>
            <rFont val="宋体"/>
            <family val="3"/>
            <charset val="134"/>
          </rPr>
          <t>可指定队伍</t>
        </r>
        <r>
          <rPr>
            <b/>
            <sz val="9"/>
            <color rgb="FF000000"/>
            <rFont val="宋体"/>
            <family val="3"/>
            <charset val="134"/>
          </rPr>
          <t xml:space="preserve">id:&lt;monster.scenario_troop&gt;)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I5" authorId="0" shapeId="0" xr:uid="{00000000-0006-0000-0700-000001000000}">
      <text>
        <r>
          <rPr>
            <b/>
            <sz val="9"/>
            <rFont val="宋体"/>
            <family val="3"/>
            <charset val="134"/>
          </rPr>
          <t xml:space="preserve">主线类型type：
KILL_WOOD = 1,          -- 砍死一棵树
        KILL_FOOD = 2,          -- 割一片小麦
        RESCUS_SOLDIER = 3,     -- 解救士兵
        PICK_CHEST = 4,         -- 捡宝箱
        TALK_TO_NPC = 5,        -- 与NPC对话（可指定Npc id:&lt;battle_npc&gt;）
        KILL_MONSTER_TROOP = 6, -- 击杀怪物队伍（可指定队伍id:&lt;monster.troop&gt;）
        KILL_ANY_MONSTER_TROOP = 7, -- 击杀任意怪物队伍
        UPGRADE_BUILDING = 8,   -- 建造或者升级指定建筑（可指定建筑id:&lt;battle_building&gt;）
        UNLOCK_CLOUD = 9,       -- 解锁指定迷雾（可指定迷雾id:&lt;1~n&gt;）
        KILL_STONE = 10,         -- 采集一组矿
        COLLECT_ONE_WOOD = 11,  -- 采集一个木头资源
        COLLECT_ONE_FOOD = 12,  -- 采集一个粮食资源
        COLLECT_ONE_STONE = 13, -- 采集一个矿石资源
        COLLECT_ONE_ANY = 14,   -- 采集一个木头/粮食/矿石
        UNLOCK_ANY_CLOUD = 15,       -- 解锁任意指定迷雾
        UNLOCK_ANY_CLOUD = 15,       -- 解锁任意指定迷雾
</t>
        </r>
      </text>
    </comment>
  </commentList>
</comments>
</file>

<file path=xl/sharedStrings.xml><?xml version="1.0" encoding="utf-8"?>
<sst xmlns="http://schemas.openxmlformats.org/spreadsheetml/2006/main" count="738" uniqueCount="268">
  <si>
    <t>id</t>
  </si>
  <si>
    <t>comment</t>
  </si>
  <si>
    <t>key1</t>
  </si>
  <si>
    <t>key2</t>
  </si>
  <si>
    <t>value_comment</t>
  </si>
  <si>
    <t>value</t>
  </si>
  <si>
    <t>value_type</t>
  </si>
  <si>
    <t>enum</t>
  </si>
  <si>
    <t>args</t>
  </si>
  <si>
    <t>auto</t>
  </si>
  <si>
    <t>string?</t>
  </si>
  <si>
    <t>string</t>
  </si>
  <si>
    <t>&gt;&gt;</t>
  </si>
  <si>
    <t>x</t>
  </si>
  <si>
    <t>!!!</t>
  </si>
  <si>
    <t>###</t>
  </si>
  <si>
    <t>注释</t>
  </si>
  <si>
    <t>-</t>
  </si>
  <si>
    <t>任务类型</t>
  </si>
  <si>
    <t>TASK_TYPE</t>
  </si>
  <si>
    <t>MAIN</t>
  </si>
  <si>
    <t>主线任务</t>
  </si>
  <si>
    <t>int</t>
  </si>
  <si>
    <t>TaskType</t>
  </si>
  <si>
    <t>BRANCH</t>
  </si>
  <si>
    <t>支线任务</t>
  </si>
  <si>
    <t>DAILY</t>
  </si>
  <si>
    <t>日常任务</t>
  </si>
  <si>
    <t>WEEKLY</t>
  </si>
  <si>
    <t>周常任务</t>
  </si>
  <si>
    <t>EVENTS</t>
  </si>
  <si>
    <t>活动任务</t>
  </si>
  <si>
    <t>PASSES</t>
  </si>
  <si>
    <t>xx任务</t>
  </si>
  <si>
    <t>EXCHANGE</t>
  </si>
  <si>
    <t>兑换任务</t>
  </si>
  <si>
    <t>任务条件</t>
  </si>
  <si>
    <t>TASK_CONDITION</t>
  </si>
  <si>
    <t>mainline_event</t>
  </si>
  <si>
    <t>主线事件</t>
  </si>
  <si>
    <t>TaskCondition</t>
  </si>
  <si>
    <t>open_chest</t>
  </si>
  <si>
    <t>打开宝箱</t>
  </si>
  <si>
    <t>role_level</t>
  </si>
  <si>
    <t>等级达到10级</t>
  </si>
  <si>
    <t>{lv = 10}</t>
  </si>
  <si>
    <t>receive_chest</t>
  </si>
  <si>
    <t>捡到指定数量的指定类型宝箱</t>
  </si>
  <si>
    <t>building_level</t>
  </si>
  <si>
    <t>指定建筑达到x级</t>
  </si>
  <si>
    <t>receive_item</t>
  </si>
  <si>
    <t>获得累计x个指定道具</t>
  </si>
  <si>
    <t>own_soldier_level</t>
  </si>
  <si>
    <t>{lv=10, amount = 1}</t>
  </si>
  <si>
    <t>recruit_pool</t>
  </si>
  <si>
    <t>exchange_item</t>
  </si>
  <si>
    <t>upgrade_skill</t>
  </si>
  <si>
    <t>troop_soldier_amount</t>
  </si>
  <si>
    <t>{amount=1}</t>
  </si>
  <si>
    <t>任务状态</t>
  </si>
  <si>
    <t>TASK_STATE</t>
  </si>
  <si>
    <t>NOT_RECEIVED</t>
  </si>
  <si>
    <t>未接取任务</t>
  </si>
  <si>
    <t>TaskState</t>
  </si>
  <si>
    <t>DOING</t>
  </si>
  <si>
    <t>任务进行中</t>
  </si>
  <si>
    <t>DONE</t>
  </si>
  <si>
    <t>任务完成可领取奖励</t>
  </si>
  <si>
    <t>COMPLETE</t>
  </si>
  <si>
    <t>任务完结</t>
  </si>
  <si>
    <t>TASK</t>
  </si>
  <si>
    <t>BEGINNER_LAST_TASK_ID</t>
  </si>
  <si>
    <t>新手最后一个任务id</t>
  </si>
  <si>
    <t>sort</t>
  </si>
  <si>
    <t>type</t>
  </si>
  <si>
    <t>desc</t>
  </si>
  <si>
    <t>next_task</t>
  </si>
  <si>
    <t>branch_tasks</t>
  </si>
  <si>
    <t>condition</t>
  </si>
  <si>
    <t>total</t>
  </si>
  <si>
    <t>reward</t>
  </si>
  <si>
    <t>icon</t>
  </si>
  <si>
    <t>custom</t>
  </si>
  <si>
    <t>auto_submit</t>
  </si>
  <si>
    <t>reward_list</t>
  </si>
  <si>
    <t>reward1</t>
  </si>
  <si>
    <t>num1</t>
  </si>
  <si>
    <t>reward2</t>
  </si>
  <si>
    <t>num2</t>
  </si>
  <si>
    <t>reward3</t>
  </si>
  <si>
    <t>num3</t>
  </si>
  <si>
    <t>exp</t>
  </si>
  <si>
    <t>lv</t>
  </si>
  <si>
    <t>need_lv</t>
  </si>
  <si>
    <t>int?</t>
  </si>
  <si>
    <t>table?</t>
  </si>
  <si>
    <t>bool?</t>
  </si>
  <si>
    <t>table</t>
  </si>
  <si>
    <t>items</t>
  </si>
  <si>
    <t>client</t>
  </si>
  <si>
    <t>task#*.id</t>
  </si>
  <si>
    <t>#branch.id</t>
  </si>
  <si>
    <t>@TaskArgsChecker</t>
  </si>
  <si>
    <t>@ItemArrayChecker</t>
  </si>
  <si>
    <t>忽略字段</t>
  </si>
  <si>
    <t>显示排序</t>
  </si>
  <si>
    <t>描述</t>
  </si>
  <si>
    <t>后置任务</t>
  </si>
  <si>
    <t>条件</t>
  </si>
  <si>
    <t>累计</t>
  </si>
  <si>
    <t>参数</t>
  </si>
  <si>
    <t>奖励</t>
  </si>
  <si>
    <t>任务icon</t>
  </si>
  <si>
    <t>完成后自动提交</t>
  </si>
  <si>
    <t>奖励配置</t>
  </si>
  <si>
    <t>物品1</t>
  </si>
  <si>
    <t>数量</t>
  </si>
  <si>
    <t>物品2</t>
  </si>
  <si>
    <t>物品3</t>
  </si>
  <si>
    <t>累计经验</t>
  </si>
  <si>
    <t>等级</t>
  </si>
  <si>
    <t>期望等级</t>
  </si>
  <si>
    <t>主线任务1</t>
  </si>
  <si>
    <t>{type=17,amount=1,id=5}</t>
  </si>
  <si>
    <t>{"born_pos":"custom_point_10012"}</t>
  </si>
  <si>
    <t>主线任务2</t>
  </si>
  <si>
    <t>{type=6,amount=1,id=71001}</t>
  </si>
  <si>
    <t>主线任务3</t>
  </si>
  <si>
    <t>{type=5,amount=1,id=30008}</t>
  </si>
  <si>
    <t>主线任务4</t>
  </si>
  <si>
    <t>主线任务5</t>
  </si>
  <si>
    <t>{type=6,amount=1,id=71002}</t>
  </si>
  <si>
    <t>{"born_pos":"custom_point_10030"}</t>
  </si>
  <si>
    <t>主线任务6</t>
  </si>
  <si>
    <t>{type=11,amount=10}</t>
  </si>
  <si>
    <t>主线任务7</t>
  </si>
  <si>
    <t>{type=9,amount=1,id=2}</t>
  </si>
  <si>
    <t>主线任务8</t>
  </si>
  <si>
    <t>{type=5,amount=1,id=11219}</t>
  </si>
  <si>
    <t>主线任务9</t>
  </si>
  <si>
    <t>{type=19,amount=3,id=1003}</t>
  </si>
  <si>
    <t>主线任务10</t>
  </si>
  <si>
    <t>{type=19,amount=1,id=1012}</t>
  </si>
  <si>
    <t>{"born_pos":"custom_point_10017"}</t>
  </si>
  <si>
    <t>主线任务11</t>
  </si>
  <si>
    <t>{type=5,amount=1,id=17101}</t>
  </si>
  <si>
    <t>主线任务12</t>
  </si>
  <si>
    <t>{amount=1,pool_id =10001}</t>
  </si>
  <si>
    <t>group</t>
  </si>
  <si>
    <t>name</t>
  </si>
  <si>
    <t>任务组</t>
  </si>
  <si>
    <t>名字</t>
  </si>
  <si>
    <t>技能升级</t>
  </si>
  <si>
    <t>升级1个技能至5级</t>
  </si>
  <si>
    <t>{lv=5, amount = 1}</t>
  </si>
  <si>
    <t>升级1个技能至10级</t>
  </si>
  <si>
    <t>升级4个技能至10级</t>
  </si>
  <si>
    <t>{lv=10, amount = 4}</t>
  </si>
  <si>
    <t>升级8个技能至10级</t>
  </si>
  <si>
    <t>{lv=10, amount = 8}</t>
  </si>
  <si>
    <t>升级12个技能至10级</t>
  </si>
  <si>
    <t>{lv=10, amount = 12}</t>
  </si>
  <si>
    <t>升级16个技能至10级</t>
  </si>
  <si>
    <t>{lv=10, amount = 16}</t>
  </si>
  <si>
    <t>升级20个技能至10级</t>
  </si>
  <si>
    <t>{lv=10, amount = 20}</t>
  </si>
  <si>
    <t>士兵升20级</t>
  </si>
  <si>
    <t>拥有6个20级士兵</t>
  </si>
  <si>
    <t>{lv=20, amount = 6}</t>
  </si>
  <si>
    <t>拥有9个20级士兵</t>
  </si>
  <si>
    <t>{lv=20, amount = 9}</t>
  </si>
  <si>
    <t>拥有12个20级士兵</t>
  </si>
  <si>
    <t>{lv=20, amount = 12}</t>
  </si>
  <si>
    <t>拥有15个20级士兵</t>
  </si>
  <si>
    <t>{lv=20, amount = 15}</t>
  </si>
  <si>
    <t>server</t>
  </si>
  <si>
    <t>4001</t>
  </si>
  <si>
    <t>周常任务1</t>
  </si>
  <si>
    <t>花费10点体力</t>
  </si>
  <si>
    <t>cost_energy</t>
  </si>
  <si>
    <t>{amount = 10}</t>
  </si>
  <si>
    <t>{{10101, 1}, {10102, 2}}</t>
  </si>
  <si>
    <t>4002</t>
  </si>
  <si>
    <t>周常任务2</t>
  </si>
  <si>
    <t>花费20点体力</t>
  </si>
  <si>
    <t>{amount = 20}</t>
  </si>
  <si>
    <t>{{10101, 1}, {10102, 3}}</t>
  </si>
  <si>
    <t>4003</t>
  </si>
  <si>
    <t>周常任务3</t>
  </si>
  <si>
    <t>花费30点体力</t>
  </si>
  <si>
    <t>{amount = 30}</t>
  </si>
  <si>
    <t>{{10101, 1}, {10102, 4}}</t>
  </si>
  <si>
    <t>4004</t>
  </si>
  <si>
    <t>周常任务4</t>
  </si>
  <si>
    <t>花费40点体力</t>
  </si>
  <si>
    <t>{amount = 40}</t>
  </si>
  <si>
    <t>{{10101, 1}, {10102, 5}}</t>
  </si>
  <si>
    <t>vip_reward</t>
  </si>
  <si>
    <t>vip奖励</t>
  </si>
  <si>
    <t>5001</t>
  </si>
  <si>
    <t>节日活动1</t>
  </si>
  <si>
    <t>5002</t>
  </si>
  <si>
    <t>节日活动2</t>
  </si>
  <si>
    <t>等级达到20级</t>
  </si>
  <si>
    <t>{lv = 20}</t>
  </si>
  <si>
    <t>5003</t>
  </si>
  <si>
    <t>节日活动3</t>
  </si>
  <si>
    <t>等级达到30级</t>
  </si>
  <si>
    <t>{lv = 30}</t>
  </si>
  <si>
    <t>5004</t>
  </si>
  <si>
    <t>节日活动4</t>
  </si>
  <si>
    <t>等级达到40级</t>
  </si>
  <si>
    <t>{lv = 40}</t>
  </si>
  <si>
    <t>任务npc和对话</t>
  </si>
  <si>
    <t>7001</t>
  </si>
  <si>
    <t>兑换任务2</t>
  </si>
  <si>
    <t>和城市的商人进行一次交易</t>
  </si>
  <si>
    <t>{id = 30601, amount = 20}</t>
  </si>
  <si>
    <t>{{30801, 10}}</t>
  </si>
  <si>
    <t>{"npc_id":20001,"change_state_to": 4,"finish_state_to":255}</t>
  </si>
  <si>
    <t>7002</t>
  </si>
  <si>
    <t>兑换任务3</t>
  </si>
  <si>
    <t>{id = 30601, amount = 30}</t>
  </si>
  <si>
    <t>{{30801, 15}}</t>
  </si>
  <si>
    <t>{"npc_id":20002,"change_state_to": 4,"finish_state_to":255}</t>
  </si>
  <si>
    <t>7003</t>
  </si>
  <si>
    <t>兑换任务4</t>
  </si>
  <si>
    <t>{id = 30601, amount = 40}</t>
  </si>
  <si>
    <t>{{30801, 20}}</t>
  </si>
  <si>
    <t>{"npc_id":20003,"change_state_to": 4,"finish_state_to":255}</t>
  </si>
  <si>
    <t>7004</t>
  </si>
  <si>
    <t>{{30801, 20},{30802, 1}}</t>
  </si>
  <si>
    <t>{"npc_id":20004,"change_state_to": 4,"finish_state_to":255}</t>
  </si>
  <si>
    <t>json?</t>
    <phoneticPr fontId="8" type="noConversion"/>
  </si>
  <si>
    <t>key</t>
  </si>
  <si>
    <t>键</t>
  </si>
  <si>
    <t>值</t>
  </si>
  <si>
    <t>值类型</t>
  </si>
  <si>
    <t>GATE_SIEGE_TIME</t>
  </si>
  <si>
    <t>攻城时长(秒数）</t>
  </si>
  <si>
    <t>TROOP_SIEGE_INTERVAL</t>
  </si>
  <si>
    <t>部队攻打建筑时间间隔(秒数）</t>
  </si>
  <si>
    <t>ASSEMBLE_TIME_MAX</t>
  </si>
  <si>
    <t>玩家集结最大时间</t>
  </si>
  <si>
    <t>ASSEMBLE_TIME_MIN</t>
  </si>
  <si>
    <t>玩家集结最小时间</t>
  </si>
  <si>
    <t>enum_option</t>
    <phoneticPr fontId="8" type="noConversion"/>
  </si>
  <si>
    <t>bool?</t>
    <phoneticPr fontId="8" type="noConversion"/>
  </si>
  <si>
    <t>true</t>
    <phoneticPr fontId="8" type="noConversion"/>
  </si>
  <si>
    <t>client|server</t>
    <phoneticPr fontId="8" type="noConversion"/>
  </si>
  <si>
    <t>json?</t>
    <phoneticPr fontId="8" type="noConversion"/>
  </si>
  <si>
    <t>{200105}</t>
  </si>
  <si>
    <t>{200106}</t>
  </si>
  <si>
    <t>[1]</t>
    <phoneticPr fontId="8" type="noConversion"/>
  </si>
  <si>
    <t>@define</t>
    <phoneticPr fontId="8" type="noConversion"/>
  </si>
  <si>
    <t>@config</t>
    <phoneticPr fontId="8" type="noConversion"/>
  </si>
  <si>
    <t>$ &gt; 0 &amp;&amp; $ &lt; 20</t>
  </si>
  <si>
    <t>#define.value&amp;key1=TASK_TYPE</t>
  </si>
  <si>
    <t>$&amp;key2=MAIN==#main.type&amp;condition=mainline_event</t>
  </si>
  <si>
    <t>$[*].id==item#item.id</t>
  </si>
  <si>
    <t>$[*].id==item#*.id</t>
  </si>
  <si>
    <t>$[*]==#branch.id</t>
  </si>
  <si>
    <t>TaskType</t>
    <phoneticPr fontId="8" type="noConversion"/>
  </si>
  <si>
    <t>$[*].id==item#item.id</t>
    <phoneticPr fontId="8" type="noConversion"/>
  </si>
  <si>
    <t>@value_type</t>
  </si>
  <si>
    <t>args_type</t>
  </si>
  <si>
    <t>@args_type</t>
  </si>
  <si>
    <t>参数类型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</si>
</sst>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34"/>
      <scheme val="minor"/>
    </font>
    <font>
      <sz val="10"/>
      <color indexed="8"/>
      <name val="微软雅黑"/>
      <family val="2"/>
    </font>
    <font>
      <sz val="10"/>
      <color theme="1"/>
      <name val="微软雅黑"/>
      <family val="2"/>
    </font>
    <font>
      <sz val="10"/>
      <name val="微软雅黑"/>
      <family val="2"/>
    </font>
    <font>
      <sz val="11"/>
      <name val="微软雅黑"/>
      <family val="2"/>
    </font>
    <font>
      <sz val="11"/>
      <color theme="1"/>
      <name val="Calibri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Calibri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88464003418072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884640034180729"/>
        <bgColor indexed="64"/>
      </patternFill>
    </fill>
    <fill>
      <patternFill patternType="solid">
        <fgColor theme="4" tint="0.39887691885128329"/>
        <bgColor indexed="64"/>
      </patternFill>
    </fill>
    <fill>
      <patternFill patternType="solid">
        <fgColor theme="9" tint="0.39887691885128329"/>
        <bgColor indexed="64"/>
      </patternFill>
    </fill>
    <fill>
      <patternFill patternType="solid">
        <fgColor theme="7" tint="0.7993713187047945"/>
        <bgColor indexed="64"/>
      </patternFill>
    </fill>
    <fill>
      <patternFill patternType="solid">
        <fgColor theme="4" tint="0.39890743736075929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4" tint="0.39893795587023528"/>
        <bgColor indexed="64"/>
      </patternFill>
    </fill>
    <fill>
      <patternFill patternType="solid">
        <fgColor theme="4" tint="0.3985717337565233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0600299081392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5" fillId="0" borderId="0">
      <alignment vertical="center"/>
    </xf>
    <xf numFmtId="0" fontId="5" fillId="0" borderId="0"/>
  </cellStyleXfs>
  <cellXfs count="46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9" fontId="1" fillId="7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1" fillId="8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2" fillId="11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left" vertical="center"/>
    </xf>
    <xf numFmtId="49" fontId="1" fillId="7" borderId="1" xfId="0" applyNumberFormat="1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/>
    </xf>
    <xf numFmtId="0" fontId="3" fillId="11" borderId="0" xfId="0" applyFont="1" applyFill="1" applyAlignment="1">
      <alignment horizontal="center"/>
    </xf>
    <xf numFmtId="0" fontId="3" fillId="0" borderId="1" xfId="0" applyFont="1" applyBorder="1"/>
    <xf numFmtId="0" fontId="4" fillId="11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left"/>
    </xf>
    <xf numFmtId="0" fontId="2" fillId="11" borderId="0" xfId="0" applyFont="1" applyFill="1" applyAlignment="1">
      <alignment horizontal="left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1" fillId="9" borderId="1" xfId="0" applyNumberFormat="1" applyFont="1" applyFill="1" applyBorder="1" applyAlignment="1">
      <alignment horizontal="center" vertical="center"/>
    </xf>
    <xf numFmtId="49" fontId="1" fillId="14" borderId="1" xfId="0" applyNumberFormat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49" fontId="1" fillId="1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5" fillId="0" borderId="2" xfId="0" applyNumberFormat="1" applyFont="1" applyBorder="1"/>
    <xf numFmtId="49" fontId="0" fillId="0" borderId="2" xfId="0" applyNumberFormat="1" applyBorder="1"/>
    <xf numFmtId="49" fontId="5" fillId="0" borderId="2" xfId="0" applyNumberFormat="1" applyFont="1" applyBorder="1" applyAlignment="1">
      <alignment horizontal="left"/>
    </xf>
    <xf numFmtId="49" fontId="0" fillId="0" borderId="2" xfId="0" applyNumberFormat="1" applyBorder="1" applyAlignment="1">
      <alignment horizontal="left"/>
    </xf>
  </cellXfs>
  <cellStyles count="3">
    <cellStyle name="Normal" xfId="0" builtinId="0"/>
    <cellStyle name="常规 2" xfId="1" xr:uid="{00000000-0005-0000-0000-000031000000}"/>
    <cellStyle name="常规 3" xfId="2" xr:uid="{00000000-0005-0000-0000-000032000000}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www.wps.cn/officeDocument/2023/relationships/customStorage" Target="customStorage/customStorag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4</xdr:row>
      <xdr:rowOff>0</xdr:rowOff>
    </xdr:from>
    <xdr:to>
      <xdr:col>20</xdr:col>
      <xdr:colOff>152400</xdr:colOff>
      <xdr:row>12</xdr:row>
      <xdr:rowOff>123825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35800" y="838200"/>
          <a:ext cx="35814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19</xdr:col>
      <xdr:colOff>95250</xdr:colOff>
      <xdr:row>23</xdr:row>
      <xdr:rowOff>104774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735800" y="2790825"/>
          <a:ext cx="2838450" cy="17329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24</xdr:row>
      <xdr:rowOff>0</xdr:rowOff>
    </xdr:from>
    <xdr:to>
      <xdr:col>23</xdr:col>
      <xdr:colOff>666750</xdr:colOff>
      <xdr:row>33</xdr:row>
      <xdr:rowOff>104775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35800" y="4600575"/>
          <a:ext cx="6153150" cy="1733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34</xdr:row>
      <xdr:rowOff>0</xdr:rowOff>
    </xdr:from>
    <xdr:to>
      <xdr:col>26</xdr:col>
      <xdr:colOff>561975</xdr:colOff>
      <xdr:row>42</xdr:row>
      <xdr:rowOff>95250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35800" y="6410325"/>
          <a:ext cx="8105775" cy="1543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43</xdr:row>
      <xdr:rowOff>0</xdr:rowOff>
    </xdr:from>
    <xdr:to>
      <xdr:col>22</xdr:col>
      <xdr:colOff>514350</xdr:colOff>
      <xdr:row>63</xdr:row>
      <xdr:rowOff>19050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735800" y="8039100"/>
          <a:ext cx="5314950" cy="3638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xb-common/trunk/design/role.xlsx" TargetMode="External"/><Relationship Id="rId1" Type="http://schemas.openxmlformats.org/officeDocument/2006/relationships/externalLinkPath" Target="file:///D:/Users/bite/Desktop/work/xb-common/trunk/design/ro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evel"/>
      <sheetName val="conf"/>
      <sheetName val="job"/>
      <sheetName val="config"/>
      <sheetName val="Sheet1"/>
    </sheetNames>
    <sheetDataSet>
      <sheetData sheetId="0">
        <row r="1">
          <cell r="A1" t="str">
            <v>lv</v>
          </cell>
          <cell r="D1" t="str">
            <v>exp</v>
          </cell>
        </row>
        <row r="2">
          <cell r="A2" t="str">
            <v>int</v>
          </cell>
          <cell r="D2" t="str">
            <v>int</v>
          </cell>
        </row>
        <row r="3">
          <cell r="A3" t="str">
            <v>&gt;&gt;</v>
          </cell>
          <cell r="D3" t="str">
            <v>x</v>
          </cell>
        </row>
        <row r="4">
          <cell r="A4" t="str">
            <v>!!!</v>
          </cell>
          <cell r="D4" t="str">
            <v>x</v>
          </cell>
        </row>
        <row r="5">
          <cell r="A5" t="str">
            <v>###</v>
          </cell>
          <cell r="D5" t="str">
            <v>经验统计</v>
          </cell>
        </row>
        <row r="6">
          <cell r="A6">
            <v>1</v>
          </cell>
          <cell r="D6">
            <v>0</v>
          </cell>
        </row>
        <row r="7">
          <cell r="A7">
            <v>2</v>
          </cell>
          <cell r="D7">
            <v>180</v>
          </cell>
        </row>
        <row r="8">
          <cell r="A8">
            <v>3</v>
          </cell>
          <cell r="D8">
            <v>630</v>
          </cell>
        </row>
        <row r="9">
          <cell r="A9">
            <v>4</v>
          </cell>
          <cell r="D9">
            <v>1680</v>
          </cell>
        </row>
        <row r="10">
          <cell r="A10">
            <v>5</v>
          </cell>
          <cell r="D10">
            <v>2880</v>
          </cell>
        </row>
        <row r="11">
          <cell r="A11">
            <v>6</v>
          </cell>
          <cell r="D11">
            <v>4480</v>
          </cell>
        </row>
        <row r="12">
          <cell r="A12">
            <v>7</v>
          </cell>
          <cell r="D12">
            <v>6280</v>
          </cell>
        </row>
        <row r="13">
          <cell r="A13">
            <v>8</v>
          </cell>
          <cell r="D13">
            <v>8180</v>
          </cell>
        </row>
        <row r="14">
          <cell r="A14">
            <v>9</v>
          </cell>
          <cell r="D14">
            <v>10180</v>
          </cell>
        </row>
        <row r="15">
          <cell r="A15">
            <v>10</v>
          </cell>
          <cell r="D15">
            <v>12280</v>
          </cell>
        </row>
        <row r="16">
          <cell r="A16">
            <v>11</v>
          </cell>
          <cell r="D16">
            <v>14480</v>
          </cell>
        </row>
        <row r="17">
          <cell r="A17">
            <v>12</v>
          </cell>
          <cell r="D17">
            <v>16780</v>
          </cell>
        </row>
        <row r="18">
          <cell r="A18">
            <v>13</v>
          </cell>
          <cell r="D18">
            <v>19180</v>
          </cell>
        </row>
        <row r="19">
          <cell r="A19">
            <v>14</v>
          </cell>
          <cell r="D19">
            <v>21680</v>
          </cell>
        </row>
        <row r="20">
          <cell r="A20">
            <v>15</v>
          </cell>
          <cell r="D20">
            <v>24280</v>
          </cell>
        </row>
        <row r="21">
          <cell r="A21">
            <v>16</v>
          </cell>
          <cell r="D21">
            <v>26980</v>
          </cell>
        </row>
        <row r="22">
          <cell r="A22">
            <v>17</v>
          </cell>
          <cell r="D22">
            <v>29780</v>
          </cell>
        </row>
        <row r="23">
          <cell r="A23">
            <v>18</v>
          </cell>
          <cell r="D23">
            <v>32680</v>
          </cell>
        </row>
        <row r="24">
          <cell r="A24">
            <v>19</v>
          </cell>
          <cell r="D24">
            <v>35680</v>
          </cell>
        </row>
        <row r="25">
          <cell r="A25">
            <v>20</v>
          </cell>
          <cell r="D25">
            <v>38780</v>
          </cell>
        </row>
        <row r="26">
          <cell r="A26">
            <v>21</v>
          </cell>
          <cell r="D26">
            <v>41980</v>
          </cell>
        </row>
        <row r="27">
          <cell r="A27">
            <v>22</v>
          </cell>
          <cell r="D27">
            <v>45280</v>
          </cell>
        </row>
        <row r="28">
          <cell r="A28">
            <v>23</v>
          </cell>
          <cell r="D28">
            <v>48680</v>
          </cell>
        </row>
        <row r="29">
          <cell r="A29">
            <v>24</v>
          </cell>
          <cell r="D29">
            <v>52180</v>
          </cell>
        </row>
        <row r="30">
          <cell r="A30">
            <v>25</v>
          </cell>
          <cell r="D30">
            <v>55780</v>
          </cell>
        </row>
        <row r="31">
          <cell r="A31">
            <v>26</v>
          </cell>
          <cell r="D31">
            <v>59480</v>
          </cell>
        </row>
        <row r="32">
          <cell r="A32">
            <v>27</v>
          </cell>
          <cell r="D32">
            <v>63380</v>
          </cell>
        </row>
        <row r="33">
          <cell r="A33">
            <v>28</v>
          </cell>
          <cell r="D33">
            <v>67480</v>
          </cell>
        </row>
        <row r="34">
          <cell r="A34">
            <v>29</v>
          </cell>
          <cell r="D34">
            <v>71780</v>
          </cell>
        </row>
        <row r="35">
          <cell r="A35">
            <v>30</v>
          </cell>
          <cell r="D35">
            <v>76280</v>
          </cell>
        </row>
        <row r="36">
          <cell r="A36">
            <v>31</v>
          </cell>
          <cell r="D36">
            <v>80980</v>
          </cell>
        </row>
        <row r="37">
          <cell r="A37">
            <v>32</v>
          </cell>
          <cell r="D37">
            <v>85880</v>
          </cell>
        </row>
        <row r="38">
          <cell r="A38">
            <v>33</v>
          </cell>
          <cell r="D38">
            <v>90980</v>
          </cell>
        </row>
        <row r="39">
          <cell r="A39">
            <v>34</v>
          </cell>
          <cell r="D39">
            <v>96280</v>
          </cell>
        </row>
        <row r="40">
          <cell r="A40">
            <v>35</v>
          </cell>
          <cell r="D40">
            <v>101780</v>
          </cell>
        </row>
        <row r="41">
          <cell r="A41">
            <v>36</v>
          </cell>
          <cell r="D41">
            <v>107480</v>
          </cell>
        </row>
        <row r="42">
          <cell r="A42">
            <v>37</v>
          </cell>
          <cell r="D42">
            <v>113380</v>
          </cell>
        </row>
        <row r="43">
          <cell r="A43">
            <v>38</v>
          </cell>
          <cell r="D43">
            <v>119480</v>
          </cell>
        </row>
        <row r="44">
          <cell r="A44">
            <v>39</v>
          </cell>
          <cell r="D44">
            <v>125780</v>
          </cell>
        </row>
        <row r="45">
          <cell r="A45">
            <v>40</v>
          </cell>
          <cell r="D45">
            <v>132280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workbookViewId="0">
      <selection activeCell="F4" sqref="F4"/>
    </sheetView>
  </sheetViews>
  <sheetFormatPr baseColWidth="10" defaultColWidth="9" defaultRowHeight="15"/>
  <cols>
    <col min="2" max="2" width="14.6640625" customWidth="1"/>
    <col min="3" max="3" width="16.6640625" customWidth="1"/>
    <col min="4" max="4" width="25.6640625" customWidth="1"/>
    <col min="5" max="5" width="45.83203125" customWidth="1"/>
    <col min="6" max="6" width="18.6640625" customWidth="1"/>
    <col min="8" max="9" width="12.6640625" customWidth="1"/>
  </cols>
  <sheetData>
    <row r="1" spans="1:9">
      <c r="A1" s="42" t="s">
        <v>254</v>
      </c>
      <c r="B1" s="43"/>
      <c r="C1" s="43"/>
      <c r="D1" s="43"/>
      <c r="E1" s="43"/>
      <c r="F1" s="43"/>
    </row>
    <row r="2" spans="1:9" ht="16">
      <c r="A2" s="1" t="s">
        <v>0</v>
      </c>
      <c r="B2" s="33" t="s">
        <v>1</v>
      </c>
      <c r="C2" s="33" t="s">
        <v>2</v>
      </c>
      <c r="D2" s="33" t="s">
        <v>3</v>
      </c>
      <c r="E2" s="33" t="s">
        <v>4</v>
      </c>
      <c r="F2" s="33" t="s">
        <v>5</v>
      </c>
      <c r="G2" s="33" t="s">
        <v>6</v>
      </c>
      <c r="H2" s="34" t="s">
        <v>7</v>
      </c>
      <c r="I2" s="34" t="s">
        <v>246</v>
      </c>
    </row>
    <row r="3" spans="1:9" ht="16">
      <c r="A3" s="1" t="s">
        <v>9</v>
      </c>
      <c r="B3" s="33" t="s">
        <v>10</v>
      </c>
      <c r="C3" s="33" t="s">
        <v>11</v>
      </c>
      <c r="D3" s="33" t="s">
        <v>10</v>
      </c>
      <c r="E3" s="33" t="s">
        <v>10</v>
      </c>
      <c r="F3" s="33" t="s">
        <v>264</v>
      </c>
      <c r="G3" s="33" t="s">
        <v>11</v>
      </c>
      <c r="H3" s="34" t="s">
        <v>10</v>
      </c>
      <c r="I3" s="34" t="s">
        <v>247</v>
      </c>
    </row>
    <row r="4" spans="1:9" ht="16">
      <c r="A4" s="1" t="s">
        <v>12</v>
      </c>
      <c r="B4" s="33" t="s">
        <v>249</v>
      </c>
      <c r="C4" s="33"/>
      <c r="D4" s="33"/>
      <c r="E4" s="33"/>
      <c r="F4" s="33"/>
      <c r="G4" s="33"/>
      <c r="H4" s="34"/>
      <c r="I4" s="34"/>
    </row>
    <row r="5" spans="1:9" ht="16">
      <c r="A5" s="1" t="s">
        <v>14</v>
      </c>
      <c r="B5" s="33" t="s">
        <v>13</v>
      </c>
      <c r="C5" s="33" t="s">
        <v>13</v>
      </c>
      <c r="D5" s="33" t="s">
        <v>13</v>
      </c>
      <c r="E5" s="33" t="s">
        <v>13</v>
      </c>
      <c r="F5" s="33" t="s">
        <v>258</v>
      </c>
      <c r="G5" s="33" t="s">
        <v>13</v>
      </c>
      <c r="H5" s="34" t="s">
        <v>13</v>
      </c>
      <c r="I5" s="34" t="s">
        <v>13</v>
      </c>
    </row>
    <row r="6" spans="1:9" ht="16">
      <c r="A6" s="1" t="s">
        <v>15</v>
      </c>
      <c r="B6" s="33" t="s">
        <v>16</v>
      </c>
      <c r="C6" s="33"/>
      <c r="D6" s="33"/>
      <c r="E6" s="33" t="s">
        <v>16</v>
      </c>
      <c r="F6" s="33"/>
      <c r="G6" s="33"/>
      <c r="H6" s="34"/>
      <c r="I6" s="34"/>
    </row>
    <row r="7" spans="1:9" ht="16">
      <c r="A7" s="21" t="s">
        <v>17</v>
      </c>
      <c r="B7" s="35" t="s">
        <v>18</v>
      </c>
      <c r="C7" s="11" t="s">
        <v>19</v>
      </c>
      <c r="D7" s="11" t="s">
        <v>20</v>
      </c>
      <c r="E7" s="11" t="s">
        <v>21</v>
      </c>
      <c r="F7" s="11">
        <v>1</v>
      </c>
      <c r="G7" s="11" t="s">
        <v>22</v>
      </c>
      <c r="H7" s="35" t="s">
        <v>23</v>
      </c>
      <c r="I7" s="35" t="s">
        <v>248</v>
      </c>
    </row>
    <row r="8" spans="1:9" ht="16">
      <c r="A8" s="21" t="s">
        <v>17</v>
      </c>
      <c r="B8" s="35"/>
      <c r="C8" s="11" t="s">
        <v>19</v>
      </c>
      <c r="D8" s="11" t="s">
        <v>24</v>
      </c>
      <c r="E8" s="11" t="s">
        <v>25</v>
      </c>
      <c r="F8" s="11">
        <v>2</v>
      </c>
      <c r="G8" s="11" t="s">
        <v>22</v>
      </c>
      <c r="H8" s="35"/>
      <c r="I8" s="35"/>
    </row>
    <row r="9" spans="1:9" ht="16">
      <c r="A9" s="21" t="s">
        <v>17</v>
      </c>
      <c r="B9" s="35"/>
      <c r="C9" s="11" t="s">
        <v>19</v>
      </c>
      <c r="D9" s="11" t="s">
        <v>26</v>
      </c>
      <c r="E9" s="11" t="s">
        <v>27</v>
      </c>
      <c r="F9" s="11">
        <v>3</v>
      </c>
      <c r="G9" s="11" t="s">
        <v>22</v>
      </c>
      <c r="H9" s="35"/>
      <c r="I9" s="35"/>
    </row>
    <row r="10" spans="1:9" ht="16">
      <c r="A10" s="21" t="s">
        <v>17</v>
      </c>
      <c r="B10" s="35"/>
      <c r="C10" s="11" t="s">
        <v>19</v>
      </c>
      <c r="D10" s="11" t="s">
        <v>28</v>
      </c>
      <c r="E10" s="11" t="s">
        <v>29</v>
      </c>
      <c r="F10" s="11">
        <v>4</v>
      </c>
      <c r="G10" s="11" t="s">
        <v>22</v>
      </c>
      <c r="H10" s="35"/>
      <c r="I10" s="35"/>
    </row>
    <row r="11" spans="1:9" ht="16">
      <c r="A11" s="21" t="s">
        <v>17</v>
      </c>
      <c r="B11" s="35"/>
      <c r="C11" s="11" t="s">
        <v>19</v>
      </c>
      <c r="D11" s="11" t="s">
        <v>30</v>
      </c>
      <c r="E11" s="11" t="s">
        <v>31</v>
      </c>
      <c r="F11" s="11">
        <v>5</v>
      </c>
      <c r="G11" s="11" t="s">
        <v>22</v>
      </c>
      <c r="H11" s="35"/>
      <c r="I11" s="35"/>
    </row>
    <row r="12" spans="1:9" ht="16">
      <c r="A12" s="21" t="s">
        <v>17</v>
      </c>
      <c r="B12" s="35"/>
      <c r="C12" s="11" t="s">
        <v>19</v>
      </c>
      <c r="D12" s="11" t="s">
        <v>32</v>
      </c>
      <c r="E12" s="11" t="s">
        <v>33</v>
      </c>
      <c r="F12" s="11">
        <v>6</v>
      </c>
      <c r="G12" s="11" t="s">
        <v>22</v>
      </c>
      <c r="H12" s="35"/>
      <c r="I12" s="35"/>
    </row>
    <row r="13" spans="1:9" ht="16">
      <c r="A13" s="21" t="s">
        <v>17</v>
      </c>
      <c r="B13" s="35"/>
      <c r="C13" s="11" t="s">
        <v>19</v>
      </c>
      <c r="D13" s="11" t="s">
        <v>34</v>
      </c>
      <c r="E13" s="11" t="s">
        <v>35</v>
      </c>
      <c r="F13" s="11">
        <v>7</v>
      </c>
      <c r="G13" s="11" t="s">
        <v>22</v>
      </c>
      <c r="H13" s="35"/>
      <c r="I13" s="35"/>
    </row>
    <row r="14" spans="1:9" ht="16">
      <c r="A14" s="21" t="s">
        <v>17</v>
      </c>
      <c r="B14" s="35" t="s">
        <v>36</v>
      </c>
      <c r="C14" s="11" t="s">
        <v>37</v>
      </c>
      <c r="D14" s="11" t="s">
        <v>38</v>
      </c>
      <c r="E14" s="11" t="s">
        <v>39</v>
      </c>
      <c r="F14" s="11" t="s">
        <v>38</v>
      </c>
      <c r="G14" s="11" t="s">
        <v>11</v>
      </c>
      <c r="H14" s="35" t="s">
        <v>40</v>
      </c>
      <c r="I14" s="35"/>
    </row>
    <row r="15" spans="1:9" ht="16">
      <c r="A15" s="21" t="s">
        <v>17</v>
      </c>
      <c r="B15" s="35"/>
      <c r="C15" s="11" t="s">
        <v>37</v>
      </c>
      <c r="D15" s="11" t="s">
        <v>41</v>
      </c>
      <c r="E15" s="11" t="s">
        <v>42</v>
      </c>
      <c r="F15" s="11" t="s">
        <v>41</v>
      </c>
      <c r="G15" s="11" t="s">
        <v>11</v>
      </c>
      <c r="H15" s="35"/>
      <c r="I15" s="35"/>
    </row>
    <row r="16" spans="1:9" ht="16">
      <c r="A16" s="21" t="s">
        <v>17</v>
      </c>
      <c r="B16" s="35"/>
      <c r="C16" s="11" t="s">
        <v>37</v>
      </c>
      <c r="D16" s="11" t="s">
        <v>43</v>
      </c>
      <c r="E16" s="11" t="s">
        <v>44</v>
      </c>
      <c r="F16" s="11" t="s">
        <v>43</v>
      </c>
      <c r="G16" s="11" t="s">
        <v>11</v>
      </c>
      <c r="H16" s="35"/>
      <c r="I16" s="35"/>
    </row>
    <row r="17" spans="1:9" ht="16">
      <c r="A17" s="21" t="s">
        <v>17</v>
      </c>
      <c r="B17" s="35"/>
      <c r="C17" s="11" t="s">
        <v>37</v>
      </c>
      <c r="D17" s="11" t="s">
        <v>46</v>
      </c>
      <c r="E17" s="11" t="s">
        <v>47</v>
      </c>
      <c r="F17" s="11" t="s">
        <v>46</v>
      </c>
      <c r="G17" s="11" t="s">
        <v>11</v>
      </c>
      <c r="H17" s="35"/>
      <c r="I17" s="35"/>
    </row>
    <row r="18" spans="1:9" ht="16">
      <c r="A18" s="21" t="s">
        <v>17</v>
      </c>
      <c r="B18" s="35"/>
      <c r="C18" s="11" t="s">
        <v>37</v>
      </c>
      <c r="D18" s="11" t="s">
        <v>48</v>
      </c>
      <c r="E18" s="11" t="s">
        <v>49</v>
      </c>
      <c r="F18" s="11" t="s">
        <v>48</v>
      </c>
      <c r="G18" s="11" t="s">
        <v>11</v>
      </c>
      <c r="H18" s="35"/>
      <c r="I18" s="35"/>
    </row>
    <row r="19" spans="1:9" ht="16">
      <c r="A19" s="21" t="s">
        <v>17</v>
      </c>
      <c r="B19" s="35"/>
      <c r="C19" s="11" t="s">
        <v>37</v>
      </c>
      <c r="D19" s="11" t="s">
        <v>50</v>
      </c>
      <c r="E19" s="11" t="s">
        <v>51</v>
      </c>
      <c r="F19" s="11" t="s">
        <v>50</v>
      </c>
      <c r="G19" s="11" t="s">
        <v>11</v>
      </c>
      <c r="H19" s="35"/>
      <c r="I19" s="35"/>
    </row>
    <row r="20" spans="1:9" ht="16">
      <c r="A20" s="21" t="s">
        <v>17</v>
      </c>
      <c r="B20" s="35" t="s">
        <v>59</v>
      </c>
      <c r="C20" s="11" t="s">
        <v>60</v>
      </c>
      <c r="D20" s="11" t="s">
        <v>61</v>
      </c>
      <c r="E20" s="11" t="s">
        <v>62</v>
      </c>
      <c r="F20" s="11">
        <v>1</v>
      </c>
      <c r="G20" s="11" t="s">
        <v>22</v>
      </c>
      <c r="H20" s="35" t="s">
        <v>63</v>
      </c>
      <c r="I20" s="35"/>
    </row>
    <row r="21" spans="1:9" ht="16">
      <c r="A21" s="21" t="s">
        <v>17</v>
      </c>
      <c r="B21" s="35"/>
      <c r="C21" s="11" t="s">
        <v>60</v>
      </c>
      <c r="D21" s="11" t="s">
        <v>64</v>
      </c>
      <c r="E21" s="11" t="s">
        <v>65</v>
      </c>
      <c r="F21" s="11">
        <v>2</v>
      </c>
      <c r="G21" s="11" t="s">
        <v>22</v>
      </c>
      <c r="H21" s="35"/>
      <c r="I21" s="35"/>
    </row>
    <row r="22" spans="1:9" ht="16">
      <c r="A22" s="21" t="s">
        <v>17</v>
      </c>
      <c r="B22" s="35"/>
      <c r="C22" s="11" t="s">
        <v>60</v>
      </c>
      <c r="D22" s="11" t="s">
        <v>66</v>
      </c>
      <c r="E22" s="11" t="s">
        <v>67</v>
      </c>
      <c r="F22" s="11">
        <v>3</v>
      </c>
      <c r="G22" s="11" t="s">
        <v>22</v>
      </c>
      <c r="H22" s="35"/>
      <c r="I22" s="35"/>
    </row>
    <row r="23" spans="1:9" ht="16">
      <c r="A23" s="21" t="s">
        <v>17</v>
      </c>
      <c r="B23" s="35"/>
      <c r="C23" s="11" t="s">
        <v>60</v>
      </c>
      <c r="D23" s="11" t="s">
        <v>68</v>
      </c>
      <c r="E23" s="11" t="s">
        <v>69</v>
      </c>
      <c r="F23" s="11">
        <v>4</v>
      </c>
      <c r="G23" s="11" t="s">
        <v>22</v>
      </c>
      <c r="H23" s="35"/>
      <c r="I23" s="35"/>
    </row>
    <row r="24" spans="1:9" ht="16">
      <c r="A24" s="21" t="s">
        <v>17</v>
      </c>
      <c r="B24" s="36"/>
      <c r="C24" s="37" t="s">
        <v>70</v>
      </c>
      <c r="D24" s="37" t="s">
        <v>71</v>
      </c>
      <c r="E24" s="37" t="s">
        <v>72</v>
      </c>
      <c r="F24" s="37">
        <v>1023</v>
      </c>
      <c r="G24" s="37" t="s">
        <v>22</v>
      </c>
      <c r="H24" s="36"/>
      <c r="I24" s="36"/>
    </row>
  </sheetData>
  <mergeCells count="1">
    <mergeCell ref="A1:F1"/>
  </mergeCells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B885C-48D0-4D9B-AAB3-39C5F463E278}">
  <dimension ref="A1:E10"/>
  <sheetViews>
    <sheetView workbookViewId="0">
      <selection sqref="A1:E1"/>
    </sheetView>
  </sheetViews>
  <sheetFormatPr baseColWidth="10" defaultColWidth="8.83203125" defaultRowHeight="15"/>
  <cols>
    <col min="1" max="1" width="9" style="41"/>
    <col min="2" max="2" width="32.5" bestFit="1" customWidth="1"/>
    <col min="3" max="3" width="6.5" bestFit="1" customWidth="1"/>
    <col min="4" max="4" width="9.6640625" bestFit="1" customWidth="1"/>
    <col min="5" max="5" width="49" bestFit="1" customWidth="1"/>
  </cols>
  <sheetData>
    <row r="1" spans="1:5">
      <c r="A1" s="44" t="s">
        <v>255</v>
      </c>
      <c r="B1" s="45"/>
      <c r="C1" s="45"/>
      <c r="D1" s="45"/>
      <c r="E1" s="45"/>
    </row>
    <row r="2" spans="1:5" ht="16">
      <c r="A2" s="1" t="s">
        <v>0</v>
      </c>
      <c r="B2" s="2" t="s">
        <v>234</v>
      </c>
      <c r="C2" s="2" t="s">
        <v>5</v>
      </c>
      <c r="D2" s="2" t="s">
        <v>6</v>
      </c>
      <c r="E2" s="2" t="s">
        <v>4</v>
      </c>
    </row>
    <row r="3" spans="1:5" ht="16">
      <c r="A3" s="1" t="s">
        <v>9</v>
      </c>
      <c r="B3" s="2" t="s">
        <v>11</v>
      </c>
      <c r="C3" s="2" t="s">
        <v>11</v>
      </c>
      <c r="D3" s="2" t="s">
        <v>11</v>
      </c>
      <c r="E3" s="2" t="s">
        <v>11</v>
      </c>
    </row>
    <row r="4" spans="1:5" ht="16">
      <c r="A4" s="1" t="s">
        <v>12</v>
      </c>
      <c r="B4" s="2"/>
      <c r="C4" s="2"/>
      <c r="D4" s="2"/>
      <c r="E4" s="2"/>
    </row>
    <row r="5" spans="1:5" ht="16">
      <c r="A5" s="1" t="s">
        <v>14</v>
      </c>
      <c r="B5" s="2" t="s">
        <v>13</v>
      </c>
      <c r="C5" s="2" t="s">
        <v>13</v>
      </c>
      <c r="D5" s="2" t="s">
        <v>13</v>
      </c>
      <c r="E5" s="2" t="s">
        <v>13</v>
      </c>
    </row>
    <row r="6" spans="1:5" ht="16">
      <c r="A6" s="1" t="s">
        <v>15</v>
      </c>
      <c r="B6" s="38" t="s">
        <v>235</v>
      </c>
      <c r="C6" s="38" t="s">
        <v>236</v>
      </c>
      <c r="D6" s="38" t="s">
        <v>237</v>
      </c>
      <c r="E6" s="38" t="s">
        <v>106</v>
      </c>
    </row>
    <row r="7" spans="1:5">
      <c r="A7" s="41" t="s">
        <v>17</v>
      </c>
      <c r="B7" t="s">
        <v>238</v>
      </c>
      <c r="C7" s="39">
        <v>1200</v>
      </c>
      <c r="D7" s="40" t="s">
        <v>22</v>
      </c>
      <c r="E7" s="40" t="s">
        <v>239</v>
      </c>
    </row>
    <row r="8" spans="1:5">
      <c r="A8" s="41" t="s">
        <v>17</v>
      </c>
      <c r="B8" t="s">
        <v>240</v>
      </c>
      <c r="C8" s="39">
        <v>3</v>
      </c>
      <c r="D8" t="s">
        <v>22</v>
      </c>
      <c r="E8" t="s">
        <v>241</v>
      </c>
    </row>
    <row r="9" spans="1:5">
      <c r="A9" s="41" t="s">
        <v>17</v>
      </c>
      <c r="B9" t="s">
        <v>242</v>
      </c>
      <c r="C9" s="39">
        <f>7*3600</f>
        <v>25200</v>
      </c>
      <c r="D9" t="s">
        <v>22</v>
      </c>
      <c r="E9" t="s">
        <v>243</v>
      </c>
    </row>
    <row r="10" spans="1:5">
      <c r="A10" s="41" t="s">
        <v>17</v>
      </c>
      <c r="B10" t="s">
        <v>244</v>
      </c>
      <c r="C10" s="39">
        <f>0.5*3600</f>
        <v>1800</v>
      </c>
      <c r="D10" t="s">
        <v>22</v>
      </c>
      <c r="E10" t="s">
        <v>245</v>
      </c>
    </row>
  </sheetData>
  <mergeCells count="1">
    <mergeCell ref="A1:E1"/>
  </mergeCells>
  <phoneticPr fontId="8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7"/>
  <sheetViews>
    <sheetView workbookViewId="0">
      <selection activeCell="E22" sqref="E22"/>
    </sheetView>
  </sheetViews>
  <sheetFormatPr baseColWidth="10" defaultColWidth="9" defaultRowHeight="16"/>
  <cols>
    <col min="1" max="1" width="17.1640625" style="9" customWidth="1"/>
    <col min="2" max="2" width="17.83203125" style="9" customWidth="1"/>
    <col min="3" max="4" width="15.1640625" style="9" customWidth="1"/>
    <col min="5" max="5" width="26.83203125" style="9" customWidth="1"/>
    <col min="6" max="6" width="8.6640625" style="9" bestFit="1" customWidth="1"/>
    <col min="7" max="7" width="13.1640625" style="8" customWidth="1"/>
    <col min="8" max="8" width="23.1640625" style="9" customWidth="1"/>
    <col min="9" max="9" width="5" style="9" customWidth="1"/>
    <col min="10" max="10" width="46.1640625" style="9" customWidth="1"/>
    <col min="11" max="11" width="31.5" style="9" customWidth="1"/>
    <col min="12" max="12" width="8" style="9" customWidth="1"/>
    <col min="13" max="13" width="73.6640625" style="9" customWidth="1"/>
    <col min="14" max="14" width="13.1640625" style="9" customWidth="1"/>
    <col min="15" max="15" width="20.6640625" style="8" customWidth="1"/>
    <col min="16" max="16384" width="9" style="9"/>
  </cols>
  <sheetData>
    <row r="1" spans="1:24">
      <c r="A1" s="21" t="s">
        <v>0</v>
      </c>
      <c r="B1" s="1" t="s">
        <v>1</v>
      </c>
      <c r="C1" s="2" t="s">
        <v>73</v>
      </c>
      <c r="D1" s="2" t="s">
        <v>74</v>
      </c>
      <c r="E1" s="2" t="s">
        <v>75</v>
      </c>
      <c r="F1" s="2" t="s">
        <v>76</v>
      </c>
      <c r="G1" s="22" t="s">
        <v>77</v>
      </c>
      <c r="H1" s="2" t="s">
        <v>78</v>
      </c>
      <c r="I1" s="2" t="s">
        <v>79</v>
      </c>
      <c r="J1" s="2" t="s">
        <v>8</v>
      </c>
      <c r="K1" s="2" t="s">
        <v>80</v>
      </c>
      <c r="L1" s="2" t="s">
        <v>81</v>
      </c>
      <c r="M1" s="2" t="s">
        <v>82</v>
      </c>
      <c r="N1" s="2" t="s">
        <v>83</v>
      </c>
      <c r="O1" s="9" t="s">
        <v>84</v>
      </c>
      <c r="P1" s="9" t="s">
        <v>85</v>
      </c>
      <c r="Q1" s="9" t="s">
        <v>86</v>
      </c>
      <c r="R1" s="9" t="s">
        <v>87</v>
      </c>
      <c r="S1" s="9" t="s">
        <v>88</v>
      </c>
      <c r="T1" s="9" t="s">
        <v>89</v>
      </c>
      <c r="U1" s="9" t="s">
        <v>90</v>
      </c>
      <c r="V1" s="9" t="s">
        <v>91</v>
      </c>
      <c r="W1" s="9" t="s">
        <v>92</v>
      </c>
      <c r="X1" s="9" t="s">
        <v>93</v>
      </c>
    </row>
    <row r="2" spans="1:24">
      <c r="A2" s="21" t="s">
        <v>22</v>
      </c>
      <c r="B2" s="1" t="s">
        <v>11</v>
      </c>
      <c r="C2" s="2" t="s">
        <v>22</v>
      </c>
      <c r="D2" s="2" t="s">
        <v>262</v>
      </c>
      <c r="E2" s="2" t="s">
        <v>11</v>
      </c>
      <c r="F2" s="2" t="s">
        <v>94</v>
      </c>
      <c r="G2" s="22" t="s">
        <v>95</v>
      </c>
      <c r="H2" s="2" t="s">
        <v>11</v>
      </c>
      <c r="I2" s="2" t="s">
        <v>96</v>
      </c>
      <c r="J2" s="2" t="s">
        <v>97</v>
      </c>
      <c r="K2" s="2" t="s">
        <v>98</v>
      </c>
      <c r="L2" s="2" t="s">
        <v>11</v>
      </c>
      <c r="M2" s="2" t="s">
        <v>250</v>
      </c>
      <c r="N2" s="2" t="s">
        <v>94</v>
      </c>
      <c r="O2" s="1" t="s">
        <v>11</v>
      </c>
      <c r="P2" s="1" t="s">
        <v>11</v>
      </c>
      <c r="Q2" s="1" t="s">
        <v>11</v>
      </c>
      <c r="R2" s="1" t="s">
        <v>11</v>
      </c>
      <c r="S2" s="1" t="s">
        <v>11</v>
      </c>
      <c r="T2" s="1" t="s">
        <v>11</v>
      </c>
      <c r="U2" s="1" t="s">
        <v>11</v>
      </c>
      <c r="V2" s="9" t="s">
        <v>22</v>
      </c>
      <c r="W2" s="9" t="s">
        <v>22</v>
      </c>
      <c r="X2" s="9" t="s">
        <v>22</v>
      </c>
    </row>
    <row r="3" spans="1:24">
      <c r="A3" s="21" t="s">
        <v>12</v>
      </c>
      <c r="B3" s="1" t="s">
        <v>13</v>
      </c>
      <c r="C3" s="2"/>
      <c r="D3" s="2"/>
      <c r="E3" s="2"/>
      <c r="F3" s="2"/>
      <c r="G3" s="22"/>
      <c r="H3" s="2"/>
      <c r="I3" s="2"/>
      <c r="J3" s="2"/>
      <c r="K3" s="2"/>
      <c r="L3" s="2" t="s">
        <v>99</v>
      </c>
      <c r="M3" s="2" t="s">
        <v>99</v>
      </c>
      <c r="N3" s="2" t="s">
        <v>99</v>
      </c>
      <c r="O3" s="1" t="s">
        <v>13</v>
      </c>
      <c r="P3" s="1" t="s">
        <v>13</v>
      </c>
      <c r="Q3" s="1" t="s">
        <v>13</v>
      </c>
      <c r="R3" s="1" t="s">
        <v>13</v>
      </c>
      <c r="S3" s="1" t="s">
        <v>13</v>
      </c>
      <c r="T3" s="1" t="s">
        <v>13</v>
      </c>
      <c r="U3" s="1" t="s">
        <v>13</v>
      </c>
      <c r="V3" s="1" t="s">
        <v>13</v>
      </c>
      <c r="W3" s="1" t="s">
        <v>13</v>
      </c>
      <c r="X3" s="1" t="s">
        <v>13</v>
      </c>
    </row>
    <row r="4" spans="1:24">
      <c r="A4" s="21" t="s">
        <v>14</v>
      </c>
      <c r="B4" s="1" t="s">
        <v>13</v>
      </c>
      <c r="C4" s="2" t="s">
        <v>256</v>
      </c>
      <c r="D4" s="2" t="s">
        <v>257</v>
      </c>
      <c r="E4" s="2" t="s">
        <v>13</v>
      </c>
      <c r="F4" s="2" t="s">
        <v>100</v>
      </c>
      <c r="G4" s="2" t="s">
        <v>261</v>
      </c>
      <c r="H4" s="2" t="s">
        <v>13</v>
      </c>
      <c r="I4" s="2" t="s">
        <v>13</v>
      </c>
      <c r="J4" s="2" t="s">
        <v>102</v>
      </c>
      <c r="K4" s="2" t="s">
        <v>103</v>
      </c>
      <c r="L4" s="2" t="s">
        <v>13</v>
      </c>
      <c r="M4" s="2" t="s">
        <v>13</v>
      </c>
      <c r="N4" s="2" t="s">
        <v>253</v>
      </c>
      <c r="O4" s="12" t="s">
        <v>13</v>
      </c>
      <c r="P4" s="12" t="s">
        <v>13</v>
      </c>
      <c r="Q4" s="12" t="s">
        <v>13</v>
      </c>
      <c r="R4" s="12" t="s">
        <v>13</v>
      </c>
      <c r="S4" s="12" t="s">
        <v>13</v>
      </c>
      <c r="T4" s="12" t="s">
        <v>13</v>
      </c>
      <c r="U4" s="12" t="s">
        <v>13</v>
      </c>
      <c r="V4" s="12" t="s">
        <v>13</v>
      </c>
      <c r="W4" s="12" t="s">
        <v>13</v>
      </c>
      <c r="X4" s="12" t="s">
        <v>13</v>
      </c>
    </row>
    <row r="5" spans="1:24">
      <c r="A5" s="21" t="s">
        <v>15</v>
      </c>
      <c r="B5" s="1" t="s">
        <v>104</v>
      </c>
      <c r="C5" s="7" t="s">
        <v>105</v>
      </c>
      <c r="D5" s="7" t="s">
        <v>18</v>
      </c>
      <c r="E5" s="7" t="s">
        <v>106</v>
      </c>
      <c r="F5" s="7" t="s">
        <v>107</v>
      </c>
      <c r="G5" s="23" t="s">
        <v>25</v>
      </c>
      <c r="H5" s="7" t="s">
        <v>108</v>
      </c>
      <c r="I5" s="7" t="s">
        <v>109</v>
      </c>
      <c r="J5" s="13" t="s">
        <v>110</v>
      </c>
      <c r="K5" s="13" t="s">
        <v>111</v>
      </c>
      <c r="L5" s="13" t="s">
        <v>112</v>
      </c>
      <c r="M5" s="13"/>
      <c r="N5" s="13" t="s">
        <v>113</v>
      </c>
      <c r="O5" s="9" t="s">
        <v>114</v>
      </c>
      <c r="P5" s="9" t="s">
        <v>115</v>
      </c>
      <c r="Q5" s="9" t="s">
        <v>116</v>
      </c>
      <c r="R5" s="9" t="s">
        <v>117</v>
      </c>
      <c r="S5" s="9" t="s">
        <v>116</v>
      </c>
      <c r="T5" s="9" t="s">
        <v>118</v>
      </c>
      <c r="U5" s="9" t="s">
        <v>116</v>
      </c>
      <c r="V5" s="9" t="s">
        <v>119</v>
      </c>
      <c r="W5" s="9" t="s">
        <v>120</v>
      </c>
      <c r="X5" s="9" t="s">
        <v>121</v>
      </c>
    </row>
    <row r="6" spans="1:24" ht="17">
      <c r="A6" s="24">
        <v>1001</v>
      </c>
      <c r="B6" s="25" t="s">
        <v>122</v>
      </c>
      <c r="C6" s="15">
        <v>1</v>
      </c>
      <c r="D6" s="15" t="s">
        <v>20</v>
      </c>
      <c r="E6" s="25" t="s">
        <v>122</v>
      </c>
      <c r="F6" s="15">
        <f t="shared" ref="F6:F16" si="0">A7</f>
        <v>1002</v>
      </c>
      <c r="G6" s="19"/>
      <c r="H6" s="16" t="s">
        <v>38</v>
      </c>
      <c r="I6" s="9">
        <v>1</v>
      </c>
      <c r="J6" s="19" t="s">
        <v>123</v>
      </c>
      <c r="K6" s="15" t="str">
        <f>"{"&amp;O6&amp;"}"</f>
        <v>{{10201,10}}</v>
      </c>
      <c r="L6" s="15">
        <v>0</v>
      </c>
      <c r="M6" s="29" t="s">
        <v>124</v>
      </c>
      <c r="N6" s="9">
        <v>1</v>
      </c>
      <c r="O6" s="8" t="str">
        <f>IF(P6="","","{"&amp;P6&amp;","&amp;Q6&amp;"}")&amp;IF(R6="","",",{"&amp;R6&amp;","&amp;S6&amp;"}")&amp;IF(T6="","",",{"&amp;T6&amp;","&amp;U6&amp;"}")</f>
        <v>{10201,10}</v>
      </c>
      <c r="P6" s="9">
        <v>10201</v>
      </c>
      <c r="Q6" s="9">
        <v>10</v>
      </c>
      <c r="V6" s="9">
        <f>SUM(Q$6:$Q6)</f>
        <v>10</v>
      </c>
      <c r="W6" s="9">
        <f>IFERROR(INDEX([1]level!$A:$A,MATCH(V6,[1]level!$D:$D,1)),1)</f>
        <v>1</v>
      </c>
      <c r="X6" s="9">
        <v>1</v>
      </c>
    </row>
    <row r="7" spans="1:24">
      <c r="A7" s="24">
        <v>1002</v>
      </c>
      <c r="B7" s="25" t="s">
        <v>125</v>
      </c>
      <c r="C7" s="15">
        <v>2</v>
      </c>
      <c r="D7" s="15" t="s">
        <v>20</v>
      </c>
      <c r="E7" s="25" t="s">
        <v>125</v>
      </c>
      <c r="F7" s="15">
        <f t="shared" si="0"/>
        <v>1003</v>
      </c>
      <c r="G7" s="19"/>
      <c r="H7" s="9" t="s">
        <v>38</v>
      </c>
      <c r="I7" s="9">
        <v>1</v>
      </c>
      <c r="J7" s="8" t="s">
        <v>126</v>
      </c>
      <c r="K7" s="15" t="str">
        <f t="shared" ref="K7:K9" si="1">"{"&amp;O7&amp;"}"</f>
        <v>{{10201,20}}</v>
      </c>
      <c r="L7" s="15">
        <v>0</v>
      </c>
      <c r="M7" s="15"/>
      <c r="N7" s="9">
        <v>1</v>
      </c>
      <c r="O7" s="8" t="str">
        <f t="shared" ref="O7:O9" si="2">IF(P7="","","{"&amp;P7&amp;","&amp;Q7&amp;"}")&amp;IF(R7="","",",{"&amp;R7&amp;","&amp;S7&amp;"}")&amp;IF(T7="","",",{"&amp;T7&amp;","&amp;U7&amp;"}")</f>
        <v>{10201,20}</v>
      </c>
      <c r="P7" s="9">
        <v>10201</v>
      </c>
      <c r="Q7" s="9">
        <v>20</v>
      </c>
      <c r="V7" s="9">
        <f>SUM(Q$6:$Q7)</f>
        <v>30</v>
      </c>
      <c r="W7" s="9">
        <f>IFERROR(INDEX([1]level!$A:$A,MATCH(V7,[1]level!$D:$D,1)),1)</f>
        <v>1</v>
      </c>
    </row>
    <row r="8" spans="1:24" ht="17">
      <c r="A8" s="24">
        <v>1003</v>
      </c>
      <c r="B8" s="25" t="s">
        <v>127</v>
      </c>
      <c r="C8" s="15">
        <v>3</v>
      </c>
      <c r="D8" s="15" t="s">
        <v>20</v>
      </c>
      <c r="E8" s="25" t="s">
        <v>127</v>
      </c>
      <c r="F8" s="15">
        <f t="shared" si="0"/>
        <v>1014</v>
      </c>
      <c r="H8" s="16" t="s">
        <v>38</v>
      </c>
      <c r="I8" s="15">
        <v>1</v>
      </c>
      <c r="J8" s="19" t="s">
        <v>128</v>
      </c>
      <c r="K8" s="15" t="str">
        <f t="shared" si="1"/>
        <v>{{10201,10},{41101,1}}</v>
      </c>
      <c r="L8" s="15">
        <v>0</v>
      </c>
      <c r="M8" s="15"/>
      <c r="N8" s="9">
        <v>1</v>
      </c>
      <c r="O8" s="8" t="str">
        <f t="shared" si="2"/>
        <v>{10201,10},{41101,1}</v>
      </c>
      <c r="P8" s="9">
        <v>10201</v>
      </c>
      <c r="Q8" s="9">
        <v>10</v>
      </c>
      <c r="R8" s="9">
        <v>41101</v>
      </c>
      <c r="S8" s="9">
        <v>1</v>
      </c>
      <c r="V8" s="9">
        <f>SUM(Q$6:$Q8)</f>
        <v>40</v>
      </c>
      <c r="W8" s="9">
        <f>IFERROR(INDEX([1]level!$A:$A,MATCH(V8,[1]level!$D:$D,1)),1)</f>
        <v>1</v>
      </c>
    </row>
    <row r="9" spans="1:24" ht="17">
      <c r="A9" s="24">
        <v>1014</v>
      </c>
      <c r="B9" s="25" t="s">
        <v>129</v>
      </c>
      <c r="C9" s="15">
        <v>4</v>
      </c>
      <c r="D9" s="15" t="s">
        <v>20</v>
      </c>
      <c r="E9" s="25" t="s">
        <v>129</v>
      </c>
      <c r="F9" s="15">
        <f t="shared" si="0"/>
        <v>100301</v>
      </c>
      <c r="G9" s="19" t="s">
        <v>251</v>
      </c>
      <c r="H9" s="16" t="s">
        <v>57</v>
      </c>
      <c r="I9" s="15">
        <v>0</v>
      </c>
      <c r="J9" s="18" t="s">
        <v>58</v>
      </c>
      <c r="K9" s="15" t="str">
        <f t="shared" si="1"/>
        <v>{{10201,10}}</v>
      </c>
      <c r="L9" s="15">
        <v>0</v>
      </c>
      <c r="M9" s="17"/>
      <c r="N9" s="9">
        <v>1</v>
      </c>
      <c r="O9" s="8" t="str">
        <f t="shared" si="2"/>
        <v>{10201,10}</v>
      </c>
      <c r="P9" s="9">
        <v>10201</v>
      </c>
      <c r="Q9" s="9">
        <v>10</v>
      </c>
      <c r="V9" s="9">
        <f>SUM(Q$6:$Q9)</f>
        <v>50</v>
      </c>
      <c r="W9" s="9">
        <f>IFERROR(INDEX([1]level!$A:$A,MATCH(V9,[1]level!$D:$D,1)),1)</f>
        <v>1</v>
      </c>
    </row>
    <row r="10" spans="1:24">
      <c r="A10" s="24">
        <v>100301</v>
      </c>
      <c r="B10" s="25" t="s">
        <v>130</v>
      </c>
      <c r="C10" s="15">
        <v>5</v>
      </c>
      <c r="D10" s="15" t="s">
        <v>20</v>
      </c>
      <c r="E10" s="25" t="s">
        <v>130</v>
      </c>
      <c r="F10" s="15">
        <f t="shared" si="0"/>
        <v>100302</v>
      </c>
      <c r="G10" s="19" t="s">
        <v>252</v>
      </c>
      <c r="H10" s="9" t="s">
        <v>38</v>
      </c>
      <c r="I10" s="9">
        <v>1</v>
      </c>
      <c r="J10" s="8" t="s">
        <v>131</v>
      </c>
      <c r="K10" s="15" t="str">
        <f t="shared" ref="K10:K11" si="3">"{"&amp;O10&amp;"}"</f>
        <v>{{10201,20},{20601,1}}</v>
      </c>
      <c r="L10" s="15">
        <v>0</v>
      </c>
      <c r="M10" s="29" t="s">
        <v>132</v>
      </c>
      <c r="N10" s="9">
        <v>1</v>
      </c>
      <c r="O10" s="8" t="str">
        <f t="shared" ref="O10:O11" si="4">IF(P10="","","{"&amp;P10&amp;","&amp;Q10&amp;"}")&amp;IF(R10="","",",{"&amp;R10&amp;","&amp;S10&amp;"}")&amp;IF(T10="","",",{"&amp;T10&amp;","&amp;U10&amp;"}")</f>
        <v>{10201,20},{20601,1}</v>
      </c>
      <c r="P10" s="9">
        <v>10201</v>
      </c>
      <c r="Q10" s="9">
        <v>20</v>
      </c>
      <c r="R10" s="9">
        <v>20601</v>
      </c>
      <c r="S10" s="9">
        <v>1</v>
      </c>
      <c r="V10" s="9">
        <f>SUM(Q$6:$Q10)</f>
        <v>70</v>
      </c>
      <c r="W10" s="9">
        <f>IFERROR(INDEX([1]level!$A:$A,MATCH(V10,[1]level!$D:$D,1)),1)</f>
        <v>1</v>
      </c>
    </row>
    <row r="11" spans="1:24" ht="17">
      <c r="A11" s="24">
        <v>100302</v>
      </c>
      <c r="B11" s="25" t="s">
        <v>133</v>
      </c>
      <c r="C11" s="15">
        <v>6</v>
      </c>
      <c r="D11" s="15" t="s">
        <v>20</v>
      </c>
      <c r="E11" s="25" t="s">
        <v>133</v>
      </c>
      <c r="F11" s="15">
        <f t="shared" si="0"/>
        <v>100303</v>
      </c>
      <c r="G11" s="19"/>
      <c r="H11" s="16" t="s">
        <v>38</v>
      </c>
      <c r="I11" s="15">
        <v>1</v>
      </c>
      <c r="J11" s="19" t="s">
        <v>134</v>
      </c>
      <c r="K11" s="15" t="str">
        <f t="shared" si="3"/>
        <v>{{10201,10}}</v>
      </c>
      <c r="L11" s="15">
        <v>0</v>
      </c>
      <c r="M11" s="15"/>
      <c r="N11" s="9">
        <v>1</v>
      </c>
      <c r="O11" s="8" t="str">
        <f t="shared" si="4"/>
        <v>{10201,10}</v>
      </c>
      <c r="P11" s="9">
        <v>10201</v>
      </c>
      <c r="Q11" s="9">
        <v>10</v>
      </c>
      <c r="V11" s="9">
        <f>SUM(Q$6:$Q11)</f>
        <v>80</v>
      </c>
      <c r="W11" s="9">
        <f>IFERROR(INDEX([1]level!$A:$A,MATCH(V11,[1]level!$D:$D,1)),1)</f>
        <v>1</v>
      </c>
    </row>
    <row r="12" spans="1:24" s="20" customFormat="1" ht="17">
      <c r="A12" s="26">
        <v>100303</v>
      </c>
      <c r="B12" s="25" t="s">
        <v>135</v>
      </c>
      <c r="C12" s="15">
        <v>7</v>
      </c>
      <c r="D12" s="27" t="s">
        <v>20</v>
      </c>
      <c r="E12" s="25" t="s">
        <v>135</v>
      </c>
      <c r="F12" s="15">
        <f t="shared" si="0"/>
        <v>100001</v>
      </c>
      <c r="G12" s="28"/>
      <c r="H12" s="30" t="s">
        <v>38</v>
      </c>
      <c r="I12" s="28">
        <v>1</v>
      </c>
      <c r="J12" s="31" t="s">
        <v>136</v>
      </c>
      <c r="K12" s="27" t="str">
        <f t="shared" ref="K12:K17" si="5">"{"&amp;O12&amp;"}"</f>
        <v>{{10201,10}}</v>
      </c>
      <c r="L12" s="27">
        <v>0</v>
      </c>
      <c r="M12" s="27"/>
      <c r="N12" s="20">
        <v>1</v>
      </c>
      <c r="O12" s="32" t="str">
        <f t="shared" ref="O12:O17" si="6">IF(P12="","","{"&amp;P12&amp;","&amp;Q12&amp;"}")&amp;IF(R12="","",",{"&amp;R12&amp;","&amp;S12&amp;"}")&amp;IF(T12="","",",{"&amp;T12&amp;","&amp;U12&amp;"}")</f>
        <v>{10201,10}</v>
      </c>
      <c r="P12" s="20">
        <v>10201</v>
      </c>
      <c r="Q12" s="20">
        <v>10</v>
      </c>
      <c r="V12" s="20">
        <f>SUM(Q$6:$Q12)</f>
        <v>90</v>
      </c>
      <c r="W12" s="20">
        <f>IFERROR(INDEX([1]level!$A:$A,MATCH(V12,[1]level!$D:$D,1)),1)</f>
        <v>1</v>
      </c>
    </row>
    <row r="13" spans="1:24" ht="17">
      <c r="A13" s="24">
        <v>100001</v>
      </c>
      <c r="B13" s="25" t="s">
        <v>137</v>
      </c>
      <c r="C13" s="15">
        <v>8</v>
      </c>
      <c r="D13" s="15" t="s">
        <v>20</v>
      </c>
      <c r="E13" s="25" t="s">
        <v>137</v>
      </c>
      <c r="F13" s="15">
        <f t="shared" si="0"/>
        <v>100002</v>
      </c>
      <c r="G13" s="19"/>
      <c r="H13" s="16" t="s">
        <v>38</v>
      </c>
      <c r="I13" s="15">
        <v>1</v>
      </c>
      <c r="J13" s="19" t="s">
        <v>138</v>
      </c>
      <c r="K13" s="15" t="str">
        <f t="shared" ref="K13:K14" si="7">"{"&amp;O13&amp;"}"</f>
        <v>{{10201,10}}</v>
      </c>
      <c r="L13" s="15">
        <v>0</v>
      </c>
      <c r="M13" s="15"/>
      <c r="N13" s="9">
        <v>1</v>
      </c>
      <c r="O13" s="8" t="str">
        <f t="shared" ref="O13:O14" si="8">IF(P13="","","{"&amp;P13&amp;","&amp;Q13&amp;"}")&amp;IF(R13="","",",{"&amp;R13&amp;","&amp;S13&amp;"}")&amp;IF(T13="","",",{"&amp;T13&amp;","&amp;U13&amp;"}")</f>
        <v>{10201,10}</v>
      </c>
      <c r="P13" s="9">
        <v>10201</v>
      </c>
      <c r="Q13" s="9">
        <v>10</v>
      </c>
      <c r="V13" s="9">
        <f>SUM(Q$6:$Q13)</f>
        <v>100</v>
      </c>
      <c r="W13" s="9">
        <f>IFERROR(INDEX([1]level!$A:$A,MATCH(V13,[1]level!$D:$D,1)),1)</f>
        <v>1</v>
      </c>
    </row>
    <row r="14" spans="1:24">
      <c r="A14" s="24">
        <v>100002</v>
      </c>
      <c r="B14" s="25" t="s">
        <v>139</v>
      </c>
      <c r="C14" s="15">
        <v>9</v>
      </c>
      <c r="D14" s="15" t="s">
        <v>20</v>
      </c>
      <c r="E14" s="25" t="s">
        <v>139</v>
      </c>
      <c r="F14" s="15">
        <f t="shared" si="0"/>
        <v>100003</v>
      </c>
      <c r="G14" s="19"/>
      <c r="H14" s="9" t="s">
        <v>38</v>
      </c>
      <c r="I14" s="9">
        <v>1</v>
      </c>
      <c r="J14" s="8" t="s">
        <v>140</v>
      </c>
      <c r="K14" s="15" t="str">
        <f t="shared" si="7"/>
        <v>{{10201,10}}</v>
      </c>
      <c r="L14" s="15">
        <v>0</v>
      </c>
      <c r="M14" s="15"/>
      <c r="N14" s="9">
        <v>1</v>
      </c>
      <c r="O14" s="8" t="str">
        <f t="shared" si="8"/>
        <v>{10201,10}</v>
      </c>
      <c r="P14" s="9">
        <v>10201</v>
      </c>
      <c r="Q14" s="9">
        <v>10</v>
      </c>
      <c r="V14" s="9">
        <f>SUM(Q$6:$Q14)</f>
        <v>110</v>
      </c>
      <c r="W14" s="9">
        <f>IFERROR(INDEX([1]level!$A:$A,MATCH(V14,[1]level!$D:$D,1)),1)</f>
        <v>1</v>
      </c>
    </row>
    <row r="15" spans="1:24">
      <c r="A15" s="24">
        <v>100003</v>
      </c>
      <c r="B15" s="25" t="s">
        <v>141</v>
      </c>
      <c r="C15" s="15">
        <v>10</v>
      </c>
      <c r="D15" s="15" t="s">
        <v>20</v>
      </c>
      <c r="E15" s="25" t="s">
        <v>141</v>
      </c>
      <c r="F15" s="15">
        <f t="shared" si="0"/>
        <v>100304</v>
      </c>
      <c r="G15" s="19"/>
      <c r="H15" s="9" t="s">
        <v>38</v>
      </c>
      <c r="I15" s="9">
        <v>1</v>
      </c>
      <c r="J15" s="8" t="s">
        <v>142</v>
      </c>
      <c r="K15" s="15" t="str">
        <f t="shared" ref="K15" si="9">"{"&amp;O15&amp;"}"</f>
        <v>{{10201,10}}</v>
      </c>
      <c r="L15" s="15">
        <v>0</v>
      </c>
      <c r="M15" s="29" t="s">
        <v>143</v>
      </c>
      <c r="N15" s="9">
        <v>1</v>
      </c>
      <c r="O15" s="8" t="str">
        <f t="shared" ref="O15" si="10">IF(P15="","","{"&amp;P15&amp;","&amp;Q15&amp;"}")&amp;IF(R15="","",",{"&amp;R15&amp;","&amp;S15&amp;"}")&amp;IF(T15="","",",{"&amp;T15&amp;","&amp;U15&amp;"}")</f>
        <v>{10201,10}</v>
      </c>
      <c r="P15" s="9">
        <v>10201</v>
      </c>
      <c r="Q15" s="9">
        <v>10</v>
      </c>
      <c r="V15" s="9">
        <f>SUM(Q$6:$Q15)</f>
        <v>120</v>
      </c>
      <c r="W15" s="9">
        <f>IFERROR(INDEX([1]level!$A:$A,MATCH(V15,[1]level!$D:$D,1)),1)</f>
        <v>1</v>
      </c>
    </row>
    <row r="16" spans="1:24" ht="17">
      <c r="A16" s="24">
        <v>100304</v>
      </c>
      <c r="B16" s="25" t="s">
        <v>144</v>
      </c>
      <c r="C16" s="15">
        <v>11</v>
      </c>
      <c r="D16" s="15" t="s">
        <v>20</v>
      </c>
      <c r="E16" s="25" t="s">
        <v>144</v>
      </c>
      <c r="F16" s="15">
        <f t="shared" si="0"/>
        <v>1013</v>
      </c>
      <c r="G16" s="19"/>
      <c r="H16" s="16" t="s">
        <v>38</v>
      </c>
      <c r="I16" s="15">
        <v>1</v>
      </c>
      <c r="J16" s="19" t="s">
        <v>145</v>
      </c>
      <c r="K16" s="15" t="str">
        <f t="shared" si="5"/>
        <v>{{10201,10}}</v>
      </c>
      <c r="L16" s="15">
        <v>0</v>
      </c>
      <c r="M16" s="15"/>
      <c r="N16" s="9">
        <v>1</v>
      </c>
      <c r="O16" s="8" t="str">
        <f t="shared" si="6"/>
        <v>{10201,10}</v>
      </c>
      <c r="P16" s="9">
        <v>10201</v>
      </c>
      <c r="Q16" s="9">
        <v>10</v>
      </c>
      <c r="V16" s="9">
        <f>SUM(Q$6:$Q16)</f>
        <v>130</v>
      </c>
      <c r="W16" s="9">
        <f>IFERROR(INDEX([1]level!$A:$A,MATCH(V16,[1]level!$D:$D,1)),1)</f>
        <v>1</v>
      </c>
    </row>
    <row r="17" spans="1:23" ht="17">
      <c r="A17" s="24">
        <v>1013</v>
      </c>
      <c r="B17" s="25" t="s">
        <v>146</v>
      </c>
      <c r="C17" s="15">
        <v>12</v>
      </c>
      <c r="D17" s="15" t="s">
        <v>20</v>
      </c>
      <c r="E17" s="25" t="s">
        <v>146</v>
      </c>
      <c r="F17" s="15"/>
      <c r="G17" s="19"/>
      <c r="H17" s="16" t="s">
        <v>54</v>
      </c>
      <c r="I17" s="15">
        <v>0</v>
      </c>
      <c r="J17" s="19" t="s">
        <v>147</v>
      </c>
      <c r="K17" s="15" t="str">
        <f t="shared" si="5"/>
        <v>{{10201,20}}</v>
      </c>
      <c r="L17" s="15">
        <v>0</v>
      </c>
      <c r="M17" s="17"/>
      <c r="N17" s="9">
        <v>1</v>
      </c>
      <c r="O17" s="8" t="str">
        <f t="shared" si="6"/>
        <v>{10201,20}</v>
      </c>
      <c r="P17" s="9">
        <v>10201</v>
      </c>
      <c r="Q17" s="9">
        <v>20</v>
      </c>
      <c r="V17" s="9">
        <f>SUM(Q$6:$Q17)</f>
        <v>150</v>
      </c>
      <c r="W17" s="9">
        <f>IFERROR(INDEX([1]level!$A:$A,MATCH(V17,[1]level!$D:$D,1)),1)</f>
        <v>1</v>
      </c>
    </row>
  </sheetData>
  <autoFilter ref="G1:G17" xr:uid="{00000000-0001-0000-0100-000000000000}"/>
  <phoneticPr fontId="8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6"/>
  <sheetViews>
    <sheetView tabSelected="1" topLeftCell="F1" workbookViewId="0">
      <selection activeCell="L6" sqref="L6"/>
    </sheetView>
  </sheetViews>
  <sheetFormatPr baseColWidth="10" defaultColWidth="9" defaultRowHeight="16"/>
  <cols>
    <col min="1" max="1" width="17.1640625" style="9" customWidth="1"/>
    <col min="2" max="3" width="17.83203125" style="9" customWidth="1"/>
    <col min="4" max="5" width="15.1640625" style="9" customWidth="1"/>
    <col min="6" max="6" width="19.83203125" style="9" customWidth="1"/>
    <col min="7" max="7" width="28" style="9" customWidth="1"/>
    <col min="8" max="8" width="15.1640625" style="9" customWidth="1"/>
    <col min="9" max="9" width="23.1640625" style="9" customWidth="1"/>
    <col min="10" max="10" width="16.1640625" style="9" customWidth="1"/>
    <col min="11" max="11" width="63.1640625" style="9" customWidth="1"/>
    <col min="12" max="12" width="8.83203125" style="9" bestFit="1" customWidth="1"/>
    <col min="13" max="13" width="20.1640625" style="9" customWidth="1"/>
    <col min="14" max="14" width="13.1640625" style="9" customWidth="1"/>
    <col min="15" max="15" width="9" style="9"/>
    <col min="16" max="16" width="13.1640625" style="9" customWidth="1"/>
    <col min="17" max="17" width="11" style="9" customWidth="1"/>
    <col min="18" max="16384" width="9" style="9"/>
  </cols>
  <sheetData>
    <row r="1" spans="1:24">
      <c r="A1" s="1" t="s">
        <v>0</v>
      </c>
      <c r="B1" s="1" t="s">
        <v>1</v>
      </c>
      <c r="C1" s="2" t="s">
        <v>148</v>
      </c>
      <c r="D1" s="2" t="s">
        <v>73</v>
      </c>
      <c r="E1" s="2" t="s">
        <v>74</v>
      </c>
      <c r="F1" s="2" t="s">
        <v>149</v>
      </c>
      <c r="G1" s="2" t="s">
        <v>75</v>
      </c>
      <c r="H1" s="2" t="s">
        <v>76</v>
      </c>
      <c r="I1" s="2" t="s">
        <v>78</v>
      </c>
      <c r="J1" s="2" t="s">
        <v>79</v>
      </c>
      <c r="K1" s="2" t="s">
        <v>8</v>
      </c>
      <c r="L1" s="2" t="s">
        <v>265</v>
      </c>
      <c r="M1" s="2" t="s">
        <v>80</v>
      </c>
      <c r="N1" s="2" t="s">
        <v>81</v>
      </c>
      <c r="O1" s="2" t="s">
        <v>82</v>
      </c>
      <c r="P1" s="2" t="s">
        <v>83</v>
      </c>
      <c r="Q1" s="8" t="s">
        <v>84</v>
      </c>
      <c r="R1" s="9" t="s">
        <v>85</v>
      </c>
      <c r="S1" s="9" t="s">
        <v>86</v>
      </c>
      <c r="T1" s="9" t="s">
        <v>87</v>
      </c>
      <c r="U1" s="9" t="s">
        <v>88</v>
      </c>
      <c r="V1" s="9" t="s">
        <v>89</v>
      </c>
      <c r="W1" s="9" t="s">
        <v>90</v>
      </c>
    </row>
    <row r="2" spans="1:24">
      <c r="A2" s="1" t="s">
        <v>22</v>
      </c>
      <c r="B2" s="1" t="s">
        <v>11</v>
      </c>
      <c r="C2" s="2" t="s">
        <v>22</v>
      </c>
      <c r="D2" s="2" t="s">
        <v>22</v>
      </c>
      <c r="E2" s="2" t="s">
        <v>262</v>
      </c>
      <c r="F2" s="2" t="s">
        <v>11</v>
      </c>
      <c r="G2" s="2" t="s">
        <v>11</v>
      </c>
      <c r="H2" s="2" t="s">
        <v>94</v>
      </c>
      <c r="I2" s="2" t="s">
        <v>11</v>
      </c>
      <c r="J2" s="2" t="s">
        <v>96</v>
      </c>
      <c r="K2" s="2" t="s">
        <v>266</v>
      </c>
      <c r="L2" s="2" t="s">
        <v>11</v>
      </c>
      <c r="M2" s="2" t="s">
        <v>98</v>
      </c>
      <c r="N2" s="2" t="s">
        <v>11</v>
      </c>
      <c r="O2" s="2" t="s">
        <v>10</v>
      </c>
      <c r="P2" s="2" t="s">
        <v>94</v>
      </c>
      <c r="Q2" s="1" t="s">
        <v>11</v>
      </c>
      <c r="R2" s="1" t="s">
        <v>11</v>
      </c>
      <c r="S2" s="1" t="s">
        <v>11</v>
      </c>
      <c r="T2" s="1" t="s">
        <v>11</v>
      </c>
      <c r="U2" s="1" t="s">
        <v>11</v>
      </c>
      <c r="V2" s="1" t="s">
        <v>11</v>
      </c>
      <c r="W2" s="1" t="s">
        <v>11</v>
      </c>
    </row>
    <row r="3" spans="1:24">
      <c r="A3" s="1" t="s">
        <v>12</v>
      </c>
      <c r="B3" s="1" t="s">
        <v>13</v>
      </c>
      <c r="C3" s="2"/>
      <c r="D3" s="2"/>
      <c r="E3" s="2"/>
      <c r="F3" s="2" t="s">
        <v>99</v>
      </c>
      <c r="G3" s="2"/>
      <c r="H3" s="2"/>
      <c r="I3" s="2"/>
      <c r="J3" s="2"/>
      <c r="K3" s="2"/>
      <c r="L3" s="2"/>
      <c r="M3" s="2"/>
      <c r="N3" s="2" t="s">
        <v>99</v>
      </c>
      <c r="O3" s="2" t="s">
        <v>99</v>
      </c>
      <c r="P3" s="2" t="s">
        <v>99</v>
      </c>
      <c r="Q3" s="1" t="s">
        <v>13</v>
      </c>
      <c r="R3" s="1" t="s">
        <v>13</v>
      </c>
      <c r="S3" s="1" t="s">
        <v>13</v>
      </c>
      <c r="T3" s="1" t="s">
        <v>13</v>
      </c>
      <c r="U3" s="1" t="s">
        <v>13</v>
      </c>
      <c r="V3" s="1" t="s">
        <v>13</v>
      </c>
      <c r="W3" s="1" t="s">
        <v>13</v>
      </c>
      <c r="X3" s="1"/>
    </row>
    <row r="4" spans="1:24">
      <c r="A4" s="1" t="s">
        <v>14</v>
      </c>
      <c r="B4" s="1" t="s">
        <v>13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101</v>
      </c>
      <c r="I4" s="2" t="s">
        <v>13</v>
      </c>
      <c r="J4" s="2" t="s">
        <v>13</v>
      </c>
      <c r="K4" s="2" t="s">
        <v>13</v>
      </c>
      <c r="L4" s="2" t="s">
        <v>13</v>
      </c>
      <c r="M4" s="2" t="s">
        <v>263</v>
      </c>
      <c r="N4" s="2" t="s">
        <v>13</v>
      </c>
      <c r="O4" s="2" t="s">
        <v>13</v>
      </c>
      <c r="P4" s="2" t="s">
        <v>13</v>
      </c>
      <c r="Q4" s="12" t="s">
        <v>13</v>
      </c>
      <c r="R4" s="12" t="s">
        <v>13</v>
      </c>
      <c r="S4" s="12" t="s">
        <v>13</v>
      </c>
      <c r="T4" s="12" t="s">
        <v>13</v>
      </c>
      <c r="U4" s="12" t="s">
        <v>13</v>
      </c>
      <c r="V4" s="12" t="s">
        <v>13</v>
      </c>
      <c r="W4" s="12" t="s">
        <v>13</v>
      </c>
      <c r="X4" s="12"/>
    </row>
    <row r="5" spans="1:24">
      <c r="A5" s="1" t="s">
        <v>15</v>
      </c>
      <c r="B5" s="1" t="s">
        <v>104</v>
      </c>
      <c r="C5" s="7" t="s">
        <v>150</v>
      </c>
      <c r="D5" s="7" t="s">
        <v>105</v>
      </c>
      <c r="E5" s="7" t="s">
        <v>18</v>
      </c>
      <c r="F5" s="7" t="s">
        <v>151</v>
      </c>
      <c r="G5" s="7" t="s">
        <v>106</v>
      </c>
      <c r="H5" s="7" t="s">
        <v>107</v>
      </c>
      <c r="I5" s="7" t="s">
        <v>108</v>
      </c>
      <c r="J5" s="7" t="s">
        <v>109</v>
      </c>
      <c r="K5" s="13" t="s">
        <v>110</v>
      </c>
      <c r="L5" s="13" t="s">
        <v>267</v>
      </c>
      <c r="M5" s="13" t="s">
        <v>111</v>
      </c>
      <c r="N5" s="13" t="s">
        <v>112</v>
      </c>
      <c r="O5" s="13"/>
      <c r="P5" s="13" t="s">
        <v>113</v>
      </c>
      <c r="Q5" s="8" t="s">
        <v>114</v>
      </c>
      <c r="R5" s="9" t="s">
        <v>115</v>
      </c>
      <c r="S5" s="9" t="s">
        <v>116</v>
      </c>
      <c r="T5" s="9" t="s">
        <v>117</v>
      </c>
      <c r="U5" s="9" t="s">
        <v>116</v>
      </c>
      <c r="V5" s="9" t="s">
        <v>118</v>
      </c>
      <c r="W5" s="9" t="s">
        <v>116</v>
      </c>
    </row>
    <row r="6" spans="1:24">
      <c r="A6" s="9">
        <f t="shared" ref="A6:A16" si="0">200000+C6*100+D6</f>
        <v>200101</v>
      </c>
      <c r="B6" s="10" t="s">
        <v>152</v>
      </c>
      <c r="C6" s="6">
        <f>COUNTIF($D$6:D6,1)</f>
        <v>1</v>
      </c>
      <c r="D6" s="6">
        <v>1</v>
      </c>
      <c r="E6" s="6" t="s">
        <v>24</v>
      </c>
      <c r="F6" s="6" t="s">
        <v>153</v>
      </c>
      <c r="G6" s="6" t="str">
        <f>"支线·"&amp;F6</f>
        <v>支线·升级1个技能至5级</v>
      </c>
      <c r="H6" s="6"/>
      <c r="I6" s="6" t="s">
        <v>56</v>
      </c>
      <c r="J6" s="6">
        <v>0</v>
      </c>
      <c r="K6" s="6" t="s">
        <v>154</v>
      </c>
      <c r="L6" s="6" t="s">
        <v>97</v>
      </c>
      <c r="M6" s="15" t="str">
        <f t="shared" ref="M6:M16" si="1">"{"&amp;Q6&amp;"}"</f>
        <v>{{10201,10}}</v>
      </c>
      <c r="N6" s="6">
        <v>0</v>
      </c>
      <c r="O6" s="6"/>
      <c r="P6" s="9">
        <v>1</v>
      </c>
      <c r="Q6" s="8" t="str">
        <f t="shared" ref="Q6:Q16" si="2">IF(R6="","","{"&amp;R6&amp;","&amp;S6&amp;"}")&amp;IF(T6="","",",{"&amp;T6&amp;","&amp;U6&amp;"}")&amp;IF(V6="","",",{"&amp;V6&amp;","&amp;W6&amp;"}")</f>
        <v>{10201,10}</v>
      </c>
      <c r="R6" s="9">
        <v>10201</v>
      </c>
      <c r="S6" s="9">
        <v>10</v>
      </c>
    </row>
    <row r="7" spans="1:24">
      <c r="A7" s="9">
        <f t="shared" si="0"/>
        <v>200102</v>
      </c>
      <c r="B7" s="10" t="s">
        <v>152</v>
      </c>
      <c r="C7" s="6">
        <v>1</v>
      </c>
      <c r="D7" s="6">
        <v>2</v>
      </c>
      <c r="E7" s="6" t="s">
        <v>24</v>
      </c>
      <c r="F7" s="6" t="s">
        <v>155</v>
      </c>
      <c r="G7" s="6" t="str">
        <f t="shared" ref="G7:G16" si="3">"支线·"&amp;F7</f>
        <v>支线·升级1个技能至10级</v>
      </c>
      <c r="H7" s="6"/>
      <c r="I7" s="6" t="s">
        <v>56</v>
      </c>
      <c r="J7" s="6">
        <v>0</v>
      </c>
      <c r="K7" s="6" t="s">
        <v>53</v>
      </c>
      <c r="L7" s="6" t="s">
        <v>97</v>
      </c>
      <c r="M7" s="15" t="str">
        <f t="shared" si="1"/>
        <v>{{10201,10}}</v>
      </c>
      <c r="N7" s="6">
        <v>0</v>
      </c>
      <c r="O7" s="6"/>
      <c r="P7" s="9">
        <v>1</v>
      </c>
      <c r="Q7" s="8" t="str">
        <f t="shared" si="2"/>
        <v>{10201,10}</v>
      </c>
      <c r="R7" s="9">
        <v>10201</v>
      </c>
      <c r="S7" s="9">
        <v>10</v>
      </c>
    </row>
    <row r="8" spans="1:24">
      <c r="A8" s="9">
        <f t="shared" si="0"/>
        <v>200103</v>
      </c>
      <c r="B8" s="10" t="s">
        <v>152</v>
      </c>
      <c r="C8" s="6">
        <v>1</v>
      </c>
      <c r="D8" s="6">
        <v>3</v>
      </c>
      <c r="E8" s="6" t="s">
        <v>24</v>
      </c>
      <c r="F8" s="6" t="s">
        <v>156</v>
      </c>
      <c r="G8" s="6" t="str">
        <f t="shared" si="3"/>
        <v>支线·升级4个技能至10级</v>
      </c>
      <c r="H8" s="6" t="str">
        <f>IF(D13&lt;2,"",A13)</f>
        <v/>
      </c>
      <c r="I8" s="6" t="s">
        <v>56</v>
      </c>
      <c r="J8" s="6">
        <v>0</v>
      </c>
      <c r="K8" s="6" t="s">
        <v>157</v>
      </c>
      <c r="L8" s="6" t="s">
        <v>97</v>
      </c>
      <c r="M8" s="15" t="str">
        <f t="shared" si="1"/>
        <v>{{10201,10}}</v>
      </c>
      <c r="N8" s="6">
        <v>0</v>
      </c>
      <c r="O8" s="6"/>
      <c r="P8" s="9">
        <v>1</v>
      </c>
      <c r="Q8" s="8" t="str">
        <f t="shared" si="2"/>
        <v>{10201,10}</v>
      </c>
      <c r="R8" s="9">
        <v>10201</v>
      </c>
      <c r="S8" s="9">
        <v>10</v>
      </c>
    </row>
    <row r="9" spans="1:24">
      <c r="A9" s="9">
        <f t="shared" si="0"/>
        <v>200104</v>
      </c>
      <c r="B9" s="10" t="s">
        <v>152</v>
      </c>
      <c r="C9" s="6">
        <v>1</v>
      </c>
      <c r="D9" s="6">
        <v>4</v>
      </c>
      <c r="E9" s="6" t="s">
        <v>24</v>
      </c>
      <c r="F9" s="6" t="s">
        <v>158</v>
      </c>
      <c r="G9" s="6" t="str">
        <f t="shared" si="3"/>
        <v>支线·升级8个技能至10级</v>
      </c>
      <c r="H9" s="6"/>
      <c r="I9" s="6" t="s">
        <v>56</v>
      </c>
      <c r="J9" s="6">
        <v>0</v>
      </c>
      <c r="K9" s="6" t="s">
        <v>159</v>
      </c>
      <c r="L9" s="6" t="s">
        <v>97</v>
      </c>
      <c r="M9" s="15" t="str">
        <f t="shared" si="1"/>
        <v>{{10201,10}}</v>
      </c>
      <c r="N9" s="6">
        <v>0</v>
      </c>
      <c r="O9" s="6"/>
      <c r="P9" s="9">
        <v>1</v>
      </c>
      <c r="Q9" s="8" t="str">
        <f t="shared" si="2"/>
        <v>{10201,10}</v>
      </c>
      <c r="R9" s="9">
        <v>10201</v>
      </c>
      <c r="S9" s="9">
        <v>10</v>
      </c>
    </row>
    <row r="10" spans="1:24">
      <c r="A10" s="9">
        <f t="shared" si="0"/>
        <v>200105</v>
      </c>
      <c r="B10" s="10" t="s">
        <v>152</v>
      </c>
      <c r="C10" s="6">
        <v>1</v>
      </c>
      <c r="D10" s="6">
        <v>5</v>
      </c>
      <c r="E10" s="6" t="s">
        <v>24</v>
      </c>
      <c r="F10" s="6" t="s">
        <v>160</v>
      </c>
      <c r="G10" s="6" t="str">
        <f t="shared" si="3"/>
        <v>支线·升级12个技能至10级</v>
      </c>
      <c r="H10" s="6"/>
      <c r="I10" s="6" t="s">
        <v>56</v>
      </c>
      <c r="J10" s="6">
        <v>0</v>
      </c>
      <c r="K10" s="6" t="s">
        <v>161</v>
      </c>
      <c r="L10" s="6" t="s">
        <v>97</v>
      </c>
      <c r="M10" s="15" t="str">
        <f t="shared" si="1"/>
        <v>{{10201,10}}</v>
      </c>
      <c r="N10" s="6">
        <v>0</v>
      </c>
      <c r="O10" s="6"/>
      <c r="P10" s="9">
        <v>1</v>
      </c>
      <c r="Q10" s="8" t="str">
        <f t="shared" si="2"/>
        <v>{10201,10}</v>
      </c>
      <c r="R10" s="9">
        <v>10201</v>
      </c>
      <c r="S10" s="9">
        <v>10</v>
      </c>
    </row>
    <row r="11" spans="1:24">
      <c r="A11" s="9">
        <f t="shared" si="0"/>
        <v>200106</v>
      </c>
      <c r="B11" s="10" t="s">
        <v>152</v>
      </c>
      <c r="C11" s="6">
        <v>1</v>
      </c>
      <c r="D11" s="6">
        <v>6</v>
      </c>
      <c r="E11" s="6" t="s">
        <v>24</v>
      </c>
      <c r="F11" s="6" t="s">
        <v>162</v>
      </c>
      <c r="G11" s="6" t="str">
        <f t="shared" si="3"/>
        <v>支线·升级16个技能至10级</v>
      </c>
      <c r="H11" s="6"/>
      <c r="I11" s="6" t="s">
        <v>56</v>
      </c>
      <c r="J11" s="6">
        <v>0</v>
      </c>
      <c r="K11" s="6" t="s">
        <v>163</v>
      </c>
      <c r="L11" s="6" t="s">
        <v>97</v>
      </c>
      <c r="M11" s="15" t="str">
        <f t="shared" si="1"/>
        <v>{{10201,10}}</v>
      </c>
      <c r="N11" s="6">
        <v>0</v>
      </c>
      <c r="O11" s="6"/>
      <c r="P11" s="9">
        <v>1</v>
      </c>
      <c r="Q11" s="8" t="str">
        <f t="shared" si="2"/>
        <v>{10201,10}</v>
      </c>
      <c r="R11" s="9">
        <v>10201</v>
      </c>
      <c r="S11" s="9">
        <v>10</v>
      </c>
    </row>
    <row r="12" spans="1:24">
      <c r="A12" s="9">
        <f t="shared" si="0"/>
        <v>200107</v>
      </c>
      <c r="B12" s="10" t="s">
        <v>152</v>
      </c>
      <c r="C12" s="6">
        <v>1</v>
      </c>
      <c r="D12" s="6">
        <v>7</v>
      </c>
      <c r="E12" s="6" t="s">
        <v>24</v>
      </c>
      <c r="F12" s="6" t="s">
        <v>164</v>
      </c>
      <c r="G12" s="6" t="str">
        <f t="shared" si="3"/>
        <v>支线·升级20个技能至10级</v>
      </c>
      <c r="H12" s="6"/>
      <c r="I12" s="6" t="s">
        <v>56</v>
      </c>
      <c r="J12" s="6">
        <v>0</v>
      </c>
      <c r="K12" s="6" t="s">
        <v>165</v>
      </c>
      <c r="L12" s="6" t="s">
        <v>97</v>
      </c>
      <c r="M12" s="15" t="str">
        <f t="shared" si="1"/>
        <v>{{10201,10}}</v>
      </c>
      <c r="N12" s="6">
        <v>0</v>
      </c>
      <c r="O12" s="6"/>
      <c r="P12" s="9">
        <v>1</v>
      </c>
      <c r="Q12" s="8" t="str">
        <f t="shared" si="2"/>
        <v>{10201,10}</v>
      </c>
      <c r="R12" s="9">
        <v>10201</v>
      </c>
      <c r="S12" s="9">
        <v>10</v>
      </c>
    </row>
    <row r="13" spans="1:24">
      <c r="A13" s="9">
        <f t="shared" si="0"/>
        <v>200201</v>
      </c>
      <c r="B13" s="10" t="s">
        <v>166</v>
      </c>
      <c r="C13" s="6">
        <v>2</v>
      </c>
      <c r="D13" s="6">
        <v>1</v>
      </c>
      <c r="E13" s="6" t="s">
        <v>24</v>
      </c>
      <c r="F13" s="6" t="s">
        <v>167</v>
      </c>
      <c r="G13" s="6" t="str">
        <f t="shared" si="3"/>
        <v>支线·拥有6个20级士兵</v>
      </c>
      <c r="H13" s="14">
        <f>A14</f>
        <v>200202</v>
      </c>
      <c r="I13" s="6" t="s">
        <v>52</v>
      </c>
      <c r="J13" s="6">
        <v>0</v>
      </c>
      <c r="K13" s="6" t="s">
        <v>168</v>
      </c>
      <c r="L13" s="6" t="s">
        <v>97</v>
      </c>
      <c r="M13" s="15" t="str">
        <f t="shared" si="1"/>
        <v>{{10201,10}}</v>
      </c>
      <c r="N13" s="6">
        <v>0</v>
      </c>
      <c r="O13" s="6"/>
      <c r="P13" s="9">
        <v>1</v>
      </c>
      <c r="Q13" s="8" t="str">
        <f t="shared" si="2"/>
        <v>{10201,10}</v>
      </c>
      <c r="R13" s="9">
        <v>10201</v>
      </c>
      <c r="S13" s="9">
        <v>10</v>
      </c>
    </row>
    <row r="14" spans="1:24">
      <c r="A14" s="9">
        <f t="shared" si="0"/>
        <v>200202</v>
      </c>
      <c r="B14" s="10" t="s">
        <v>166</v>
      </c>
      <c r="C14" s="6">
        <v>2</v>
      </c>
      <c r="D14" s="6">
        <v>2</v>
      </c>
      <c r="E14" s="6" t="s">
        <v>24</v>
      </c>
      <c r="F14" s="6" t="s">
        <v>169</v>
      </c>
      <c r="G14" s="6" t="str">
        <f t="shared" si="3"/>
        <v>支线·拥有9个20级士兵</v>
      </c>
      <c r="H14" s="14">
        <f>A15</f>
        <v>200203</v>
      </c>
      <c r="I14" s="6" t="s">
        <v>52</v>
      </c>
      <c r="J14" s="6">
        <v>0</v>
      </c>
      <c r="K14" s="6" t="s">
        <v>170</v>
      </c>
      <c r="L14" s="6" t="s">
        <v>97</v>
      </c>
      <c r="M14" s="15" t="str">
        <f t="shared" si="1"/>
        <v>{{10201,10}}</v>
      </c>
      <c r="N14" s="6">
        <v>0</v>
      </c>
      <c r="O14" s="6"/>
      <c r="P14" s="9">
        <v>1</v>
      </c>
      <c r="Q14" s="8" t="str">
        <f t="shared" si="2"/>
        <v>{10201,10}</v>
      </c>
      <c r="R14" s="9">
        <v>10201</v>
      </c>
      <c r="S14" s="9">
        <v>10</v>
      </c>
    </row>
    <row r="15" spans="1:24">
      <c r="A15" s="9">
        <f t="shared" si="0"/>
        <v>200203</v>
      </c>
      <c r="B15" s="10" t="s">
        <v>166</v>
      </c>
      <c r="C15" s="6">
        <v>2</v>
      </c>
      <c r="D15" s="6">
        <v>3</v>
      </c>
      <c r="E15" s="6" t="s">
        <v>24</v>
      </c>
      <c r="F15" s="6" t="s">
        <v>171</v>
      </c>
      <c r="G15" s="6" t="str">
        <f t="shared" si="3"/>
        <v>支线·拥有12个20级士兵</v>
      </c>
      <c r="H15" s="14">
        <f>A16</f>
        <v>200204</v>
      </c>
      <c r="I15" s="6" t="s">
        <v>52</v>
      </c>
      <c r="J15" s="6">
        <v>0</v>
      </c>
      <c r="K15" s="6" t="s">
        <v>172</v>
      </c>
      <c r="L15" s="6" t="s">
        <v>97</v>
      </c>
      <c r="M15" s="15" t="str">
        <f t="shared" si="1"/>
        <v>{{10201,10}}</v>
      </c>
      <c r="N15" s="6">
        <v>0</v>
      </c>
      <c r="O15" s="6"/>
      <c r="P15" s="9">
        <v>1</v>
      </c>
      <c r="Q15" s="8" t="str">
        <f t="shared" si="2"/>
        <v>{10201,10}</v>
      </c>
      <c r="R15" s="9">
        <v>10201</v>
      </c>
      <c r="S15" s="9">
        <v>10</v>
      </c>
    </row>
    <row r="16" spans="1:24">
      <c r="A16" s="9">
        <f t="shared" si="0"/>
        <v>200204</v>
      </c>
      <c r="B16" s="10" t="s">
        <v>166</v>
      </c>
      <c r="C16" s="6">
        <v>2</v>
      </c>
      <c r="D16" s="6">
        <v>4</v>
      </c>
      <c r="E16" s="6" t="s">
        <v>24</v>
      </c>
      <c r="F16" s="6" t="s">
        <v>173</v>
      </c>
      <c r="G16" s="6" t="str">
        <f t="shared" si="3"/>
        <v>支线·拥有15个20级士兵</v>
      </c>
      <c r="H16" s="6"/>
      <c r="I16" s="6" t="s">
        <v>52</v>
      </c>
      <c r="J16" s="6">
        <v>0</v>
      </c>
      <c r="K16" s="6" t="s">
        <v>174</v>
      </c>
      <c r="L16" s="6" t="s">
        <v>97</v>
      </c>
      <c r="M16" s="15" t="str">
        <f t="shared" si="1"/>
        <v>{{10201,10}}</v>
      </c>
      <c r="N16" s="6">
        <v>0</v>
      </c>
      <c r="O16" s="6"/>
      <c r="P16" s="9">
        <v>1</v>
      </c>
      <c r="Q16" s="8" t="str">
        <f t="shared" si="2"/>
        <v>{10201,10}</v>
      </c>
      <c r="R16" s="9">
        <v>10201</v>
      </c>
      <c r="S16" s="9">
        <v>10</v>
      </c>
    </row>
  </sheetData>
  <autoFilter ref="F1:F16" xr:uid="{00000000-0009-0000-0000-000002000000}"/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915158543656726"/>
  </sheetPr>
  <dimension ref="A1:I19"/>
  <sheetViews>
    <sheetView workbookViewId="0">
      <selection activeCell="F1" sqref="F1"/>
    </sheetView>
  </sheetViews>
  <sheetFormatPr baseColWidth="10" defaultColWidth="9" defaultRowHeight="16"/>
  <cols>
    <col min="1" max="2" width="17.1640625" customWidth="1"/>
    <col min="3" max="3" width="15.1640625" style="9" customWidth="1"/>
    <col min="4" max="7" width="17.1640625" customWidth="1"/>
    <col min="8" max="8" width="20.1640625" customWidth="1"/>
    <col min="9" max="9" width="13.1640625" style="9" customWidth="1"/>
  </cols>
  <sheetData>
    <row r="1" spans="1:9">
      <c r="A1" s="1" t="s">
        <v>0</v>
      </c>
      <c r="B1" s="1" t="s">
        <v>1</v>
      </c>
      <c r="C1" s="2" t="s">
        <v>73</v>
      </c>
      <c r="D1" s="2" t="s">
        <v>74</v>
      </c>
      <c r="E1" s="2" t="s">
        <v>75</v>
      </c>
      <c r="F1" s="2" t="s">
        <v>78</v>
      </c>
      <c r="G1" s="2" t="s">
        <v>8</v>
      </c>
      <c r="H1" s="2" t="s">
        <v>80</v>
      </c>
      <c r="I1" s="2" t="s">
        <v>81</v>
      </c>
    </row>
    <row r="2" spans="1:9">
      <c r="A2" s="1" t="s">
        <v>22</v>
      </c>
      <c r="B2" s="1" t="s">
        <v>11</v>
      </c>
      <c r="C2" s="2" t="s">
        <v>22</v>
      </c>
      <c r="D2" s="2" t="s">
        <v>22</v>
      </c>
      <c r="E2" s="2" t="s">
        <v>11</v>
      </c>
      <c r="F2" s="2" t="s">
        <v>11</v>
      </c>
      <c r="G2" s="2" t="s">
        <v>97</v>
      </c>
      <c r="H2" s="2" t="s">
        <v>98</v>
      </c>
      <c r="I2" s="2" t="s">
        <v>11</v>
      </c>
    </row>
    <row r="3" spans="1:9">
      <c r="A3" s="1" t="s">
        <v>12</v>
      </c>
      <c r="B3" s="1" t="s">
        <v>13</v>
      </c>
      <c r="C3" s="2"/>
      <c r="D3" s="2"/>
      <c r="E3" s="2"/>
      <c r="F3" s="2" t="s">
        <v>175</v>
      </c>
      <c r="G3" s="2" t="s">
        <v>175</v>
      </c>
      <c r="H3" s="2"/>
      <c r="I3" s="2" t="s">
        <v>99</v>
      </c>
    </row>
    <row r="4" spans="1:9">
      <c r="A4" s="1" t="s">
        <v>14</v>
      </c>
      <c r="B4" s="1" t="s">
        <v>13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103</v>
      </c>
      <c r="I4" s="2" t="s">
        <v>13</v>
      </c>
    </row>
    <row r="5" spans="1:9">
      <c r="A5" s="1" t="s">
        <v>15</v>
      </c>
      <c r="B5" s="1" t="s">
        <v>104</v>
      </c>
      <c r="C5" s="3" t="s">
        <v>105</v>
      </c>
      <c r="D5" s="3" t="s">
        <v>18</v>
      </c>
      <c r="E5" s="3" t="s">
        <v>106</v>
      </c>
      <c r="F5" s="3" t="s">
        <v>108</v>
      </c>
      <c r="G5" s="7" t="s">
        <v>110</v>
      </c>
      <c r="H5" s="7" t="s">
        <v>111</v>
      </c>
      <c r="I5" s="7" t="s">
        <v>112</v>
      </c>
    </row>
    <row r="6" spans="1:9">
      <c r="A6" s="4" t="s">
        <v>176</v>
      </c>
      <c r="B6" s="5" t="s">
        <v>177</v>
      </c>
      <c r="C6" s="6">
        <v>1</v>
      </c>
      <c r="D6" s="6">
        <v>4</v>
      </c>
      <c r="E6" s="6" t="s">
        <v>178</v>
      </c>
      <c r="F6" s="6" t="s">
        <v>179</v>
      </c>
      <c r="G6" s="6" t="s">
        <v>180</v>
      </c>
      <c r="H6" s="6" t="s">
        <v>181</v>
      </c>
      <c r="I6" s="6">
        <v>0</v>
      </c>
    </row>
    <row r="7" spans="1:9">
      <c r="A7" s="4" t="s">
        <v>182</v>
      </c>
      <c r="B7" s="5" t="s">
        <v>183</v>
      </c>
      <c r="C7" s="6">
        <v>2</v>
      </c>
      <c r="D7" s="6">
        <v>4</v>
      </c>
      <c r="E7" s="6" t="s">
        <v>184</v>
      </c>
      <c r="F7" s="6" t="s">
        <v>179</v>
      </c>
      <c r="G7" s="6" t="s">
        <v>185</v>
      </c>
      <c r="H7" s="6" t="s">
        <v>186</v>
      </c>
      <c r="I7" s="6">
        <v>0</v>
      </c>
    </row>
    <row r="8" spans="1:9">
      <c r="A8" s="4" t="s">
        <v>187</v>
      </c>
      <c r="B8" s="5" t="s">
        <v>188</v>
      </c>
      <c r="C8" s="6">
        <v>3</v>
      </c>
      <c r="D8" s="6">
        <v>4</v>
      </c>
      <c r="E8" s="6" t="s">
        <v>189</v>
      </c>
      <c r="F8" s="6" t="s">
        <v>179</v>
      </c>
      <c r="G8" s="6" t="s">
        <v>190</v>
      </c>
      <c r="H8" s="6" t="s">
        <v>191</v>
      </c>
      <c r="I8" s="6">
        <v>0</v>
      </c>
    </row>
    <row r="9" spans="1:9">
      <c r="A9" s="4" t="s">
        <v>192</v>
      </c>
      <c r="B9" s="5" t="s">
        <v>193</v>
      </c>
      <c r="C9" s="6">
        <v>4</v>
      </c>
      <c r="D9" s="6">
        <v>4</v>
      </c>
      <c r="E9" s="6" t="s">
        <v>194</v>
      </c>
      <c r="F9" s="6" t="s">
        <v>179</v>
      </c>
      <c r="G9" s="6" t="s">
        <v>195</v>
      </c>
      <c r="H9" s="6" t="s">
        <v>196</v>
      </c>
      <c r="I9" s="6">
        <v>0</v>
      </c>
    </row>
    <row r="10" spans="1:9">
      <c r="A10" s="4"/>
      <c r="B10" s="5"/>
      <c r="C10" s="6"/>
      <c r="D10" s="6"/>
      <c r="E10" s="6"/>
      <c r="F10" s="6"/>
      <c r="G10" s="6"/>
      <c r="H10" s="6"/>
      <c r="I10" s="6"/>
    </row>
    <row r="11" spans="1:9">
      <c r="A11" s="4"/>
      <c r="B11" s="5"/>
      <c r="C11" s="6"/>
      <c r="D11" s="6"/>
      <c r="E11" s="6"/>
      <c r="F11" s="6"/>
      <c r="G11" s="6"/>
      <c r="H11" s="6"/>
      <c r="I11" s="6"/>
    </row>
    <row r="12" spans="1:9">
      <c r="A12" s="4"/>
      <c r="B12" s="5"/>
      <c r="C12" s="6"/>
      <c r="D12" s="6"/>
      <c r="E12" s="6"/>
      <c r="F12" s="6"/>
      <c r="G12" s="6"/>
      <c r="H12" s="6"/>
      <c r="I12" s="6"/>
    </row>
    <row r="13" spans="1:9">
      <c r="A13" s="4"/>
      <c r="B13" s="5"/>
      <c r="C13" s="6"/>
      <c r="D13" s="6"/>
      <c r="E13" s="6"/>
      <c r="F13" s="6"/>
      <c r="G13" s="6"/>
      <c r="H13" s="6"/>
      <c r="I13" s="6"/>
    </row>
    <row r="14" spans="1:9">
      <c r="A14" s="4"/>
      <c r="B14" s="5"/>
      <c r="C14" s="6"/>
      <c r="D14" s="6"/>
      <c r="E14" s="6"/>
      <c r="F14" s="6"/>
      <c r="G14" s="6"/>
      <c r="H14" s="6"/>
      <c r="I14" s="6"/>
    </row>
    <row r="15" spans="1:9">
      <c r="A15" s="4"/>
      <c r="B15" s="5"/>
      <c r="C15" s="6"/>
      <c r="D15" s="6"/>
      <c r="E15" s="6"/>
      <c r="F15" s="6"/>
      <c r="G15" s="6"/>
      <c r="H15" s="6"/>
      <c r="I15" s="6"/>
    </row>
    <row r="16" spans="1:9">
      <c r="A16" s="4"/>
      <c r="B16" s="5"/>
      <c r="C16" s="6"/>
      <c r="D16" s="6"/>
      <c r="E16" s="6"/>
      <c r="F16" s="6"/>
      <c r="G16" s="6"/>
      <c r="H16" s="6"/>
      <c r="I16" s="6"/>
    </row>
    <row r="17" spans="1:9">
      <c r="A17" s="4"/>
      <c r="B17" s="5"/>
      <c r="C17" s="6"/>
      <c r="D17" s="6"/>
      <c r="E17" s="6"/>
      <c r="F17" s="6"/>
      <c r="G17" s="6"/>
      <c r="H17" s="6"/>
      <c r="I17" s="6"/>
    </row>
    <row r="18" spans="1:9">
      <c r="A18" s="4"/>
      <c r="B18" s="5"/>
      <c r="C18" s="6"/>
      <c r="D18" s="6"/>
      <c r="E18" s="6"/>
      <c r="F18" s="6"/>
      <c r="G18" s="6"/>
      <c r="H18" s="6"/>
      <c r="I18" s="6"/>
    </row>
    <row r="19" spans="1:9">
      <c r="A19" s="4"/>
      <c r="B19" s="5"/>
      <c r="C19" s="6"/>
      <c r="D19" s="6"/>
      <c r="E19" s="6"/>
      <c r="F19" s="6"/>
      <c r="G19" s="6"/>
      <c r="H19" s="6"/>
      <c r="I19" s="6"/>
    </row>
  </sheetData>
  <phoneticPr fontId="8" type="noConversion"/>
  <pageMargins left="0.75" right="0.75" top="1" bottom="1" header="0.5" footer="0.5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39915158543656726"/>
  </sheetPr>
  <dimension ref="A1:J19"/>
  <sheetViews>
    <sheetView workbookViewId="0">
      <selection activeCell="I5" sqref="I5"/>
    </sheetView>
  </sheetViews>
  <sheetFormatPr baseColWidth="10" defaultColWidth="17.1640625" defaultRowHeight="16"/>
  <cols>
    <col min="1" max="2" width="17.1640625" customWidth="1"/>
    <col min="3" max="3" width="15.1640625" style="9" customWidth="1"/>
    <col min="4" max="7" width="17.1640625" customWidth="1"/>
    <col min="8" max="9" width="25.6640625" customWidth="1"/>
    <col min="10" max="10" width="13.1640625" style="9" customWidth="1"/>
    <col min="11" max="16377" width="17.1640625" customWidth="1"/>
  </cols>
  <sheetData>
    <row r="1" spans="1:10">
      <c r="A1" s="1" t="s">
        <v>0</v>
      </c>
      <c r="B1" s="1" t="s">
        <v>1</v>
      </c>
      <c r="C1" s="2" t="s">
        <v>73</v>
      </c>
      <c r="D1" s="2" t="s">
        <v>74</v>
      </c>
      <c r="E1" s="2" t="s">
        <v>75</v>
      </c>
      <c r="F1" s="2" t="s">
        <v>78</v>
      </c>
      <c r="G1" s="2" t="s">
        <v>8</v>
      </c>
      <c r="H1" s="2" t="s">
        <v>80</v>
      </c>
      <c r="I1" s="2" t="s">
        <v>197</v>
      </c>
      <c r="J1" s="2" t="s">
        <v>81</v>
      </c>
    </row>
    <row r="2" spans="1:10">
      <c r="A2" s="1" t="s">
        <v>22</v>
      </c>
      <c r="B2" s="1" t="s">
        <v>11</v>
      </c>
      <c r="C2" s="2" t="s">
        <v>22</v>
      </c>
      <c r="D2" s="2" t="s">
        <v>22</v>
      </c>
      <c r="E2" s="2" t="s">
        <v>11</v>
      </c>
      <c r="F2" s="2" t="s">
        <v>11</v>
      </c>
      <c r="G2" s="2" t="s">
        <v>97</v>
      </c>
      <c r="H2" s="2" t="s">
        <v>98</v>
      </c>
      <c r="I2" s="2" t="s">
        <v>98</v>
      </c>
      <c r="J2" s="2" t="s">
        <v>11</v>
      </c>
    </row>
    <row r="3" spans="1:10">
      <c r="A3" s="1" t="s">
        <v>12</v>
      </c>
      <c r="B3" s="1" t="s">
        <v>13</v>
      </c>
      <c r="C3" s="2"/>
      <c r="D3" s="2"/>
      <c r="E3" s="2"/>
      <c r="F3" s="2" t="s">
        <v>175</v>
      </c>
      <c r="G3" s="2" t="s">
        <v>175</v>
      </c>
      <c r="H3" s="2"/>
      <c r="I3" s="2"/>
      <c r="J3" s="2" t="s">
        <v>99</v>
      </c>
    </row>
    <row r="4" spans="1:10">
      <c r="A4" s="1" t="s">
        <v>14</v>
      </c>
      <c r="B4" s="1" t="s">
        <v>13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259</v>
      </c>
      <c r="I4" s="2" t="s">
        <v>260</v>
      </c>
      <c r="J4" s="2" t="s">
        <v>13</v>
      </c>
    </row>
    <row r="5" spans="1:10">
      <c r="A5" s="1" t="s">
        <v>15</v>
      </c>
      <c r="B5" s="1" t="s">
        <v>104</v>
      </c>
      <c r="C5" s="3" t="s">
        <v>105</v>
      </c>
      <c r="D5" s="3" t="s">
        <v>18</v>
      </c>
      <c r="E5" s="3" t="s">
        <v>106</v>
      </c>
      <c r="F5" s="3" t="s">
        <v>108</v>
      </c>
      <c r="G5" s="7" t="s">
        <v>110</v>
      </c>
      <c r="H5" s="7" t="s">
        <v>111</v>
      </c>
      <c r="I5" s="7" t="s">
        <v>198</v>
      </c>
      <c r="J5" s="7" t="s">
        <v>112</v>
      </c>
    </row>
    <row r="6" spans="1:10">
      <c r="A6" s="4" t="s">
        <v>199</v>
      </c>
      <c r="B6" s="5" t="s">
        <v>200</v>
      </c>
      <c r="C6" s="6">
        <v>1</v>
      </c>
      <c r="D6" s="6">
        <v>5</v>
      </c>
      <c r="E6" s="6" t="s">
        <v>44</v>
      </c>
      <c r="F6" s="6" t="s">
        <v>43</v>
      </c>
      <c r="G6" s="6" t="s">
        <v>45</v>
      </c>
      <c r="H6" s="6" t="s">
        <v>181</v>
      </c>
      <c r="I6" s="6" t="s">
        <v>181</v>
      </c>
      <c r="J6" s="6">
        <v>0</v>
      </c>
    </row>
    <row r="7" spans="1:10">
      <c r="A7" s="4" t="s">
        <v>201</v>
      </c>
      <c r="B7" s="5" t="s">
        <v>202</v>
      </c>
      <c r="C7" s="6">
        <v>2</v>
      </c>
      <c r="D7" s="6">
        <v>5</v>
      </c>
      <c r="E7" s="6" t="s">
        <v>203</v>
      </c>
      <c r="F7" s="6" t="s">
        <v>43</v>
      </c>
      <c r="G7" s="6" t="s">
        <v>204</v>
      </c>
      <c r="H7" s="6" t="s">
        <v>186</v>
      </c>
      <c r="I7" s="6" t="s">
        <v>186</v>
      </c>
      <c r="J7" s="6">
        <v>0</v>
      </c>
    </row>
    <row r="8" spans="1:10">
      <c r="A8" s="4" t="s">
        <v>205</v>
      </c>
      <c r="B8" s="5" t="s">
        <v>206</v>
      </c>
      <c r="C8" s="6">
        <v>3</v>
      </c>
      <c r="D8" s="6">
        <v>5</v>
      </c>
      <c r="E8" s="6" t="s">
        <v>207</v>
      </c>
      <c r="F8" s="6" t="s">
        <v>43</v>
      </c>
      <c r="G8" s="6" t="s">
        <v>208</v>
      </c>
      <c r="H8" s="6" t="s">
        <v>191</v>
      </c>
      <c r="I8" s="6" t="s">
        <v>191</v>
      </c>
      <c r="J8" s="6">
        <v>0</v>
      </c>
    </row>
    <row r="9" spans="1:10">
      <c r="A9" s="4" t="s">
        <v>209</v>
      </c>
      <c r="B9" s="5" t="s">
        <v>210</v>
      </c>
      <c r="C9" s="6">
        <v>4</v>
      </c>
      <c r="D9" s="6">
        <v>5</v>
      </c>
      <c r="E9" s="6" t="s">
        <v>211</v>
      </c>
      <c r="F9" s="6" t="s">
        <v>43</v>
      </c>
      <c r="G9" s="6" t="s">
        <v>212</v>
      </c>
      <c r="H9" s="6" t="s">
        <v>196</v>
      </c>
      <c r="I9" s="6" t="s">
        <v>196</v>
      </c>
      <c r="J9" s="6">
        <v>0</v>
      </c>
    </row>
    <row r="10" spans="1:10">
      <c r="A10" s="4"/>
      <c r="B10" s="5"/>
      <c r="C10" s="6"/>
      <c r="D10" s="6"/>
      <c r="E10" s="6"/>
      <c r="F10" s="6"/>
      <c r="G10" s="6"/>
      <c r="H10" s="6"/>
      <c r="I10" s="6"/>
      <c r="J10" s="6"/>
    </row>
    <row r="11" spans="1:10">
      <c r="A11" s="4"/>
      <c r="B11" s="5"/>
      <c r="C11" s="6"/>
      <c r="D11" s="6"/>
      <c r="E11" s="6"/>
      <c r="F11" s="6"/>
      <c r="G11" s="6"/>
      <c r="H11" s="6"/>
      <c r="I11" s="6"/>
      <c r="J11" s="6"/>
    </row>
    <row r="12" spans="1:10">
      <c r="A12" s="4"/>
      <c r="B12" s="5"/>
      <c r="C12" s="6"/>
      <c r="D12" s="6"/>
      <c r="E12" s="6"/>
      <c r="F12" s="6"/>
      <c r="G12" s="6"/>
      <c r="H12" s="6"/>
      <c r="I12" s="6"/>
      <c r="J12" s="6"/>
    </row>
    <row r="13" spans="1:10">
      <c r="A13" s="4"/>
      <c r="B13" s="5"/>
      <c r="C13" s="6"/>
      <c r="D13" s="6"/>
      <c r="E13" s="6"/>
      <c r="F13" s="6"/>
      <c r="G13" s="6"/>
      <c r="H13" s="6"/>
      <c r="I13" s="6"/>
      <c r="J13" s="6"/>
    </row>
    <row r="14" spans="1:10">
      <c r="A14" s="4"/>
      <c r="B14" s="5"/>
      <c r="C14" s="6"/>
      <c r="D14" s="6"/>
      <c r="E14" s="6"/>
      <c r="F14" s="6"/>
      <c r="G14" s="6"/>
      <c r="H14" s="6"/>
      <c r="I14" s="6"/>
      <c r="J14" s="6"/>
    </row>
    <row r="15" spans="1:10">
      <c r="J15" s="6"/>
    </row>
    <row r="16" spans="1:10">
      <c r="J16" s="6"/>
    </row>
    <row r="17" spans="10:10">
      <c r="J17" s="6"/>
    </row>
    <row r="18" spans="10:10">
      <c r="J18" s="6"/>
    </row>
    <row r="19" spans="10:10">
      <c r="J19" s="6"/>
    </row>
  </sheetData>
  <phoneticPr fontId="8" type="noConversion"/>
  <pageMargins left="0.75" right="0.75" top="1" bottom="1" header="0.5" footer="0.5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9"/>
  <sheetViews>
    <sheetView workbookViewId="0">
      <selection activeCell="L3" sqref="L3"/>
    </sheetView>
  </sheetViews>
  <sheetFormatPr baseColWidth="10" defaultColWidth="9" defaultRowHeight="15"/>
  <cols>
    <col min="4" max="4" width="10.6640625" customWidth="1"/>
    <col min="5" max="5" width="29" customWidth="1"/>
    <col min="6" max="6" width="20.83203125" customWidth="1"/>
    <col min="7" max="7" width="16.6640625" customWidth="1"/>
    <col min="9" max="9" width="35.6640625" customWidth="1"/>
    <col min="10" max="10" width="21.83203125" customWidth="1"/>
    <col min="12" max="12" width="52" customWidth="1"/>
  </cols>
  <sheetData>
    <row r="1" spans="1:12" ht="16">
      <c r="A1" s="1" t="s">
        <v>0</v>
      </c>
      <c r="B1" s="1" t="s">
        <v>1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78</v>
      </c>
      <c r="H1" s="2" t="s">
        <v>79</v>
      </c>
      <c r="I1" s="2" t="s">
        <v>8</v>
      </c>
      <c r="J1" s="2" t="s">
        <v>80</v>
      </c>
      <c r="K1" s="2" t="s">
        <v>81</v>
      </c>
      <c r="L1" s="2" t="s">
        <v>82</v>
      </c>
    </row>
    <row r="2" spans="1:12" ht="16">
      <c r="A2" s="1" t="s">
        <v>22</v>
      </c>
      <c r="B2" s="1" t="s">
        <v>11</v>
      </c>
      <c r="C2" s="2" t="s">
        <v>22</v>
      </c>
      <c r="D2" s="2" t="s">
        <v>22</v>
      </c>
      <c r="E2" s="2" t="s">
        <v>11</v>
      </c>
      <c r="F2" s="2" t="s">
        <v>94</v>
      </c>
      <c r="G2" s="2" t="s">
        <v>11</v>
      </c>
      <c r="H2" s="2" t="s">
        <v>96</v>
      </c>
      <c r="I2" s="2" t="s">
        <v>97</v>
      </c>
      <c r="J2" s="2" t="s">
        <v>98</v>
      </c>
      <c r="K2" s="2" t="s">
        <v>11</v>
      </c>
      <c r="L2" s="2" t="s">
        <v>233</v>
      </c>
    </row>
    <row r="3" spans="1:12" ht="16">
      <c r="A3" s="1" t="s">
        <v>12</v>
      </c>
      <c r="B3" s="1" t="s">
        <v>13</v>
      </c>
      <c r="C3" s="2"/>
      <c r="D3" s="2"/>
      <c r="E3" s="2"/>
      <c r="F3" s="2"/>
      <c r="G3" s="2" t="s">
        <v>175</v>
      </c>
      <c r="H3" s="2"/>
      <c r="I3" s="2"/>
      <c r="J3" s="2"/>
      <c r="K3" s="2" t="s">
        <v>99</v>
      </c>
      <c r="L3" s="2" t="s">
        <v>99</v>
      </c>
    </row>
    <row r="4" spans="1:12" ht="16">
      <c r="A4" s="1" t="s">
        <v>14</v>
      </c>
      <c r="B4" s="1" t="s">
        <v>13</v>
      </c>
      <c r="C4" s="2" t="s">
        <v>13</v>
      </c>
      <c r="D4" s="2" t="s">
        <v>13</v>
      </c>
      <c r="E4" s="2" t="s">
        <v>13</v>
      </c>
      <c r="F4" s="2" t="s">
        <v>100</v>
      </c>
      <c r="G4" s="2" t="s">
        <v>13</v>
      </c>
      <c r="H4" s="2" t="s">
        <v>13</v>
      </c>
      <c r="I4" s="2" t="s">
        <v>13</v>
      </c>
      <c r="J4" s="2" t="s">
        <v>103</v>
      </c>
      <c r="K4" s="2" t="s">
        <v>13</v>
      </c>
      <c r="L4" s="2" t="s">
        <v>13</v>
      </c>
    </row>
    <row r="5" spans="1:12" ht="16">
      <c r="A5" s="1" t="s">
        <v>15</v>
      </c>
      <c r="B5" s="1" t="s">
        <v>104</v>
      </c>
      <c r="C5" s="3" t="s">
        <v>105</v>
      </c>
      <c r="D5" s="3" t="s">
        <v>18</v>
      </c>
      <c r="E5" s="3" t="s">
        <v>106</v>
      </c>
      <c r="F5" s="3" t="s">
        <v>107</v>
      </c>
      <c r="G5" s="3" t="s">
        <v>108</v>
      </c>
      <c r="H5" s="3" t="s">
        <v>109</v>
      </c>
      <c r="I5" s="7" t="s">
        <v>110</v>
      </c>
      <c r="J5" s="7" t="s">
        <v>111</v>
      </c>
      <c r="K5" s="7" t="s">
        <v>112</v>
      </c>
      <c r="L5" s="7" t="s">
        <v>213</v>
      </c>
    </row>
    <row r="6" spans="1:12" ht="16">
      <c r="A6" s="4" t="s">
        <v>214</v>
      </c>
      <c r="B6" s="5" t="s">
        <v>215</v>
      </c>
      <c r="C6" s="6">
        <v>2</v>
      </c>
      <c r="D6" s="6">
        <v>7</v>
      </c>
      <c r="E6" s="6" t="s">
        <v>216</v>
      </c>
      <c r="F6" s="6"/>
      <c r="G6" s="6" t="s">
        <v>55</v>
      </c>
      <c r="H6" s="6"/>
      <c r="I6" s="6" t="s">
        <v>217</v>
      </c>
      <c r="J6" s="6" t="s">
        <v>218</v>
      </c>
      <c r="K6" s="6">
        <v>0</v>
      </c>
      <c r="L6" s="8" t="s">
        <v>219</v>
      </c>
    </row>
    <row r="7" spans="1:12" ht="16">
      <c r="A7" s="4" t="s">
        <v>220</v>
      </c>
      <c r="B7" s="5" t="s">
        <v>221</v>
      </c>
      <c r="C7" s="6">
        <v>3</v>
      </c>
      <c r="D7" s="6">
        <v>7</v>
      </c>
      <c r="E7" s="6" t="s">
        <v>216</v>
      </c>
      <c r="F7" s="6"/>
      <c r="G7" s="6" t="s">
        <v>55</v>
      </c>
      <c r="H7" s="6"/>
      <c r="I7" s="6" t="s">
        <v>222</v>
      </c>
      <c r="J7" s="6" t="s">
        <v>223</v>
      </c>
      <c r="K7" s="6">
        <v>0</v>
      </c>
      <c r="L7" s="8" t="s">
        <v>224</v>
      </c>
    </row>
    <row r="8" spans="1:12" ht="16">
      <c r="A8" s="4" t="s">
        <v>225</v>
      </c>
      <c r="B8" s="5" t="s">
        <v>226</v>
      </c>
      <c r="C8" s="6">
        <v>4</v>
      </c>
      <c r="D8" s="6">
        <v>7</v>
      </c>
      <c r="E8" s="6" t="s">
        <v>216</v>
      </c>
      <c r="F8" s="6"/>
      <c r="G8" s="6" t="s">
        <v>55</v>
      </c>
      <c r="H8" s="6"/>
      <c r="I8" s="6" t="s">
        <v>227</v>
      </c>
      <c r="J8" s="6" t="s">
        <v>228</v>
      </c>
      <c r="K8" s="6">
        <v>0</v>
      </c>
      <c r="L8" s="8" t="s">
        <v>229</v>
      </c>
    </row>
    <row r="9" spans="1:12" ht="16">
      <c r="A9" s="4" t="s">
        <v>230</v>
      </c>
      <c r="B9" s="5" t="s">
        <v>226</v>
      </c>
      <c r="C9" s="6">
        <v>5</v>
      </c>
      <c r="D9" s="6">
        <v>7</v>
      </c>
      <c r="E9" s="6" t="s">
        <v>216</v>
      </c>
      <c r="F9" s="6"/>
      <c r="G9" s="6" t="s">
        <v>55</v>
      </c>
      <c r="H9" s="6"/>
      <c r="I9" s="6" t="s">
        <v>227</v>
      </c>
      <c r="J9" s="6" t="s">
        <v>231</v>
      </c>
      <c r="K9" s="6">
        <v>0</v>
      </c>
      <c r="L9" s="8" t="s">
        <v>232</v>
      </c>
    </row>
  </sheetData>
  <phoneticPr fontId="8" type="noConversion"/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define</vt:lpstr>
      <vt:lpstr>conf</vt:lpstr>
      <vt:lpstr>main</vt:lpstr>
      <vt:lpstr>branch</vt:lpstr>
      <vt:lpstr>weekly</vt:lpstr>
      <vt:lpstr>events</vt:lpstr>
      <vt:lpstr>exchange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huangjx</dc:creator>
  <cp:lastModifiedBy>凤区 钟</cp:lastModifiedBy>
  <dcterms:created xsi:type="dcterms:W3CDTF">2015-06-05T18:19:00Z</dcterms:created>
  <dcterms:modified xsi:type="dcterms:W3CDTF">2025-08-16T14:05:38Z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BF17F3C2B9564BFFA496BAE605E0267D</vt:lpwstr>
  </property>
  <property fmtid="{D5CDD505-2E9C-101B-9397-08002B2CF9AE}" pid="3" name="KSOProductBuildVer">
    <vt:lpwstr>2052-12.1.0.21541</vt:lpwstr>
  </property>
  <property fmtid="{D5CDD505-2E9C-101B-9397-08002B2CF9AE}" pid="4" name="KSOReadingLayout">
    <vt:bool>true</vt:bool>
  </property>
</Properties>
</file>