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\Desktop\导论作业\document\"/>
    </mc:Choice>
  </mc:AlternateContent>
  <bookViews>
    <workbookView xWindow="0" yWindow="0" windowWidth="19200" windowHeight="6900"/>
  </bookViews>
  <sheets>
    <sheet name="classA" sheetId="7" r:id="rId1"/>
    <sheet name="classB" sheetId="5" r:id="rId2"/>
    <sheet name="classC" sheetId="4" r:id="rId3"/>
    <sheet name="汇总表" sheetId="9" r:id="rId4"/>
  </sheets>
  <definedNames>
    <definedName name="_xlchart.v1.0" hidden="1">classA!$C$3:$C$40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D11" i="9"/>
  <c r="E11" i="9"/>
  <c r="F11" i="9"/>
  <c r="D12" i="9"/>
  <c r="E12" i="9"/>
  <c r="F12" i="9"/>
  <c r="D13" i="9"/>
  <c r="F13" i="9"/>
  <c r="D14" i="9"/>
  <c r="E14" i="9"/>
  <c r="F14" i="9"/>
  <c r="C12" i="9"/>
  <c r="C13" i="9"/>
  <c r="C14" i="9"/>
  <c r="C11" i="9"/>
  <c r="M6" i="4" l="1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K6" i="7"/>
  <c r="L6" i="7"/>
  <c r="M6" i="7"/>
  <c r="K5" i="7"/>
  <c r="L5" i="7"/>
  <c r="M5" i="7"/>
  <c r="K4" i="7"/>
  <c r="L4" i="7"/>
  <c r="M4" i="7"/>
  <c r="K3" i="7"/>
  <c r="L3" i="7"/>
  <c r="M3" i="7"/>
  <c r="J6" i="7"/>
  <c r="J5" i="7"/>
  <c r="J4" i="7"/>
  <c r="J3" i="7"/>
  <c r="E32" i="5" l="1"/>
  <c r="F26" i="4"/>
  <c r="F28" i="4"/>
  <c r="E28" i="4"/>
  <c r="F27" i="4"/>
  <c r="D33" i="5"/>
  <c r="E33" i="5"/>
  <c r="C33" i="5"/>
  <c r="D32" i="5"/>
  <c r="C32" i="5"/>
  <c r="D31" i="5"/>
  <c r="E31" i="5"/>
  <c r="C31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4" i="7"/>
  <c r="F3" i="7"/>
  <c r="G3" i="7" s="1"/>
  <c r="F20" i="7"/>
  <c r="G3" i="4" l="1"/>
  <c r="F3" i="4"/>
  <c r="G4" i="7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20" i="7"/>
  <c r="F21" i="7"/>
  <c r="G21" i="7" s="1"/>
  <c r="F22" i="7"/>
  <c r="G22" i="7" s="1"/>
  <c r="F23" i="7"/>
  <c r="G23" i="7" s="1"/>
  <c r="F24" i="7"/>
  <c r="G24" i="7" s="1"/>
  <c r="F25" i="7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C28" i="4"/>
  <c r="D26" i="4"/>
  <c r="E26" i="4"/>
  <c r="E27" i="4"/>
  <c r="D28" i="4"/>
  <c r="D27" i="4"/>
  <c r="C26" i="4"/>
  <c r="C27" i="4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E41" i="7" l="1"/>
  <c r="G19" i="7"/>
  <c r="G25" i="7"/>
  <c r="F5" i="9"/>
  <c r="F4" i="9"/>
  <c r="F6" i="9"/>
  <c r="E43" i="7" l="1"/>
  <c r="E42" i="7" s="1"/>
  <c r="C41" i="7"/>
  <c r="D41" i="7"/>
  <c r="E5" i="9" l="1"/>
  <c r="E6" i="9"/>
  <c r="E4" i="9"/>
  <c r="C43" i="7"/>
  <c r="C42" i="7" s="1"/>
  <c r="C6" i="9" s="1"/>
  <c r="D43" i="7"/>
  <c r="D6" i="9" l="1"/>
  <c r="C5" i="9"/>
  <c r="C4" i="9"/>
  <c r="D42" i="7"/>
  <c r="D4" i="9" s="1"/>
  <c r="D5" i="9" l="1"/>
</calcChain>
</file>

<file path=xl/connections.xml><?xml version="1.0" encoding="utf-8"?>
<connections xmlns="http://schemas.openxmlformats.org/spreadsheetml/2006/main">
  <connection id="1" keepAlive="1" name="查询 - ScoresClassA" description="与工作簿中“ScoresClassA”查询的连接。" type="5" refreshedVersion="0" background="1">
    <dbPr connection="Provider=Microsoft.Mashup.OleDb.1;Data Source=$Workbook$;Location=ScoresClassA;Extended Properties=&quot;&quot;" command="SELECT * FROM [ScoresClassA]"/>
  </connection>
  <connection id="2" keepAlive="1" name="查询 - 计导作业" description="与工作簿中“计导作业”查询的连接。" type="5" refreshedVersion="6" background="1" saveData="1">
    <dbPr connection="Provider=Microsoft.Mashup.OleDb.1;Data Source=$Workbook$;Location=计导作业;Extended Properties=&quot;&quot;" command="SELECT * FROM [计导作业]"/>
  </connection>
  <connection id="3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  <connection id="4" keepAlive="1" name="查询 - 新建文本文档 (2)" description="与工作簿中“新建文本文档 (2)”查询的连接。" type="5" refreshedVersion="0" background="1">
    <dbPr connection="Provider=Microsoft.Mashup.OleDb.1;Data Source=$Workbook$;Location=新建文本文档 (2);Extended Properties=&quot;&quot;" command="SELECT * FROM [新建文本文档 (2)]"/>
  </connection>
</connections>
</file>

<file path=xl/sharedStrings.xml><?xml version="1.0" encoding="utf-8"?>
<sst xmlns="http://schemas.openxmlformats.org/spreadsheetml/2006/main" count="215" uniqueCount="159">
  <si>
    <t>ID</t>
  </si>
  <si>
    <t xml:space="preserve"> Name</t>
  </si>
  <si>
    <t xml:space="preserve"> Project</t>
  </si>
  <si>
    <t xml:space="preserve"> Mid-Term</t>
  </si>
  <si>
    <t xml:space="preserve"> Exam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</si>
  <si>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</si>
  <si>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</si>
  <si>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</si>
  <si>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</si>
  <si>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</si>
  <si>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</si>
  <si>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</si>
  <si>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</si>
  <si>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</si>
  <si>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</si>
  <si>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</si>
  <si>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</si>
  <si>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</si>
  <si>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</si>
  <si>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</si>
  <si>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</si>
  <si>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</si>
  <si>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</si>
  <si>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</si>
  <si>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</si>
  <si>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</si>
  <si>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</si>
  <si>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</si>
  <si>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</si>
  <si>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</si>
  <si>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</si>
  <si>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</si>
  <si>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</si>
  <si>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</si>
  <si>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</si>
  <si>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</si>
  <si>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</si>
  <si>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</si>
  <si>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</si>
  <si>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</si>
  <si>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</si>
  <si>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</si>
  <si>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</si>
  <si>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Name</t>
  </si>
  <si>
    <t>Project</t>
  </si>
  <si>
    <t>Exam</t>
  </si>
  <si>
    <t>Gabby</t>
  </si>
  <si>
    <t>Gabriel</t>
  </si>
  <si>
    <t>Gabrielle</t>
  </si>
  <si>
    <t>Ian</t>
  </si>
  <si>
    <t>Ianna</t>
  </si>
  <si>
    <t>Ianthe</t>
  </si>
  <si>
    <t>Ida</t>
  </si>
  <si>
    <t>Idalee</t>
  </si>
  <si>
    <t>Dick</t>
  </si>
  <si>
    <t>Pussy</t>
  </si>
  <si>
    <t>Cat</t>
  </si>
  <si>
    <t>Aabbye</t>
  </si>
  <si>
    <t>Aaron</t>
  </si>
  <si>
    <t>Abagael</t>
  </si>
  <si>
    <t>Abagail</t>
  </si>
  <si>
    <t>Abbe</t>
  </si>
  <si>
    <t>Abbey</t>
  </si>
  <si>
    <t>sdfh</t>
  </si>
  <si>
    <t>gkdk</t>
  </si>
  <si>
    <t>whhey</t>
    <phoneticPr fontId="1" type="noConversion"/>
  </si>
  <si>
    <t>Score Records for Course S of Class A</t>
  </si>
  <si>
    <t/>
  </si>
  <si>
    <t>150012</t>
  </si>
  <si>
    <t xml:space="preserve"> 86</t>
  </si>
  <si>
    <t>150015</t>
  </si>
  <si>
    <t>150017</t>
  </si>
  <si>
    <t xml:space="preserve"> 90</t>
  </si>
  <si>
    <t>151012</t>
  </si>
  <si>
    <t>151306</t>
  </si>
  <si>
    <t>151312</t>
  </si>
  <si>
    <t>151315</t>
  </si>
  <si>
    <t>151412</t>
  </si>
  <si>
    <t>151417</t>
  </si>
  <si>
    <t>151428</t>
  </si>
  <si>
    <t>151501</t>
  </si>
  <si>
    <t>151508</t>
  </si>
  <si>
    <t>151603</t>
  </si>
  <si>
    <t>151612</t>
  </si>
  <si>
    <t>151711</t>
  </si>
  <si>
    <t xml:space="preserve"> 93</t>
  </si>
  <si>
    <t>151715</t>
  </si>
  <si>
    <t>151809</t>
  </si>
  <si>
    <t>151816</t>
  </si>
  <si>
    <t>151823</t>
  </si>
  <si>
    <t>152101</t>
  </si>
  <si>
    <t>152111</t>
  </si>
  <si>
    <t>152116</t>
  </si>
  <si>
    <t>152122</t>
  </si>
  <si>
    <t>152309</t>
  </si>
  <si>
    <t>152311</t>
  </si>
  <si>
    <t>152318</t>
  </si>
  <si>
    <t>152319</t>
  </si>
  <si>
    <t>152511</t>
  </si>
  <si>
    <t>152512</t>
  </si>
  <si>
    <t>152612</t>
  </si>
  <si>
    <t>152702</t>
  </si>
  <si>
    <t>152703</t>
  </si>
  <si>
    <t>152713</t>
  </si>
  <si>
    <t>152911</t>
  </si>
  <si>
    <t>152918</t>
  </si>
  <si>
    <t>152922</t>
  </si>
  <si>
    <t>153003</t>
  </si>
  <si>
    <t>153106</t>
  </si>
  <si>
    <t>addb</t>
    <phoneticPr fontId="1" type="noConversion"/>
  </si>
  <si>
    <t>adss</t>
    <phoneticPr fontId="1" type="noConversion"/>
  </si>
  <si>
    <t>adww</t>
    <phoneticPr fontId="1" type="noConversion"/>
  </si>
  <si>
    <t>adxx</t>
    <phoneticPr fontId="1" type="noConversion"/>
  </si>
  <si>
    <t>adcc</t>
    <phoneticPr fontId="1" type="noConversion"/>
  </si>
  <si>
    <t>Sadie</t>
  </si>
  <si>
    <t>Cathy</t>
  </si>
  <si>
    <t>Bella</t>
    <phoneticPr fontId="1" type="noConversion"/>
  </si>
  <si>
    <t>Anna</t>
  </si>
  <si>
    <t>Betty</t>
  </si>
  <si>
    <t>Taylor</t>
  </si>
  <si>
    <t>Jaden</t>
  </si>
  <si>
    <t>Owen</t>
  </si>
  <si>
    <t>Gavin</t>
  </si>
  <si>
    <t>Justin</t>
  </si>
  <si>
    <t>Alexande</t>
  </si>
  <si>
    <t>Austin</t>
  </si>
  <si>
    <t>Olivia</t>
  </si>
  <si>
    <t>Isabella</t>
  </si>
  <si>
    <t>Jackso</t>
  </si>
  <si>
    <t>Liam</t>
  </si>
  <si>
    <t>Ethan</t>
  </si>
  <si>
    <t>Mason</t>
  </si>
  <si>
    <t>Elijah</t>
  </si>
  <si>
    <t>Sophia</t>
  </si>
  <si>
    <t>Lucas</t>
  </si>
  <si>
    <t>Noah</t>
  </si>
  <si>
    <t>Ula</t>
    <phoneticPr fontId="1" type="noConversion"/>
  </si>
  <si>
    <t>Umberto</t>
  </si>
  <si>
    <t>Upendo</t>
  </si>
  <si>
    <t>Mid-Term</t>
    <phoneticPr fontId="1" type="noConversion"/>
  </si>
  <si>
    <t>总分</t>
    <phoneticPr fontId="1" type="noConversion"/>
  </si>
  <si>
    <t>等级</t>
    <phoneticPr fontId="1" type="noConversion"/>
  </si>
  <si>
    <t>最高分</t>
    <phoneticPr fontId="1" type="noConversion"/>
  </si>
  <si>
    <t>最低分</t>
    <phoneticPr fontId="1" type="noConversion"/>
  </si>
  <si>
    <t>平均分</t>
    <phoneticPr fontId="1" type="noConversion"/>
  </si>
  <si>
    <t>40-60</t>
    <phoneticPr fontId="1" type="noConversion"/>
  </si>
  <si>
    <t>60-80</t>
    <phoneticPr fontId="1" type="noConversion"/>
  </si>
  <si>
    <t>80-100</t>
    <phoneticPr fontId="1" type="noConversion"/>
  </si>
  <si>
    <t>Score Records for Course S of Class B</t>
    <phoneticPr fontId="1" type="noConversion"/>
  </si>
  <si>
    <t>Score Records for Course S of Class C</t>
    <phoneticPr fontId="1" type="noConversion"/>
  </si>
  <si>
    <t>40-60</t>
    <phoneticPr fontId="1" type="noConversion"/>
  </si>
  <si>
    <t>60-80</t>
    <phoneticPr fontId="1" type="noConversion"/>
  </si>
  <si>
    <t>80-100</t>
    <phoneticPr fontId="1" type="noConversion"/>
  </si>
  <si>
    <t xml:space="preserve">        批次
人数</t>
    <phoneticPr fontId="1" type="noConversion"/>
  </si>
  <si>
    <t>0-40</t>
    <phoneticPr fontId="1" type="noConversion"/>
  </si>
  <si>
    <t>汇总表格</t>
    <phoneticPr fontId="1" type="noConversion"/>
  </si>
  <si>
    <r>
      <rPr>
        <sz val="12"/>
        <color theme="1"/>
        <rFont val="黑体"/>
        <family val="3"/>
        <charset val="134"/>
      </rPr>
      <t>最高分</t>
    </r>
    <phoneticPr fontId="1" type="noConversion"/>
  </si>
  <si>
    <r>
      <rPr>
        <sz val="12"/>
        <color theme="1"/>
        <rFont val="黑体"/>
        <family val="3"/>
        <charset val="134"/>
      </rPr>
      <t>最低分</t>
    </r>
    <phoneticPr fontId="1" type="noConversion"/>
  </si>
  <si>
    <r>
      <rPr>
        <sz val="12"/>
        <color theme="1"/>
        <rFont val="黑体"/>
        <family val="3"/>
        <charset val="134"/>
      </rPr>
      <t>平均分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</si>
</sst>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176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8" xfId="0" applyNumberFormat="1" applyFont="1" applyBorder="1">
      <alignment vertical="center"/>
    </xf>
    <xf numFmtId="176" fontId="3" fillId="0" borderId="0" xfId="0" applyNumberFormat="1" applyFont="1" applyBorder="1" applyAlignment="1">
      <alignment horizontal="left" vertical="center"/>
    </xf>
    <xf numFmtId="177" fontId="3" fillId="0" borderId="0" xfId="0" applyNumberFormat="1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77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77" fontId="3" fillId="0" borderId="8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2" borderId="6" xfId="0" applyNumberFormat="1" applyFont="1" applyFill="1" applyBorder="1">
      <alignment vertical="center"/>
    </xf>
    <xf numFmtId="176" fontId="3" fillId="2" borderId="5" xfId="0" applyNumberFormat="1" applyFont="1" applyFill="1" applyBorder="1">
      <alignment vertical="center"/>
    </xf>
    <xf numFmtId="176" fontId="3" fillId="2" borderId="7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Border="1">
      <alignment vertical="center"/>
    </xf>
    <xf numFmtId="176" fontId="3" fillId="0" borderId="9" xfId="0" applyNumberFormat="1" applyFont="1" applyBorder="1" applyAlignment="1">
      <alignment vertical="center" wrapText="1"/>
    </xf>
    <xf numFmtId="176" fontId="3" fillId="4" borderId="0" xfId="0" applyNumberFormat="1" applyFont="1" applyFill="1" applyBorder="1" applyAlignment="1">
      <alignment horizontal="left" vertical="center"/>
    </xf>
    <xf numFmtId="176" fontId="3" fillId="3" borderId="0" xfId="0" applyNumberFormat="1" applyFont="1" applyFill="1" applyBorder="1" applyAlignment="1">
      <alignment horizontal="left"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color theme="1"/>
        <name val="微软雅黑"/>
        <family val="2"/>
        <charset val="134"/>
        <scheme val="none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classA</a:t>
            </a:r>
            <a:r>
              <a:rPr lang="zh-CN" altLang="en-US"/>
              <a:t>成绩总览统计图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classA!$I$3</c:f>
              <c:strCache>
                <c:ptCount val="1"/>
                <c:pt idx="0">
                  <c:v>0-40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classA!$J$3:$M$3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9BA-951D-85ED0C19F86E}"/>
            </c:ext>
          </c:extLst>
        </c:ser>
        <c:ser>
          <c:idx val="1"/>
          <c:order val="1"/>
          <c:tx>
            <c:strRef>
              <c:f>classA!$I$4</c:f>
              <c:strCache>
                <c:ptCount val="1"/>
                <c:pt idx="0">
                  <c:v>40-60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classA!$J$4:$M$4</c:f>
              <c:numCache>
                <c:formatCode>0_);[Red]\(0\)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D-49BA-951D-85ED0C19F86E}"/>
            </c:ext>
          </c:extLst>
        </c:ser>
        <c:ser>
          <c:idx val="2"/>
          <c:order val="2"/>
          <c:tx>
            <c:strRef>
              <c:f>classA!$I$5</c:f>
              <c:strCache>
                <c:ptCount val="1"/>
                <c:pt idx="0">
                  <c:v>60-80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classA!$J$5:$M$5</c:f>
              <c:numCache>
                <c:formatCode>0_);[Red]\(0\)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D-49BA-951D-85ED0C19F86E}"/>
            </c:ext>
          </c:extLst>
        </c:ser>
        <c:ser>
          <c:idx val="3"/>
          <c:order val="3"/>
          <c:tx>
            <c:strRef>
              <c:f>classA!$I$6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classA!$J$6:$M$6</c:f>
              <c:numCache>
                <c:formatCode>0_);[Red]\(0\)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D-49BA-951D-85ED0C19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946175"/>
        <c:axId val="1055907951"/>
      </c:barChart>
      <c:catAx>
        <c:axId val="11749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907951"/>
        <c:crosses val="autoZero"/>
        <c:auto val="1"/>
        <c:lblAlgn val="ctr"/>
        <c:lblOffset val="100"/>
        <c:noMultiLvlLbl val="0"/>
      </c:catAx>
      <c:valAx>
        <c:axId val="1055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4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汇总总览</a:t>
            </a:r>
            <a:r>
              <a:rPr lang="zh-CN" altLang="en-US" u="none"/>
              <a:t>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汇总表!$C$10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汇总表!$C$11:$C$14</c:f>
              <c:numCache>
                <c:formatCode>0_ </c:formatCode>
                <c:ptCount val="4"/>
                <c:pt idx="0">
                  <c:v>5</c:v>
                </c:pt>
                <c:pt idx="1">
                  <c:v>9</c:v>
                </c:pt>
                <c:pt idx="2">
                  <c:v>33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3-4319-A51F-330160C0EC0D}"/>
            </c:ext>
          </c:extLst>
        </c:ser>
        <c:ser>
          <c:idx val="1"/>
          <c:order val="1"/>
          <c:tx>
            <c:strRef>
              <c:f>汇总表!$D$10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汇总表!$D$11:$D$14</c:f>
              <c:numCache>
                <c:formatCode>0_ 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45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4319-A51F-330160C0EC0D}"/>
            </c:ext>
          </c:extLst>
        </c:ser>
        <c:ser>
          <c:idx val="2"/>
          <c:order val="2"/>
          <c:tx>
            <c:strRef>
              <c:f>汇总表!$E$10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汇总表!$E$11:$E$14</c:f>
              <c:numCache>
                <c:formatCode>0_ 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3-4319-A51F-330160C0EC0D}"/>
            </c:ext>
          </c:extLst>
        </c:ser>
        <c:ser>
          <c:idx val="3"/>
          <c:order val="3"/>
          <c:tx>
            <c:strRef>
              <c:f>汇总表!$F$10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汇总表!$F$11:$F$14</c:f>
              <c:numCache>
                <c:formatCode>0_ 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34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3-4319-A51F-330160C0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346544"/>
        <c:axId val="1628972944"/>
      </c:barChart>
      <c:catAx>
        <c:axId val="14443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972944"/>
        <c:crosses val="autoZero"/>
        <c:auto val="1"/>
        <c:lblAlgn val="ctr"/>
        <c:lblOffset val="100"/>
        <c:noMultiLvlLbl val="0"/>
      </c:catAx>
      <c:valAx>
        <c:axId val="16289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3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汇总</a:t>
            </a:r>
            <a:r>
              <a:rPr lang="zh-CN" altLang="en-US" sz="1400" b="0" i="0" baseline="0">
                <a:effectLst/>
              </a:rPr>
              <a:t>总览</a:t>
            </a:r>
            <a:r>
              <a:rPr lang="zh-CN" altLang="zh-CN" sz="1400" b="0" i="0" baseline="0">
                <a:effectLst/>
              </a:rPr>
              <a:t>统计图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汇总表!$C$10</c:f>
              <c:strCache>
                <c:ptCount val="1"/>
                <c:pt idx="0">
                  <c:v> Project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汇总表!$C$11:$C$14</c:f>
              <c:numCache>
                <c:formatCode>0_ </c:formatCode>
                <c:ptCount val="4"/>
                <c:pt idx="0">
                  <c:v>5</c:v>
                </c:pt>
                <c:pt idx="1">
                  <c:v>9</c:v>
                </c:pt>
                <c:pt idx="2">
                  <c:v>33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E3D-9941-8E879BB43FA0}"/>
            </c:ext>
          </c:extLst>
        </c:ser>
        <c:ser>
          <c:idx val="1"/>
          <c:order val="1"/>
          <c:tx>
            <c:strRef>
              <c:f>汇总表!$D$10</c:f>
              <c:strCache>
                <c:ptCount val="1"/>
                <c:pt idx="0">
                  <c:v> Mid-Term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汇总表!$D$11:$D$14</c:f>
              <c:numCache>
                <c:formatCode>0_ 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45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4-4E3D-9941-8E879BB43FA0}"/>
            </c:ext>
          </c:extLst>
        </c:ser>
        <c:ser>
          <c:idx val="2"/>
          <c:order val="2"/>
          <c:tx>
            <c:strRef>
              <c:f>汇总表!$E$10</c:f>
              <c:strCache>
                <c:ptCount val="1"/>
                <c:pt idx="0">
                  <c:v> Exam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汇总表!$E$11:$E$14</c:f>
              <c:numCache>
                <c:formatCode>0_ 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30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4-4E3D-9941-8E879BB43FA0}"/>
            </c:ext>
          </c:extLst>
        </c:ser>
        <c:ser>
          <c:idx val="3"/>
          <c:order val="3"/>
          <c:tx>
            <c:strRef>
              <c:f>汇总表!$F$10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汇总表!$F$11:$F$14</c:f>
              <c:numCache>
                <c:formatCode>0_ 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34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4-4E3D-9941-8E879BB4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98720"/>
        <c:axId val="1632513360"/>
      </c:lineChart>
      <c:catAx>
        <c:axId val="15070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513360"/>
        <c:crosses val="autoZero"/>
        <c:auto val="1"/>
        <c:lblAlgn val="ctr"/>
        <c:lblOffset val="100"/>
        <c:noMultiLvlLbl val="0"/>
      </c:catAx>
      <c:valAx>
        <c:axId val="1632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0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汇总的总分统计图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汇总表!$B$11:$B$14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汇总表!$F$11:$F$14</c:f>
              <c:numCache>
                <c:formatCode>0_ 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34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3EF-9090-354E5F282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classA</a:t>
            </a:r>
            <a:r>
              <a:rPr lang="zh-CN" altLang="en-US"/>
              <a:t>成绩总览统计图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classA!$I$3</c:f>
              <c:strCache>
                <c:ptCount val="1"/>
                <c:pt idx="0">
                  <c:v>0-40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classA!$J$3:$M$3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4D8-9959-1613B377032D}"/>
            </c:ext>
          </c:extLst>
        </c:ser>
        <c:ser>
          <c:idx val="1"/>
          <c:order val="1"/>
          <c:tx>
            <c:strRef>
              <c:f>classA!$I$4</c:f>
              <c:strCache>
                <c:ptCount val="1"/>
                <c:pt idx="0">
                  <c:v>40-60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classA!$J$4:$M$4</c:f>
              <c:numCache>
                <c:formatCode>0_);[Red]\(0\)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4D8-9959-1613B377032D}"/>
            </c:ext>
          </c:extLst>
        </c:ser>
        <c:ser>
          <c:idx val="2"/>
          <c:order val="2"/>
          <c:tx>
            <c:strRef>
              <c:f>classA!$I$5</c:f>
              <c:strCache>
                <c:ptCount val="1"/>
                <c:pt idx="0">
                  <c:v>60-80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classA!$J$5:$M$5</c:f>
              <c:numCache>
                <c:formatCode>0_);[Red]\(0\)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4D8-9959-1613B377032D}"/>
            </c:ext>
          </c:extLst>
        </c:ser>
        <c:ser>
          <c:idx val="3"/>
          <c:order val="3"/>
          <c:tx>
            <c:strRef>
              <c:f>classA!$I$6</c:f>
              <c:strCache>
                <c:ptCount val="1"/>
                <c:pt idx="0">
                  <c:v>80-100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classA!$J$2:$M$2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classA!$J$6:$M$6</c:f>
              <c:numCache>
                <c:formatCode>0_);[Red]\(0\)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27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4D8-9959-1613B377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40927"/>
        <c:axId val="1174121135"/>
      </c:lineChart>
      <c:catAx>
        <c:axId val="117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121135"/>
        <c:crosses val="autoZero"/>
        <c:auto val="1"/>
        <c:lblAlgn val="ctr"/>
        <c:lblOffset val="100"/>
        <c:noMultiLvlLbl val="0"/>
      </c:catAx>
      <c:valAx>
        <c:axId val="11741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8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classA</a:t>
            </a:r>
            <a:r>
              <a:rPr lang="zh-CN" altLang="en-US"/>
              <a:t>总分成绩统计表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classA!$I$3:$I$6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classA!$M$3:$M$6</c:f>
              <c:numCache>
                <c:formatCode>0_);[Red]\(0\)</c:formatCode>
                <c:ptCount val="4"/>
                <c:pt idx="0" formatCode="General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68A-A3B5-1597E2F5C6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classB</a:t>
            </a:r>
            <a:r>
              <a:rPr lang="zh-CN" altLang="zh-CN" sz="1800" b="0" i="0" baseline="0">
                <a:effectLst/>
              </a:rPr>
              <a:t>成绩</a:t>
            </a:r>
            <a:r>
              <a:rPr lang="zh-CN" altLang="en-US" sz="1800" b="0" i="0" baseline="0">
                <a:effectLst/>
              </a:rPr>
              <a:t>总览</a:t>
            </a:r>
            <a:r>
              <a:rPr lang="zh-CN" altLang="zh-CN" sz="1800" b="0" i="0" baseline="0">
                <a:effectLst/>
              </a:rPr>
              <a:t>统计图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classB!$I$3</c:f>
              <c:strCache>
                <c:ptCount val="1"/>
                <c:pt idx="0">
                  <c:v>0-40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classB!$J$3:$M$3</c:f>
              <c:numCache>
                <c:formatCode>0_);[Red]\(0\)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CF6-9699-CDF70797F646}"/>
            </c:ext>
          </c:extLst>
        </c:ser>
        <c:ser>
          <c:idx val="1"/>
          <c:order val="1"/>
          <c:tx>
            <c:strRef>
              <c:f>classB!$I$4</c:f>
              <c:strCache>
                <c:ptCount val="1"/>
                <c:pt idx="0">
                  <c:v>40-60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classB!$J$4:$M$4</c:f>
              <c:numCache>
                <c:formatCode>0_);[Red]\(0\)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CF6-9699-CDF70797F646}"/>
            </c:ext>
          </c:extLst>
        </c:ser>
        <c:ser>
          <c:idx val="2"/>
          <c:order val="2"/>
          <c:tx>
            <c:strRef>
              <c:f>classB!$I$5</c:f>
              <c:strCache>
                <c:ptCount val="1"/>
                <c:pt idx="0">
                  <c:v>60-80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classB!$J$5:$M$5</c:f>
              <c:numCache>
                <c:formatCode>0_);[Red]\(0\)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CF6-9699-CDF70797F646}"/>
            </c:ext>
          </c:extLst>
        </c:ser>
        <c:ser>
          <c:idx val="3"/>
          <c:order val="3"/>
          <c:tx>
            <c:strRef>
              <c:f>classB!$I$6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classB!$J$6:$M$6</c:f>
              <c:numCache>
                <c:formatCode>0_);[Red]\(0\)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6-4CF6-9699-CDF70797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557599"/>
        <c:axId val="1176442383"/>
      </c:barChart>
      <c:catAx>
        <c:axId val="10635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442383"/>
        <c:crosses val="autoZero"/>
        <c:auto val="1"/>
        <c:lblAlgn val="ctr"/>
        <c:lblOffset val="100"/>
        <c:noMultiLvlLbl val="0"/>
      </c:catAx>
      <c:valAx>
        <c:axId val="11764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5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classB</a:t>
            </a:r>
            <a:r>
              <a:rPr lang="zh-CN" altLang="zh-CN" sz="1400" b="0" i="0" baseline="0">
                <a:effectLst/>
              </a:rPr>
              <a:t>成绩</a:t>
            </a:r>
            <a:r>
              <a:rPr lang="zh-CN" altLang="en-US" sz="1400" b="0" i="0" baseline="0">
                <a:effectLst/>
              </a:rPr>
              <a:t>总览</a:t>
            </a:r>
            <a:r>
              <a:rPr lang="zh-CN" altLang="zh-CN" sz="1400" b="0" i="0" baseline="0">
                <a:effectLst/>
              </a:rPr>
              <a:t>统计图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classB!$I$3</c:f>
              <c:strCache>
                <c:ptCount val="1"/>
                <c:pt idx="0">
                  <c:v>0-40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classB!$J$3:$M$3</c:f>
              <c:numCache>
                <c:formatCode>0_);[Red]\(0\)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1-4333-81AB-EAF701A7E3BA}"/>
            </c:ext>
          </c:extLst>
        </c:ser>
        <c:ser>
          <c:idx val="1"/>
          <c:order val="1"/>
          <c:tx>
            <c:strRef>
              <c:f>classB!$I$4</c:f>
              <c:strCache>
                <c:ptCount val="1"/>
                <c:pt idx="0">
                  <c:v>40-60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classB!$J$4:$M$4</c:f>
              <c:numCache>
                <c:formatCode>0_);[Red]\(0\)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4333-81AB-EAF701A7E3BA}"/>
            </c:ext>
          </c:extLst>
        </c:ser>
        <c:ser>
          <c:idx val="2"/>
          <c:order val="2"/>
          <c:tx>
            <c:strRef>
              <c:f>classB!$I$5</c:f>
              <c:strCache>
                <c:ptCount val="1"/>
                <c:pt idx="0">
                  <c:v>60-80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classB!$J$5:$M$5</c:f>
              <c:numCache>
                <c:formatCode>0_);[Red]\(0\)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1-4333-81AB-EAF701A7E3BA}"/>
            </c:ext>
          </c:extLst>
        </c:ser>
        <c:ser>
          <c:idx val="3"/>
          <c:order val="3"/>
          <c:tx>
            <c:strRef>
              <c:f>classB!$I$6</c:f>
              <c:strCache>
                <c:ptCount val="1"/>
                <c:pt idx="0">
                  <c:v>80-100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classB!$J$2:$M$2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classB!$J$6:$M$6</c:f>
              <c:numCache>
                <c:formatCode>0_);[Red]\(0\)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1-4333-81AB-EAF701A7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556351"/>
        <c:axId val="1238228719"/>
      </c:lineChart>
      <c:catAx>
        <c:axId val="10635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28719"/>
        <c:crosses val="autoZero"/>
        <c:auto val="1"/>
        <c:lblAlgn val="ctr"/>
        <c:lblOffset val="100"/>
        <c:noMultiLvlLbl val="0"/>
      </c:catAx>
      <c:valAx>
        <c:axId val="12382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5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classB</a:t>
            </a:r>
            <a:r>
              <a:rPr lang="zh-CN" altLang="en-US"/>
              <a:t>总分成绩统计图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classB!$I$3:$I$6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classB!$M$3:$M$6</c:f>
              <c:numCache>
                <c:formatCode>0_);[Red]\(0\)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0C8-BFDF-F938917DAF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classC</a:t>
            </a:r>
            <a:r>
              <a:rPr lang="zh-CN" altLang="en-US"/>
              <a:t>成绩总览统计图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classC!$I$3</c:f>
              <c:strCache>
                <c:ptCount val="1"/>
                <c:pt idx="0">
                  <c:v>0-40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classC!$J$3:$M$3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CF0-AED3-1C25A34835C4}"/>
            </c:ext>
          </c:extLst>
        </c:ser>
        <c:ser>
          <c:idx val="1"/>
          <c:order val="1"/>
          <c:tx>
            <c:strRef>
              <c:f>classC!$I$4</c:f>
              <c:strCache>
                <c:ptCount val="1"/>
                <c:pt idx="0">
                  <c:v>40-60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classC!$J$4:$M$4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E-4CF0-AED3-1C25A34835C4}"/>
            </c:ext>
          </c:extLst>
        </c:ser>
        <c:ser>
          <c:idx val="2"/>
          <c:order val="2"/>
          <c:tx>
            <c:strRef>
              <c:f>classC!$I$5</c:f>
              <c:strCache>
                <c:ptCount val="1"/>
                <c:pt idx="0">
                  <c:v>60-80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classC!$J$5:$M$5</c:f>
              <c:numCache>
                <c:formatCode>0_);[Red]\(0\)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E-4CF0-AED3-1C25A34835C4}"/>
            </c:ext>
          </c:extLst>
        </c:ser>
        <c:ser>
          <c:idx val="3"/>
          <c:order val="3"/>
          <c:tx>
            <c:strRef>
              <c:f>classC!$I$6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classC!$J$6:$M$6</c:f>
              <c:numCache>
                <c:formatCode>0_);[Red]\(0\)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E-4CF0-AED3-1C25A348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829695"/>
        <c:axId val="1168544287"/>
      </c:barChart>
      <c:catAx>
        <c:axId val="11748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544287"/>
        <c:crosses val="autoZero"/>
        <c:auto val="1"/>
        <c:lblAlgn val="ctr"/>
        <c:lblOffset val="100"/>
        <c:noMultiLvlLbl val="0"/>
      </c:catAx>
      <c:valAx>
        <c:axId val="11685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8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classC</a:t>
            </a:r>
            <a:r>
              <a:rPr lang="zh-CN" altLang="en-US"/>
              <a:t>总分分布统计图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classC!$I$3:$I$6</c:f>
              <c:strCache>
                <c:ptCount val="4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</c:strCache>
            </c:strRef>
          </c:cat>
          <c:val>
            <c:numRef>
              <c:f>classC!$M$3:$M$6</c:f>
              <c:numCache>
                <c:formatCode>0_);[Red]\(0\)</c:formatCode>
                <c:ptCount val="4"/>
                <c:pt idx="0" formatCode="General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5-44E2-9D22-4FB2347231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classC</a:t>
            </a:r>
            <a:r>
              <a:rPr lang="zh-CN" altLang="en-US"/>
              <a:t>成绩总览统计图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classC!$I$3</c:f>
              <c:strCache>
                <c:ptCount val="1"/>
                <c:pt idx="0">
                  <c:v>0-40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classC!$J$3:$M$3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ABA-BBF4-877EFACEB27D}"/>
            </c:ext>
          </c:extLst>
        </c:ser>
        <c:ser>
          <c:idx val="1"/>
          <c:order val="1"/>
          <c:tx>
            <c:strRef>
              <c:f>classC!$I$4</c:f>
              <c:strCache>
                <c:ptCount val="1"/>
                <c:pt idx="0">
                  <c:v>40-60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classC!$J$4:$M$4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4-4ABA-BBF4-877EFACEB27D}"/>
            </c:ext>
          </c:extLst>
        </c:ser>
        <c:ser>
          <c:idx val="2"/>
          <c:order val="2"/>
          <c:tx>
            <c:strRef>
              <c:f>classC!$I$5</c:f>
              <c:strCache>
                <c:ptCount val="1"/>
                <c:pt idx="0">
                  <c:v>60-80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classC!$J$5:$M$5</c:f>
              <c:numCache>
                <c:formatCode>0_);[Red]\(0\)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4-4ABA-BBF4-877EFACEB27D}"/>
            </c:ext>
          </c:extLst>
        </c:ser>
        <c:ser>
          <c:idx val="3"/>
          <c:order val="3"/>
          <c:tx>
            <c:strRef>
              <c:f>classC!$I$6</c:f>
              <c:strCache>
                <c:ptCount val="1"/>
                <c:pt idx="0">
                  <c:v>80-100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classC!$J$2:$M$2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总分</c:v>
                </c:pt>
              </c:strCache>
            </c:strRef>
          </c:cat>
          <c:val>
            <c:numRef>
              <c:f>classC!$J$6:$M$6</c:f>
              <c:numCache>
                <c:formatCode>0_);[Red]\(0\)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4-4ABA-BBF4-877EFACE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08880"/>
        <c:axId val="1143455888"/>
      </c:lineChart>
      <c:catAx>
        <c:axId val="11373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55888"/>
        <c:crosses val="autoZero"/>
        <c:auto val="1"/>
        <c:lblAlgn val="ctr"/>
        <c:lblOffset val="100"/>
        <c:noMultiLvlLbl val="0"/>
      </c:catAx>
      <c:valAx>
        <c:axId val="1143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3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8</xdr:row>
      <xdr:rowOff>44449</xdr:rowOff>
    </xdr:from>
    <xdr:to>
      <xdr:col>15</xdr:col>
      <xdr:colOff>230909</xdr:colOff>
      <xdr:row>24</xdr:row>
      <xdr:rowOff>-1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4FE9F8-9206-45CA-9344-C91DAFCD4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2028537</xdr:colOff>
      <xdr:row>43</xdr:row>
      <xdr:rowOff>71581</xdr:rowOff>
    </xdr:from>
    <xdr:to>
      <xdr:col>7</xdr:col>
      <xdr:colOff>23091</xdr:colOff>
      <xdr:row>59</xdr:row>
      <xdr:rowOff>161636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8B4A781-0CA7-49CD-B7B4-6F0C2630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11544</xdr:colOff>
      <xdr:row>25</xdr:row>
      <xdr:rowOff>42719</xdr:rowOff>
    </xdr:from>
    <xdr:to>
      <xdr:col>15</xdr:col>
      <xdr:colOff>611907</xdr:colOff>
      <xdr:row>41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CA1244-718C-4C31-8BEF-CA264117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6</xdr:row>
      <xdr:rowOff>127000</xdr:rowOff>
    </xdr:from>
    <xdr:to>
      <xdr:col>15</xdr:col>
      <xdr:colOff>265546</xdr:colOff>
      <xdr:row>22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51FBB1-A6E4-49CA-8A33-A71A2057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2262909</xdr:colOff>
      <xdr:row>33</xdr:row>
      <xdr:rowOff>115455</xdr:rowOff>
    </xdr:from>
    <xdr:to>
      <xdr:col>6</xdr:col>
      <xdr:colOff>427182</xdr:colOff>
      <xdr:row>49</xdr:row>
      <xdr:rowOff>91209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4834B2-F8FE-4D44-B00A-C10B86DAE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346363</xdr:colOff>
      <xdr:row>23</xdr:row>
      <xdr:rowOff>54263</xdr:rowOff>
    </xdr:from>
    <xdr:to>
      <xdr:col>15</xdr:col>
      <xdr:colOff>461818</xdr:colOff>
      <xdr:row>38</xdr:row>
      <xdr:rowOff>207817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BDE414-ACAF-48A9-9AA8-073450E8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76200</xdr:rowOff>
    </xdr:from>
    <xdr:to>
      <xdr:col>14</xdr:col>
      <xdr:colOff>76200</xdr:colOff>
      <xdr:row>22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03FD1C-A8EC-4869-8A2C-30201B43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154213</xdr:colOff>
      <xdr:row>23</xdr:row>
      <xdr:rowOff>61686</xdr:rowOff>
    </xdr:from>
    <xdr:to>
      <xdr:col>15</xdr:col>
      <xdr:colOff>317499</xdr:colOff>
      <xdr:row>37</xdr:row>
      <xdr:rowOff>145142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8F20F-C9FD-4008-AE6E-28FDDA50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27214</xdr:colOff>
      <xdr:row>28</xdr:row>
      <xdr:rowOff>152400</xdr:rowOff>
    </xdr:from>
    <xdr:to>
      <xdr:col>6</xdr:col>
      <xdr:colOff>507999</xdr:colOff>
      <xdr:row>43</xdr:row>
      <xdr:rowOff>72570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8E7C924-BDA6-41AE-8464-3899BE2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318993</xdr:colOff>
      <xdr:row>0</xdr:row>
      <xdr:rowOff>0</xdr:rowOff>
    </xdr:from>
    <xdr:to>
      <xdr:col>14</xdr:col>
      <xdr:colOff>271182</xdr:colOff>
      <xdr:row>11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D66856-2762-4F2B-BBC1-5ED90339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320114</xdr:colOff>
      <xdr:row>11</xdr:row>
      <xdr:rowOff>133350</xdr:rowOff>
    </xdr:from>
    <xdr:to>
      <xdr:col>14</xdr:col>
      <xdr:colOff>272303</xdr:colOff>
      <xdr:row>24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C7B874-1A8B-4224-B942-CA14F1C98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313765</xdr:colOff>
      <xdr:row>5</xdr:row>
      <xdr:rowOff>89647</xdr:rowOff>
    </xdr:from>
    <xdr:to>
      <xdr:col>21</xdr:col>
      <xdr:colOff>283882</xdr:colOff>
      <xdr:row>16</xdr:row>
      <xdr:rowOff>113553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3D1E36-3009-4503-A404-976AA936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表6" displayName="表6" ref="A2:G43" totalsRowShown="0" headerRowDxfId="35" dataDxfId="33" headerRowBorderDxfId="34" tableBorderDxfId="32" totalsRowBorderDxfId="31">
  <autoFilter ref="A2:G43"/>
  <tableColumns count="7">
    <tableColumn id="1" name="ID" dataDxfId="30"/>
    <tableColumn id="2" name=" Name" dataDxfId="29"/>
    <tableColumn id="3" name=" Project" dataDxfId="28"/>
    <tableColumn id="4" name=" Mid-Term" dataDxfId="27"/>
    <tableColumn id="5" name=" Exam" dataDxfId="26"/>
    <tableColumn id="6" name="总分" dataDxfId="25">
      <calculatedColumnFormula>(0.3*C3+0.2*D3+0.5*E3)</calculatedColumnFormula>
    </tableColumn>
    <tableColumn id="7" name="等级" dataDxfId="24">
      <calculatedColumnFormula>IF(F3&gt;=90,"优秀",IF(F3&gt;=80,"良好",IF(F3&gt;=70,"中等",IF(F3&gt;=60,"及格","不及格"))))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2:G33" totalsRowShown="0" headerRowDxfId="23" dataDxfId="22">
  <autoFilter ref="A2:G33"/>
  <tableColumns count="7">
    <tableColumn id="1" name="ID" dataDxfId="21"/>
    <tableColumn id="2" name=" Name" dataDxfId="20"/>
    <tableColumn id="3" name=" Project" dataDxfId="19"/>
    <tableColumn id="4" name=" Mid-Term" dataDxfId="18"/>
    <tableColumn id="5" name=" Exam" dataDxfId="17"/>
    <tableColumn id="6" name="总分" dataDxfId="16">
      <calculatedColumnFormula>(0.3*C3+0.2*D3+0.5*E3)</calculatedColumnFormula>
    </tableColumn>
    <tableColumn id="7" name="等级" dataDxfId="15">
      <calculatedColumnFormula>IF(F3&gt;=90,"优秀",IF(F3&gt;=80,"良好",IF(F3&gt;=70,"中等",IF(F3&gt;=60,"及格","不及格"))))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G28" totalsRowShown="0" headerRowDxfId="14" dataDxfId="13">
  <autoFilter ref="A2:G28"/>
  <tableColumns count="7">
    <tableColumn id="1" name="ID" dataDxfId="12"/>
    <tableColumn id="2" name="Name" dataDxfId="11"/>
    <tableColumn id="3" name="Project" dataDxfId="10"/>
    <tableColumn id="4" name="Mid-Term" dataDxfId="9"/>
    <tableColumn id="5" name="Exam" dataDxfId="8"/>
    <tableColumn id="6" name="总分" dataDxfId="7">
      <calculatedColumnFormula>(0.3*C3+0.2*D3+0.5*E3)</calculatedColumnFormula>
    </tableColumn>
    <tableColumn id="7" name="等级" dataDxfId="6">
      <calculatedColumnFormula>IF(F3&gt;=90,"优秀",IF(F3&gt;=80,"良好",IF(F3&gt;=70,"中等",IF(F3&gt;=60,"及格","不及格"))))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31" zoomScale="70" zoomScaleNormal="70" workbookViewId="0">
      <selection activeCell="F20" sqref="F20"/>
    </sheetView>
  </sheetViews>
  <sheetFormatPr defaultRowHeight="16.5" x14ac:dyDescent="0.3"/>
  <cols>
    <col min="1" max="1" width="33.75" style="4" bestFit="1" customWidth="1"/>
    <col min="2" max="2" width="10.5" style="4" bestFit="1" customWidth="1"/>
    <col min="3" max="3" width="10.08203125" style="4" bestFit="1" customWidth="1"/>
    <col min="4" max="4" width="12.75" style="4" bestFit="1" customWidth="1"/>
    <col min="5" max="5" width="8.6640625" style="4" bestFit="1" customWidth="1"/>
    <col min="6" max="7" width="7.25" style="4" bestFit="1" customWidth="1"/>
    <col min="8" max="8" width="8.6640625" style="4"/>
    <col min="9" max="9" width="9.83203125" style="4" bestFit="1" customWidth="1"/>
    <col min="10" max="10" width="7.4140625" style="4" bestFit="1" customWidth="1"/>
    <col min="11" max="11" width="9.83203125" style="4" bestFit="1" customWidth="1"/>
    <col min="12" max="12" width="6.33203125" style="4" bestFit="1" customWidth="1"/>
    <col min="13" max="13" width="5.1640625" style="4" bestFit="1" customWidth="1"/>
    <col min="14" max="16384" width="8.6640625" style="4"/>
  </cols>
  <sheetData>
    <row r="1" spans="1:13" x14ac:dyDescent="0.3">
      <c r="A1" s="1" t="s">
        <v>66</v>
      </c>
      <c r="B1" s="1" t="s">
        <v>67</v>
      </c>
      <c r="C1" s="2" t="s">
        <v>67</v>
      </c>
      <c r="D1" s="2" t="s">
        <v>67</v>
      </c>
      <c r="E1" s="3" t="s">
        <v>67</v>
      </c>
    </row>
    <row r="2" spans="1:13" ht="33" x14ac:dyDescent="0.3">
      <c r="A2" s="1" t="s">
        <v>0</v>
      </c>
      <c r="B2" s="1" t="s">
        <v>1</v>
      </c>
      <c r="C2" s="5" t="s">
        <v>2</v>
      </c>
      <c r="D2" s="5" t="s">
        <v>3</v>
      </c>
      <c r="E2" s="5" t="s">
        <v>4</v>
      </c>
      <c r="F2" s="6" t="s">
        <v>140</v>
      </c>
      <c r="G2" s="7" t="s">
        <v>141</v>
      </c>
      <c r="I2" s="8" t="s">
        <v>153</v>
      </c>
      <c r="J2" s="9" t="s">
        <v>2</v>
      </c>
      <c r="K2" s="9" t="s">
        <v>3</v>
      </c>
      <c r="L2" s="9" t="s">
        <v>4</v>
      </c>
      <c r="M2" s="9" t="s">
        <v>140</v>
      </c>
    </row>
    <row r="3" spans="1:13" x14ac:dyDescent="0.3">
      <c r="A3" s="1" t="s">
        <v>68</v>
      </c>
      <c r="B3" s="1" t="s">
        <v>5</v>
      </c>
      <c r="C3" s="10">
        <v>86</v>
      </c>
      <c r="D3" s="10">
        <v>75</v>
      </c>
      <c r="E3" s="10">
        <v>83</v>
      </c>
      <c r="F3" s="11">
        <f t="shared" ref="F3:F40" si="0">(0.3*C3+0.2*D3+0.5*E3)</f>
        <v>82.3</v>
      </c>
      <c r="G3" s="7" t="str">
        <f t="shared" ref="G3:G40" si="1">IF(F3&gt;=90,"优秀",IF(F3&gt;=80,"良好",IF(F3&gt;=70,"中等",IF(F3&gt;=60,"及格","不及格"))))</f>
        <v>良好</v>
      </c>
      <c r="I3" s="9" t="s">
        <v>154</v>
      </c>
      <c r="J3" s="9">
        <f>COUNTIF(C3:C40,"&lt;40")</f>
        <v>0</v>
      </c>
      <c r="K3" s="9">
        <f t="shared" ref="K3:M3" si="2">COUNTIF(D3:D40,"&lt;40")</f>
        <v>0</v>
      </c>
      <c r="L3" s="9">
        <f t="shared" si="2"/>
        <v>0</v>
      </c>
      <c r="M3" s="9">
        <f t="shared" si="2"/>
        <v>0</v>
      </c>
    </row>
    <row r="4" spans="1:13" x14ac:dyDescent="0.3">
      <c r="A4" s="1" t="s">
        <v>70</v>
      </c>
      <c r="B4" s="1" t="s">
        <v>6</v>
      </c>
      <c r="C4" s="10">
        <v>78</v>
      </c>
      <c r="D4" s="10">
        <v>88</v>
      </c>
      <c r="E4" s="10">
        <v>85</v>
      </c>
      <c r="F4" s="11">
        <f t="shared" si="0"/>
        <v>83.5</v>
      </c>
      <c r="G4" s="12" t="str">
        <f t="shared" si="1"/>
        <v>良好</v>
      </c>
      <c r="I4" s="9" t="s">
        <v>150</v>
      </c>
      <c r="J4" s="13">
        <f>COUNTIF(C3:C40,"&lt;60")-COUNTIF(C3:C40,"&lt;40")</f>
        <v>0</v>
      </c>
      <c r="K4" s="13">
        <f t="shared" ref="K4:M4" si="3">COUNTIF(D3:D40,"&lt;60")-COUNTIF(D3:D40,"&lt;40")</f>
        <v>1</v>
      </c>
      <c r="L4" s="13">
        <f t="shared" si="3"/>
        <v>3</v>
      </c>
      <c r="M4" s="13">
        <f t="shared" si="3"/>
        <v>2</v>
      </c>
    </row>
    <row r="5" spans="1:13" x14ac:dyDescent="0.3">
      <c r="A5" s="1" t="s">
        <v>71</v>
      </c>
      <c r="B5" s="1" t="s">
        <v>7</v>
      </c>
      <c r="C5" s="14" t="s">
        <v>72</v>
      </c>
      <c r="D5" s="14">
        <v>86</v>
      </c>
      <c r="E5" s="14">
        <v>95</v>
      </c>
      <c r="F5" s="15">
        <f t="shared" si="0"/>
        <v>91.7</v>
      </c>
      <c r="G5" s="16" t="str">
        <f t="shared" si="1"/>
        <v>优秀</v>
      </c>
      <c r="I5" s="9" t="s">
        <v>151</v>
      </c>
      <c r="J5" s="13">
        <f>COUNTIF(C3:C40,"&lt;80")-COUNTIF(C3:C40,"&lt;60")</f>
        <v>14</v>
      </c>
      <c r="K5" s="13">
        <f t="shared" ref="K5:M5" si="4">COUNTIF(D3:D40,"&lt;80")-COUNTIF(D3:D40,"&lt;60")</f>
        <v>20</v>
      </c>
      <c r="L5" s="13">
        <f t="shared" si="4"/>
        <v>8</v>
      </c>
      <c r="M5" s="13">
        <f t="shared" si="4"/>
        <v>10</v>
      </c>
    </row>
    <row r="6" spans="1:13" x14ac:dyDescent="0.3">
      <c r="A6" s="1" t="s">
        <v>73</v>
      </c>
      <c r="B6" s="1" t="s">
        <v>8</v>
      </c>
      <c r="C6" s="10">
        <v>75</v>
      </c>
      <c r="D6" s="10">
        <v>68</v>
      </c>
      <c r="E6" s="10">
        <v>77</v>
      </c>
      <c r="F6" s="11">
        <f t="shared" si="0"/>
        <v>74.599999999999994</v>
      </c>
      <c r="G6" s="12" t="str">
        <f t="shared" si="1"/>
        <v>中等</v>
      </c>
      <c r="I6" s="9" t="s">
        <v>152</v>
      </c>
      <c r="J6" s="13">
        <f>COUNTIF(C3:C40,"&lt;100")-COUNTIF(C3:C40,"&lt;80")</f>
        <v>21</v>
      </c>
      <c r="K6" s="13">
        <f t="shared" ref="K6:M6" si="5">COUNTIF(D3:D40,"&lt;100")-COUNTIF(D3:D40,"&lt;80")</f>
        <v>17</v>
      </c>
      <c r="L6" s="13">
        <f t="shared" si="5"/>
        <v>27</v>
      </c>
      <c r="M6" s="13">
        <f t="shared" si="5"/>
        <v>26</v>
      </c>
    </row>
    <row r="7" spans="1:13" x14ac:dyDescent="0.3">
      <c r="A7" s="1" t="s">
        <v>74</v>
      </c>
      <c r="B7" s="1" t="s">
        <v>9</v>
      </c>
      <c r="C7" s="10">
        <v>85</v>
      </c>
      <c r="D7" s="10">
        <v>88</v>
      </c>
      <c r="E7" s="10">
        <v>90</v>
      </c>
      <c r="F7" s="11">
        <f t="shared" si="0"/>
        <v>88.1</v>
      </c>
      <c r="G7" s="12" t="str">
        <f t="shared" si="1"/>
        <v>良好</v>
      </c>
    </row>
    <row r="8" spans="1:13" x14ac:dyDescent="0.3">
      <c r="A8" s="1" t="s">
        <v>75</v>
      </c>
      <c r="B8" s="1" t="s">
        <v>10</v>
      </c>
      <c r="C8" s="10">
        <v>70</v>
      </c>
      <c r="D8" s="10">
        <v>75</v>
      </c>
      <c r="E8" s="10">
        <v>66</v>
      </c>
      <c r="F8" s="11">
        <f t="shared" si="0"/>
        <v>69</v>
      </c>
      <c r="G8" s="12" t="str">
        <f t="shared" si="1"/>
        <v>及格</v>
      </c>
    </row>
    <row r="9" spans="1:13" x14ac:dyDescent="0.3">
      <c r="A9" s="1" t="s">
        <v>76</v>
      </c>
      <c r="B9" s="1" t="s">
        <v>11</v>
      </c>
      <c r="C9" s="10">
        <v>75</v>
      </c>
      <c r="D9" s="10">
        <v>80</v>
      </c>
      <c r="E9" s="10">
        <v>86</v>
      </c>
      <c r="F9" s="11">
        <f t="shared" si="0"/>
        <v>81.5</v>
      </c>
      <c r="G9" s="12" t="str">
        <f t="shared" si="1"/>
        <v>良好</v>
      </c>
    </row>
    <row r="10" spans="1:13" x14ac:dyDescent="0.3">
      <c r="A10" s="1" t="s">
        <v>77</v>
      </c>
      <c r="B10" s="1" t="s">
        <v>12</v>
      </c>
      <c r="C10" s="10">
        <v>95</v>
      </c>
      <c r="D10" s="10">
        <v>86</v>
      </c>
      <c r="E10" s="10">
        <v>92</v>
      </c>
      <c r="F10" s="11">
        <f t="shared" si="0"/>
        <v>91.7</v>
      </c>
      <c r="G10" s="16" t="str">
        <f t="shared" si="1"/>
        <v>优秀</v>
      </c>
    </row>
    <row r="11" spans="1:13" x14ac:dyDescent="0.3">
      <c r="A11" s="1" t="s">
        <v>78</v>
      </c>
      <c r="B11" s="1" t="s">
        <v>13</v>
      </c>
      <c r="C11" s="10">
        <v>70</v>
      </c>
      <c r="D11" s="10">
        <v>60</v>
      </c>
      <c r="E11" s="10">
        <v>55</v>
      </c>
      <c r="F11" s="11">
        <f t="shared" si="0"/>
        <v>60.5</v>
      </c>
      <c r="G11" s="12" t="str">
        <f t="shared" si="1"/>
        <v>及格</v>
      </c>
    </row>
    <row r="12" spans="1:13" x14ac:dyDescent="0.3">
      <c r="A12" s="1" t="s">
        <v>79</v>
      </c>
      <c r="B12" s="1" t="s">
        <v>14</v>
      </c>
      <c r="C12" s="10">
        <v>85</v>
      </c>
      <c r="D12" s="10">
        <v>75</v>
      </c>
      <c r="E12" s="10">
        <v>80</v>
      </c>
      <c r="F12" s="11">
        <f t="shared" si="0"/>
        <v>80.5</v>
      </c>
      <c r="G12" s="12" t="str">
        <f t="shared" si="1"/>
        <v>良好</v>
      </c>
    </row>
    <row r="13" spans="1:13" x14ac:dyDescent="0.3">
      <c r="A13" s="1" t="s">
        <v>80</v>
      </c>
      <c r="B13" s="1" t="s">
        <v>15</v>
      </c>
      <c r="C13" s="10">
        <v>75</v>
      </c>
      <c r="D13" s="10">
        <v>80</v>
      </c>
      <c r="E13" s="10">
        <v>83</v>
      </c>
      <c r="F13" s="11">
        <f t="shared" si="0"/>
        <v>80</v>
      </c>
      <c r="G13" s="12" t="str">
        <f t="shared" si="1"/>
        <v>良好</v>
      </c>
    </row>
    <row r="14" spans="1:13" x14ac:dyDescent="0.3">
      <c r="A14" s="1" t="s">
        <v>81</v>
      </c>
      <c r="B14" s="1" t="s">
        <v>16</v>
      </c>
      <c r="C14" s="10">
        <v>88</v>
      </c>
      <c r="D14" s="10">
        <v>75</v>
      </c>
      <c r="E14" s="10">
        <v>76</v>
      </c>
      <c r="F14" s="11">
        <f t="shared" si="0"/>
        <v>79.400000000000006</v>
      </c>
      <c r="G14" s="12" t="str">
        <f t="shared" si="1"/>
        <v>中等</v>
      </c>
    </row>
    <row r="15" spans="1:13" x14ac:dyDescent="0.3">
      <c r="A15" s="1" t="s">
        <v>82</v>
      </c>
      <c r="B15" s="1" t="s">
        <v>17</v>
      </c>
      <c r="C15" s="10">
        <v>70</v>
      </c>
      <c r="D15" s="10">
        <v>83</v>
      </c>
      <c r="E15" s="10">
        <v>83</v>
      </c>
      <c r="F15" s="11">
        <f t="shared" si="0"/>
        <v>79.099999999999994</v>
      </c>
      <c r="G15" s="12" t="str">
        <f t="shared" si="1"/>
        <v>中等</v>
      </c>
    </row>
    <row r="16" spans="1:13" x14ac:dyDescent="0.3">
      <c r="A16" s="1" t="s">
        <v>83</v>
      </c>
      <c r="B16" s="1" t="s">
        <v>18</v>
      </c>
      <c r="C16" s="10">
        <v>70</v>
      </c>
      <c r="D16" s="10">
        <v>50</v>
      </c>
      <c r="E16" s="10">
        <v>45</v>
      </c>
      <c r="F16" s="11">
        <f t="shared" si="0"/>
        <v>53.5</v>
      </c>
      <c r="G16" s="17" t="str">
        <f t="shared" si="1"/>
        <v>不及格</v>
      </c>
    </row>
    <row r="17" spans="1:7" x14ac:dyDescent="0.3">
      <c r="A17" s="1" t="s">
        <v>84</v>
      </c>
      <c r="B17" s="1" t="s">
        <v>19</v>
      </c>
      <c r="C17" s="10">
        <v>93</v>
      </c>
      <c r="D17" s="10">
        <v>85</v>
      </c>
      <c r="E17" s="10">
        <v>88</v>
      </c>
      <c r="F17" s="11">
        <f t="shared" si="0"/>
        <v>88.9</v>
      </c>
      <c r="G17" s="12" t="str">
        <f t="shared" si="1"/>
        <v>良好</v>
      </c>
    </row>
    <row r="18" spans="1:7" x14ac:dyDescent="0.3">
      <c r="A18" s="1" t="s">
        <v>86</v>
      </c>
      <c r="B18" s="1" t="s">
        <v>20</v>
      </c>
      <c r="C18" s="10">
        <v>75</v>
      </c>
      <c r="D18" s="10">
        <v>75</v>
      </c>
      <c r="E18" s="10">
        <v>68</v>
      </c>
      <c r="F18" s="11">
        <f t="shared" si="0"/>
        <v>71.5</v>
      </c>
      <c r="G18" s="12" t="str">
        <f t="shared" si="1"/>
        <v>中等</v>
      </c>
    </row>
    <row r="19" spans="1:7" x14ac:dyDescent="0.3">
      <c r="A19" s="1" t="s">
        <v>87</v>
      </c>
      <c r="B19" s="1" t="s">
        <v>21</v>
      </c>
      <c r="C19" s="14">
        <v>65</v>
      </c>
      <c r="D19" s="14">
        <v>60</v>
      </c>
      <c r="E19" s="14">
        <v>63</v>
      </c>
      <c r="F19" s="15">
        <f t="shared" si="0"/>
        <v>63</v>
      </c>
      <c r="G19" s="12" t="str">
        <f t="shared" si="1"/>
        <v>及格</v>
      </c>
    </row>
    <row r="20" spans="1:7" x14ac:dyDescent="0.3">
      <c r="A20" s="1" t="s">
        <v>88</v>
      </c>
      <c r="B20" s="1" t="s">
        <v>22</v>
      </c>
      <c r="C20" s="10">
        <v>90</v>
      </c>
      <c r="D20" s="18">
        <v>88</v>
      </c>
      <c r="E20" s="10">
        <v>93</v>
      </c>
      <c r="F20" s="11">
        <f t="shared" si="0"/>
        <v>91.1</v>
      </c>
      <c r="G20" s="16" t="str">
        <f t="shared" si="1"/>
        <v>优秀</v>
      </c>
    </row>
    <row r="21" spans="1:7" x14ac:dyDescent="0.3">
      <c r="A21" s="1" t="s">
        <v>89</v>
      </c>
      <c r="B21" s="1" t="s">
        <v>23</v>
      </c>
      <c r="C21" s="10">
        <v>86</v>
      </c>
      <c r="D21" s="10">
        <v>75</v>
      </c>
      <c r="E21" s="10">
        <v>83</v>
      </c>
      <c r="F21" s="11">
        <f t="shared" si="0"/>
        <v>82.3</v>
      </c>
      <c r="G21" s="12" t="str">
        <f t="shared" si="1"/>
        <v>良好</v>
      </c>
    </row>
    <row r="22" spans="1:7" x14ac:dyDescent="0.3">
      <c r="A22" s="1" t="s">
        <v>90</v>
      </c>
      <c r="B22" s="1" t="s">
        <v>24</v>
      </c>
      <c r="C22" s="10">
        <v>80</v>
      </c>
      <c r="D22" s="10">
        <v>75</v>
      </c>
      <c r="E22" s="10">
        <v>88</v>
      </c>
      <c r="F22" s="11">
        <f t="shared" si="0"/>
        <v>83</v>
      </c>
      <c r="G22" s="12" t="str">
        <f t="shared" si="1"/>
        <v>良好</v>
      </c>
    </row>
    <row r="23" spans="1:7" x14ac:dyDescent="0.3">
      <c r="A23" s="1" t="s">
        <v>91</v>
      </c>
      <c r="B23" s="1" t="s">
        <v>25</v>
      </c>
      <c r="C23" s="10">
        <v>70</v>
      </c>
      <c r="D23" s="10">
        <v>65</v>
      </c>
      <c r="E23" s="10">
        <v>45</v>
      </c>
      <c r="F23" s="11">
        <f t="shared" si="0"/>
        <v>56.5</v>
      </c>
      <c r="G23" s="17" t="str">
        <f t="shared" si="1"/>
        <v>不及格</v>
      </c>
    </row>
    <row r="24" spans="1:7" x14ac:dyDescent="0.3">
      <c r="A24" s="1" t="s">
        <v>92</v>
      </c>
      <c r="B24" s="1" t="s">
        <v>26</v>
      </c>
      <c r="C24" s="10">
        <v>86</v>
      </c>
      <c r="D24" s="10">
        <v>75</v>
      </c>
      <c r="E24" s="10">
        <v>83</v>
      </c>
      <c r="F24" s="11">
        <f t="shared" si="0"/>
        <v>82.3</v>
      </c>
      <c r="G24" s="12" t="str">
        <f t="shared" si="1"/>
        <v>良好</v>
      </c>
    </row>
    <row r="25" spans="1:7" x14ac:dyDescent="0.3">
      <c r="A25" s="1" t="s">
        <v>93</v>
      </c>
      <c r="B25" s="1" t="s">
        <v>27</v>
      </c>
      <c r="C25" s="14" t="s">
        <v>85</v>
      </c>
      <c r="D25" s="14">
        <v>85</v>
      </c>
      <c r="E25" s="14">
        <v>88</v>
      </c>
      <c r="F25" s="15">
        <f t="shared" si="0"/>
        <v>88.9</v>
      </c>
      <c r="G25" s="12" t="str">
        <f t="shared" si="1"/>
        <v>良好</v>
      </c>
    </row>
    <row r="26" spans="1:7" x14ac:dyDescent="0.3">
      <c r="A26" s="1" t="s">
        <v>94</v>
      </c>
      <c r="B26" s="1" t="s">
        <v>28</v>
      </c>
      <c r="C26" s="14" t="s">
        <v>69</v>
      </c>
      <c r="D26" s="14">
        <v>75</v>
      </c>
      <c r="E26" s="14">
        <v>83</v>
      </c>
      <c r="F26" s="15">
        <f t="shared" si="0"/>
        <v>82.3</v>
      </c>
      <c r="G26" s="12" t="str">
        <f t="shared" si="1"/>
        <v>良好</v>
      </c>
    </row>
    <row r="27" spans="1:7" x14ac:dyDescent="0.3">
      <c r="A27" s="1" t="s">
        <v>95</v>
      </c>
      <c r="B27" s="1" t="s">
        <v>29</v>
      </c>
      <c r="C27" s="10">
        <v>80</v>
      </c>
      <c r="D27" s="10">
        <v>85</v>
      </c>
      <c r="E27" s="10">
        <v>83</v>
      </c>
      <c r="F27" s="11">
        <f t="shared" si="0"/>
        <v>82.5</v>
      </c>
      <c r="G27" s="12" t="str">
        <f t="shared" si="1"/>
        <v>良好</v>
      </c>
    </row>
    <row r="28" spans="1:7" x14ac:dyDescent="0.3">
      <c r="A28" s="1" t="s">
        <v>96</v>
      </c>
      <c r="B28" s="1" t="s">
        <v>30</v>
      </c>
      <c r="C28" s="10">
        <v>86</v>
      </c>
      <c r="D28" s="10">
        <v>75</v>
      </c>
      <c r="E28" s="10">
        <v>83</v>
      </c>
      <c r="F28" s="11">
        <f t="shared" si="0"/>
        <v>82.3</v>
      </c>
      <c r="G28" s="12" t="str">
        <f t="shared" si="1"/>
        <v>良好</v>
      </c>
    </row>
    <row r="29" spans="1:7" x14ac:dyDescent="0.3">
      <c r="A29" s="1" t="s">
        <v>97</v>
      </c>
      <c r="B29" s="1" t="s">
        <v>31</v>
      </c>
      <c r="C29" s="10">
        <v>93</v>
      </c>
      <c r="D29" s="10">
        <v>85</v>
      </c>
      <c r="E29" s="10">
        <v>88</v>
      </c>
      <c r="F29" s="11">
        <f t="shared" si="0"/>
        <v>88.9</v>
      </c>
      <c r="G29" s="12" t="str">
        <f t="shared" si="1"/>
        <v>良好</v>
      </c>
    </row>
    <row r="30" spans="1:7" x14ac:dyDescent="0.3">
      <c r="A30" s="1" t="s">
        <v>98</v>
      </c>
      <c r="B30" s="1" t="s">
        <v>32</v>
      </c>
      <c r="C30" s="10">
        <v>70</v>
      </c>
      <c r="D30" s="10">
        <v>66</v>
      </c>
      <c r="E30" s="10">
        <v>78</v>
      </c>
      <c r="F30" s="11">
        <f t="shared" si="0"/>
        <v>73.2</v>
      </c>
      <c r="G30" s="12" t="str">
        <f t="shared" si="1"/>
        <v>中等</v>
      </c>
    </row>
    <row r="31" spans="1:7" x14ac:dyDescent="0.3">
      <c r="A31" s="1" t="s">
        <v>99</v>
      </c>
      <c r="B31" s="1" t="s">
        <v>33</v>
      </c>
      <c r="C31" s="10">
        <v>86</v>
      </c>
      <c r="D31" s="10">
        <v>85</v>
      </c>
      <c r="E31" s="10">
        <v>93</v>
      </c>
      <c r="F31" s="11">
        <f t="shared" si="0"/>
        <v>89.3</v>
      </c>
      <c r="G31" s="12" t="str">
        <f t="shared" si="1"/>
        <v>良好</v>
      </c>
    </row>
    <row r="32" spans="1:7" x14ac:dyDescent="0.3">
      <c r="A32" s="1" t="s">
        <v>100</v>
      </c>
      <c r="B32" s="1" t="s">
        <v>34</v>
      </c>
      <c r="C32" s="10">
        <v>86</v>
      </c>
      <c r="D32" s="10">
        <v>75</v>
      </c>
      <c r="E32" s="10">
        <v>83</v>
      </c>
      <c r="F32" s="11">
        <f t="shared" si="0"/>
        <v>82.3</v>
      </c>
      <c r="G32" s="12" t="str">
        <f t="shared" si="1"/>
        <v>良好</v>
      </c>
    </row>
    <row r="33" spans="1:7" x14ac:dyDescent="0.3">
      <c r="A33" s="1" t="s">
        <v>101</v>
      </c>
      <c r="B33" s="1" t="s">
        <v>35</v>
      </c>
      <c r="C33" s="10">
        <v>93</v>
      </c>
      <c r="D33" s="10">
        <v>85</v>
      </c>
      <c r="E33" s="10">
        <v>88</v>
      </c>
      <c r="F33" s="11">
        <f t="shared" si="0"/>
        <v>88.9</v>
      </c>
      <c r="G33" s="12" t="str">
        <f t="shared" si="1"/>
        <v>良好</v>
      </c>
    </row>
    <row r="34" spans="1:7" x14ac:dyDescent="0.3">
      <c r="A34" s="1" t="s">
        <v>102</v>
      </c>
      <c r="B34" s="1" t="s">
        <v>36</v>
      </c>
      <c r="C34" s="14">
        <v>66</v>
      </c>
      <c r="D34" s="14">
        <v>75</v>
      </c>
      <c r="E34" s="14">
        <v>73</v>
      </c>
      <c r="F34" s="15">
        <f t="shared" si="0"/>
        <v>71.3</v>
      </c>
      <c r="G34" s="12" t="str">
        <f t="shared" si="1"/>
        <v>中等</v>
      </c>
    </row>
    <row r="35" spans="1:7" x14ac:dyDescent="0.3">
      <c r="A35" s="1" t="s">
        <v>103</v>
      </c>
      <c r="B35" s="1" t="s">
        <v>37</v>
      </c>
      <c r="C35" s="10">
        <v>86</v>
      </c>
      <c r="D35" s="10">
        <v>75</v>
      </c>
      <c r="E35" s="10">
        <v>83</v>
      </c>
      <c r="F35" s="11">
        <f t="shared" si="0"/>
        <v>82.3</v>
      </c>
      <c r="G35" s="12" t="str">
        <f t="shared" si="1"/>
        <v>良好</v>
      </c>
    </row>
    <row r="36" spans="1:7" x14ac:dyDescent="0.3">
      <c r="A36" s="1" t="s">
        <v>104</v>
      </c>
      <c r="B36" s="1" t="s">
        <v>38</v>
      </c>
      <c r="C36" s="10">
        <v>93</v>
      </c>
      <c r="D36" s="10">
        <v>85</v>
      </c>
      <c r="E36" s="10">
        <v>88</v>
      </c>
      <c r="F36" s="11">
        <f t="shared" si="0"/>
        <v>88.9</v>
      </c>
      <c r="G36" s="12" t="str">
        <f t="shared" si="1"/>
        <v>良好</v>
      </c>
    </row>
    <row r="37" spans="1:7" x14ac:dyDescent="0.3">
      <c r="A37" s="1" t="s">
        <v>105</v>
      </c>
      <c r="B37" s="1" t="s">
        <v>39</v>
      </c>
      <c r="C37" s="10">
        <v>86</v>
      </c>
      <c r="D37" s="10">
        <v>85</v>
      </c>
      <c r="E37" s="10">
        <v>83</v>
      </c>
      <c r="F37" s="11">
        <f t="shared" si="0"/>
        <v>84.3</v>
      </c>
      <c r="G37" s="12" t="str">
        <f t="shared" si="1"/>
        <v>良好</v>
      </c>
    </row>
    <row r="38" spans="1:7" x14ac:dyDescent="0.3">
      <c r="A38" s="1" t="s">
        <v>106</v>
      </c>
      <c r="B38" s="1" t="s">
        <v>40</v>
      </c>
      <c r="C38" s="10">
        <v>86</v>
      </c>
      <c r="D38" s="10">
        <v>75</v>
      </c>
      <c r="E38" s="10">
        <v>83</v>
      </c>
      <c r="F38" s="11">
        <f t="shared" si="0"/>
        <v>82.3</v>
      </c>
      <c r="G38" s="12" t="str">
        <f t="shared" si="1"/>
        <v>良好</v>
      </c>
    </row>
    <row r="39" spans="1:7" x14ac:dyDescent="0.3">
      <c r="A39" s="1" t="s">
        <v>107</v>
      </c>
      <c r="B39" s="1" t="s">
        <v>41</v>
      </c>
      <c r="C39" s="10">
        <v>83</v>
      </c>
      <c r="D39" s="10">
        <v>85</v>
      </c>
      <c r="E39" s="10">
        <v>88</v>
      </c>
      <c r="F39" s="11">
        <f t="shared" si="0"/>
        <v>85.9</v>
      </c>
      <c r="G39" s="12" t="str">
        <f t="shared" si="1"/>
        <v>良好</v>
      </c>
    </row>
    <row r="40" spans="1:7" x14ac:dyDescent="0.3">
      <c r="A40" s="1" t="s">
        <v>108</v>
      </c>
      <c r="B40" s="1" t="s">
        <v>42</v>
      </c>
      <c r="C40" s="10">
        <v>76</v>
      </c>
      <c r="D40" s="10">
        <v>75</v>
      </c>
      <c r="E40" s="10">
        <v>63</v>
      </c>
      <c r="F40" s="11">
        <f t="shared" si="0"/>
        <v>69.3</v>
      </c>
      <c r="G40" s="12" t="str">
        <f t="shared" si="1"/>
        <v>及格</v>
      </c>
    </row>
    <row r="41" spans="1:7" x14ac:dyDescent="0.3">
      <c r="A41" s="1"/>
      <c r="B41" s="40" t="s">
        <v>156</v>
      </c>
      <c r="C41" s="12">
        <f>SUBTOTAL(104,C3:C40)</f>
        <v>95</v>
      </c>
      <c r="D41" s="12">
        <f>SUBTOTAL(104,D3:D40)</f>
        <v>88</v>
      </c>
      <c r="E41" s="12">
        <f>SUBTOTAL(104,E3:E40)</f>
        <v>95</v>
      </c>
      <c r="F41" s="12"/>
      <c r="G41" s="12"/>
    </row>
    <row r="42" spans="1:7" x14ac:dyDescent="0.3">
      <c r="A42" s="1"/>
      <c r="B42" s="40" t="s">
        <v>157</v>
      </c>
      <c r="C42" s="12">
        <f>SUBTOTAL(105,C3:C40)</f>
        <v>65</v>
      </c>
      <c r="D42" s="12">
        <f>SUBTOTAL(105,D3:D40)</f>
        <v>50</v>
      </c>
      <c r="E42" s="12">
        <f>SUBTOTAL(105,E3:E40)</f>
        <v>45</v>
      </c>
      <c r="F42" s="12"/>
      <c r="G42" s="12"/>
    </row>
    <row r="43" spans="1:7" x14ac:dyDescent="0.3">
      <c r="A43" s="1"/>
      <c r="B43" s="40" t="s">
        <v>158</v>
      </c>
      <c r="C43" s="19">
        <f>SUBTOTAL(101,C3:C40)</f>
        <v>81.057142857142864</v>
      </c>
      <c r="D43" s="19">
        <f>SUBTOTAL(101,D3:D40)</f>
        <v>77.315789473684205</v>
      </c>
      <c r="E43" s="19">
        <f>SUBTOTAL(101,E3:E40)</f>
        <v>79.868421052631575</v>
      </c>
      <c r="F43" s="20"/>
      <c r="G43" s="20"/>
    </row>
  </sheetData>
  <phoneticPr fontId="1" type="noConversion"/>
  <conditionalFormatting sqref="C3:F40">
    <cfRule type="cellIs" dxfId="5" priority="2" operator="lessThan">
      <formula>60</formula>
    </cfRule>
    <cfRule type="cellIs" dxfId="4" priority="3" operator="greaterThanOrEqual">
      <formula>90</formula>
    </cfRule>
  </conditionalFormatting>
  <conditionalFormatting sqref="J3:M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{A92F82C0-1836-4205-BCBE-7B3AB6EC56B1}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2F82C0-1836-4205-BCBE-7B3AB6EC5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55" zoomScaleNormal="55" workbookViewId="0">
      <selection activeCell="B31" sqref="B31:B33"/>
    </sheetView>
  </sheetViews>
  <sheetFormatPr defaultRowHeight="16.5" x14ac:dyDescent="0.3"/>
  <cols>
    <col min="1" max="1" width="38.83203125" style="32" bestFit="1" customWidth="1"/>
    <col min="2" max="2" width="10.1640625" style="32" bestFit="1" customWidth="1"/>
    <col min="3" max="3" width="11.08203125" style="32" bestFit="1" customWidth="1"/>
    <col min="4" max="4" width="14.25" style="32" bestFit="1" customWidth="1"/>
    <col min="5" max="5" width="9.5" style="32" bestFit="1" customWidth="1"/>
    <col min="6" max="7" width="7.4140625" style="32" bestFit="1" customWidth="1"/>
    <col min="8" max="8" width="8.6640625" style="32"/>
    <col min="9" max="9" width="10" style="32" bestFit="1" customWidth="1"/>
    <col min="10" max="10" width="8.58203125" style="32" bestFit="1" customWidth="1"/>
    <col min="11" max="11" width="11.4140625" style="32" bestFit="1" customWidth="1"/>
    <col min="12" max="12" width="6.9140625" style="32" bestFit="1" customWidth="1"/>
    <col min="13" max="13" width="5.33203125" style="32" bestFit="1" customWidth="1"/>
    <col min="14" max="16384" width="8.6640625" style="32"/>
  </cols>
  <sheetData>
    <row r="1" spans="1:13" x14ac:dyDescent="0.3">
      <c r="A1" s="29" t="s">
        <v>148</v>
      </c>
      <c r="B1" s="30" t="s">
        <v>67</v>
      </c>
      <c r="C1" s="30" t="s">
        <v>67</v>
      </c>
      <c r="D1" s="30" t="s">
        <v>67</v>
      </c>
      <c r="E1" s="31" t="s">
        <v>67</v>
      </c>
    </row>
    <row r="2" spans="1:13" ht="33" x14ac:dyDescent="0.3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14" t="s">
        <v>140</v>
      </c>
      <c r="G2" s="14" t="s">
        <v>141</v>
      </c>
      <c r="I2" s="34" t="s">
        <v>153</v>
      </c>
      <c r="J2" s="13" t="s">
        <v>2</v>
      </c>
      <c r="K2" s="13" t="s">
        <v>3</v>
      </c>
      <c r="L2" s="13" t="s">
        <v>4</v>
      </c>
      <c r="M2" s="13" t="s">
        <v>140</v>
      </c>
    </row>
    <row r="3" spans="1:13" x14ac:dyDescent="0.3">
      <c r="A3" s="14">
        <v>150204</v>
      </c>
      <c r="B3" s="14" t="s">
        <v>109</v>
      </c>
      <c r="C3" s="14">
        <v>70</v>
      </c>
      <c r="D3" s="14">
        <v>63</v>
      </c>
      <c r="E3" s="14">
        <v>83</v>
      </c>
      <c r="F3" s="14">
        <f t="shared" ref="F3:F30" si="0">(0.3*C3+0.2*D3+0.5*E3)</f>
        <v>75.099999999999994</v>
      </c>
      <c r="G3" s="14" t="str">
        <f t="shared" ref="G3:G30" si="1">IF(F3&gt;=90,"优秀",IF(F3&gt;=80,"良好",IF(F3&gt;=70,"中等",IF(F3&gt;=60,"及格","不及格"))))</f>
        <v>中等</v>
      </c>
      <c r="I3" s="13" t="s">
        <v>154</v>
      </c>
      <c r="J3" s="13">
        <f>COUNTIF(C3:C40,"&lt;40")</f>
        <v>2</v>
      </c>
      <c r="K3" s="13">
        <f t="shared" ref="K3:M3" si="2">COUNTIF(D3:D40,"&lt;40")</f>
        <v>0</v>
      </c>
      <c r="L3" s="13">
        <f t="shared" si="2"/>
        <v>0</v>
      </c>
      <c r="M3" s="13">
        <f t="shared" si="2"/>
        <v>0</v>
      </c>
    </row>
    <row r="4" spans="1:13" x14ac:dyDescent="0.3">
      <c r="A4" s="14">
        <v>150207</v>
      </c>
      <c r="B4" s="14" t="s">
        <v>110</v>
      </c>
      <c r="C4" s="14">
        <v>87</v>
      </c>
      <c r="D4" s="14">
        <v>70</v>
      </c>
      <c r="E4" s="14">
        <v>83</v>
      </c>
      <c r="F4" s="14">
        <f t="shared" si="0"/>
        <v>81.599999999999994</v>
      </c>
      <c r="G4" s="14" t="str">
        <f t="shared" si="1"/>
        <v>良好</v>
      </c>
      <c r="I4" s="13" t="s">
        <v>150</v>
      </c>
      <c r="J4" s="13">
        <f>COUNTIF(C3:C40,"&lt;60")-COUNTIF(C3:C40,"&lt;40")</f>
        <v>5</v>
      </c>
      <c r="K4" s="13">
        <f t="shared" ref="K4:M4" si="3">COUNTIF(D3:D40,"&lt;60")-COUNTIF(D3:D40,"&lt;40")</f>
        <v>6</v>
      </c>
      <c r="L4" s="13">
        <f t="shared" si="3"/>
        <v>9</v>
      </c>
      <c r="M4" s="13">
        <f t="shared" si="3"/>
        <v>4</v>
      </c>
    </row>
    <row r="5" spans="1:13" x14ac:dyDescent="0.3">
      <c r="A5" s="14">
        <v>150210</v>
      </c>
      <c r="B5" s="14" t="s">
        <v>112</v>
      </c>
      <c r="C5" s="14">
        <v>50</v>
      </c>
      <c r="D5" s="14">
        <v>59</v>
      </c>
      <c r="E5" s="14">
        <v>63</v>
      </c>
      <c r="F5" s="14">
        <f t="shared" si="0"/>
        <v>58.3</v>
      </c>
      <c r="G5" s="35" t="str">
        <f t="shared" si="1"/>
        <v>不及格</v>
      </c>
      <c r="I5" s="13" t="s">
        <v>151</v>
      </c>
      <c r="J5" s="13">
        <f>COUNTIF(C3:C40,"&lt;80")-COUNTIF(C3:C40,"&lt;60")</f>
        <v>12</v>
      </c>
      <c r="K5" s="13">
        <f t="shared" ref="K5:M5" si="4">COUNTIF(D3:D40,"&lt;80")-COUNTIF(D3:D40,"&lt;60")</f>
        <v>15</v>
      </c>
      <c r="L5" s="13">
        <f t="shared" si="4"/>
        <v>11</v>
      </c>
      <c r="M5" s="13">
        <f t="shared" si="4"/>
        <v>15</v>
      </c>
    </row>
    <row r="6" spans="1:13" x14ac:dyDescent="0.3">
      <c r="A6" s="14">
        <v>150213</v>
      </c>
      <c r="B6" s="14" t="s">
        <v>111</v>
      </c>
      <c r="C6" s="14">
        <v>47</v>
      </c>
      <c r="D6" s="14">
        <v>86</v>
      </c>
      <c r="E6" s="14">
        <v>70</v>
      </c>
      <c r="F6" s="14">
        <f t="shared" si="0"/>
        <v>66.3</v>
      </c>
      <c r="G6" s="14" t="str">
        <f t="shared" si="1"/>
        <v>及格</v>
      </c>
      <c r="I6" s="13" t="s">
        <v>152</v>
      </c>
      <c r="J6" s="13">
        <f>COUNTIF(C3:C40,"&lt;100")-COUNTIF(C3:C40,"&lt;80")</f>
        <v>12</v>
      </c>
      <c r="K6" s="13">
        <f t="shared" ref="K6:M6" si="5">COUNTIF(D3:D40,"&lt;100")-COUNTIF(D3:D40,"&lt;80")</f>
        <v>10</v>
      </c>
      <c r="L6" s="13">
        <f t="shared" si="5"/>
        <v>11</v>
      </c>
      <c r="M6" s="13">
        <f t="shared" si="5"/>
        <v>9</v>
      </c>
    </row>
    <row r="7" spans="1:13" x14ac:dyDescent="0.3">
      <c r="A7" s="14">
        <v>150208</v>
      </c>
      <c r="B7" s="14" t="s">
        <v>113</v>
      </c>
      <c r="C7" s="14">
        <v>63</v>
      </c>
      <c r="D7" s="14">
        <v>84</v>
      </c>
      <c r="E7" s="14">
        <v>59</v>
      </c>
      <c r="F7" s="14">
        <f t="shared" si="0"/>
        <v>65.2</v>
      </c>
      <c r="G7" s="14" t="str">
        <f t="shared" si="1"/>
        <v>及格</v>
      </c>
    </row>
    <row r="8" spans="1:13" x14ac:dyDescent="0.3">
      <c r="A8" s="14">
        <v>150218</v>
      </c>
      <c r="B8" s="14" t="s">
        <v>114</v>
      </c>
      <c r="C8" s="14">
        <v>83</v>
      </c>
      <c r="D8" s="14">
        <v>93</v>
      </c>
      <c r="E8" s="14">
        <v>87</v>
      </c>
      <c r="F8" s="14">
        <f t="shared" si="0"/>
        <v>87</v>
      </c>
      <c r="G8" s="14" t="str">
        <f t="shared" si="1"/>
        <v>良好</v>
      </c>
    </row>
    <row r="9" spans="1:13" x14ac:dyDescent="0.3">
      <c r="A9" s="14">
        <v>150214</v>
      </c>
      <c r="B9" s="14" t="s">
        <v>115</v>
      </c>
      <c r="C9" s="14">
        <v>73</v>
      </c>
      <c r="D9" s="14">
        <v>76</v>
      </c>
      <c r="E9" s="14">
        <v>79</v>
      </c>
      <c r="F9" s="14">
        <f t="shared" si="0"/>
        <v>76.599999999999994</v>
      </c>
      <c r="G9" s="14" t="str">
        <f t="shared" si="1"/>
        <v>中等</v>
      </c>
    </row>
    <row r="10" spans="1:13" x14ac:dyDescent="0.3">
      <c r="A10" s="14">
        <v>150219</v>
      </c>
      <c r="B10" s="14" t="s">
        <v>116</v>
      </c>
      <c r="C10" s="14">
        <v>63</v>
      </c>
      <c r="D10" s="14">
        <v>67</v>
      </c>
      <c r="E10" s="14">
        <v>58</v>
      </c>
      <c r="F10" s="14">
        <f t="shared" si="0"/>
        <v>61.3</v>
      </c>
      <c r="G10" s="14" t="str">
        <f t="shared" si="1"/>
        <v>及格</v>
      </c>
    </row>
    <row r="11" spans="1:13" x14ac:dyDescent="0.3">
      <c r="A11" s="14">
        <v>150220</v>
      </c>
      <c r="B11" s="14" t="s">
        <v>117</v>
      </c>
      <c r="C11" s="14">
        <v>69</v>
      </c>
      <c r="D11" s="14">
        <v>70</v>
      </c>
      <c r="E11" s="14">
        <v>59</v>
      </c>
      <c r="F11" s="14">
        <f t="shared" si="0"/>
        <v>64.2</v>
      </c>
      <c r="G11" s="14" t="str">
        <f t="shared" si="1"/>
        <v>及格</v>
      </c>
    </row>
    <row r="12" spans="1:13" x14ac:dyDescent="0.3">
      <c r="A12" s="14">
        <v>150228</v>
      </c>
      <c r="B12" s="14" t="s">
        <v>118</v>
      </c>
      <c r="C12" s="14">
        <v>83</v>
      </c>
      <c r="D12" s="14">
        <v>87</v>
      </c>
      <c r="E12" s="14">
        <v>73</v>
      </c>
      <c r="F12" s="14">
        <f t="shared" si="0"/>
        <v>78.8</v>
      </c>
      <c r="G12" s="14" t="str">
        <f t="shared" si="1"/>
        <v>中等</v>
      </c>
    </row>
    <row r="13" spans="1:13" x14ac:dyDescent="0.3">
      <c r="A13" s="14">
        <v>150223</v>
      </c>
      <c r="B13" s="14" t="s">
        <v>119</v>
      </c>
      <c r="C13" s="14">
        <v>73</v>
      </c>
      <c r="D13" s="14">
        <v>75</v>
      </c>
      <c r="E13" s="14">
        <v>79</v>
      </c>
      <c r="F13" s="14">
        <f t="shared" si="0"/>
        <v>76.400000000000006</v>
      </c>
      <c r="G13" s="14" t="str">
        <f t="shared" si="1"/>
        <v>中等</v>
      </c>
    </row>
    <row r="14" spans="1:13" x14ac:dyDescent="0.3">
      <c r="A14" s="14">
        <v>150239</v>
      </c>
      <c r="B14" s="14" t="s">
        <v>120</v>
      </c>
      <c r="C14" s="14">
        <v>63</v>
      </c>
      <c r="D14" s="14">
        <v>83</v>
      </c>
      <c r="E14" s="14">
        <v>93</v>
      </c>
      <c r="F14" s="14">
        <f t="shared" si="0"/>
        <v>82</v>
      </c>
      <c r="G14" s="14" t="str">
        <f t="shared" si="1"/>
        <v>良好</v>
      </c>
    </row>
    <row r="15" spans="1:13" x14ac:dyDescent="0.3">
      <c r="A15" s="14">
        <v>150235</v>
      </c>
      <c r="B15" s="14" t="s">
        <v>121</v>
      </c>
      <c r="C15" s="14">
        <v>49</v>
      </c>
      <c r="D15" s="14">
        <v>52</v>
      </c>
      <c r="E15" s="14">
        <v>51</v>
      </c>
      <c r="F15" s="14">
        <f t="shared" si="0"/>
        <v>50.6</v>
      </c>
      <c r="G15" s="35" t="str">
        <f t="shared" si="1"/>
        <v>不及格</v>
      </c>
    </row>
    <row r="16" spans="1:13" x14ac:dyDescent="0.3">
      <c r="A16" s="14">
        <v>150234</v>
      </c>
      <c r="B16" s="14" t="s">
        <v>122</v>
      </c>
      <c r="C16" s="14">
        <v>93</v>
      </c>
      <c r="D16" s="14">
        <v>92</v>
      </c>
      <c r="E16" s="14">
        <v>89</v>
      </c>
      <c r="F16" s="14">
        <f t="shared" si="0"/>
        <v>90.8</v>
      </c>
      <c r="G16" s="36" t="str">
        <f t="shared" si="1"/>
        <v>优秀</v>
      </c>
    </row>
    <row r="17" spans="1:7" x14ac:dyDescent="0.3">
      <c r="A17" s="14">
        <v>150238</v>
      </c>
      <c r="B17" s="14" t="s">
        <v>123</v>
      </c>
      <c r="C17" s="14">
        <v>73</v>
      </c>
      <c r="D17" s="14">
        <v>78</v>
      </c>
      <c r="E17" s="14">
        <v>71</v>
      </c>
      <c r="F17" s="14">
        <f t="shared" si="0"/>
        <v>73</v>
      </c>
      <c r="G17" s="14" t="str">
        <f t="shared" si="1"/>
        <v>中等</v>
      </c>
    </row>
    <row r="18" spans="1:7" x14ac:dyDescent="0.3">
      <c r="A18" s="14">
        <v>150243</v>
      </c>
      <c r="B18" s="14" t="s">
        <v>124</v>
      </c>
      <c r="C18" s="14">
        <v>83</v>
      </c>
      <c r="D18" s="14">
        <v>84</v>
      </c>
      <c r="E18" s="14">
        <v>86</v>
      </c>
      <c r="F18" s="14">
        <f t="shared" si="0"/>
        <v>84.7</v>
      </c>
      <c r="G18" s="14" t="str">
        <f t="shared" si="1"/>
        <v>良好</v>
      </c>
    </row>
    <row r="19" spans="1:7" x14ac:dyDescent="0.3">
      <c r="A19" s="14">
        <v>150242</v>
      </c>
      <c r="B19" s="14" t="s">
        <v>125</v>
      </c>
      <c r="C19" s="14">
        <v>63</v>
      </c>
      <c r="D19" s="14">
        <v>61</v>
      </c>
      <c r="E19" s="14">
        <v>65</v>
      </c>
      <c r="F19" s="14">
        <f t="shared" si="0"/>
        <v>63.6</v>
      </c>
      <c r="G19" s="14" t="str">
        <f t="shared" si="1"/>
        <v>及格</v>
      </c>
    </row>
    <row r="20" spans="1:7" x14ac:dyDescent="0.3">
      <c r="A20" s="14">
        <v>150245</v>
      </c>
      <c r="B20" s="14" t="s">
        <v>126</v>
      </c>
      <c r="C20" s="14">
        <v>83</v>
      </c>
      <c r="D20" s="14">
        <v>73</v>
      </c>
      <c r="E20" s="14">
        <v>69</v>
      </c>
      <c r="F20" s="14">
        <f t="shared" si="0"/>
        <v>74</v>
      </c>
      <c r="G20" s="14" t="str">
        <f t="shared" si="1"/>
        <v>中等</v>
      </c>
    </row>
    <row r="21" spans="1:7" x14ac:dyDescent="0.3">
      <c r="A21" s="14">
        <v>150247</v>
      </c>
      <c r="B21" s="14" t="s">
        <v>127</v>
      </c>
      <c r="C21" s="14">
        <v>83</v>
      </c>
      <c r="D21" s="14">
        <v>59</v>
      </c>
      <c r="E21" s="14">
        <v>63</v>
      </c>
      <c r="F21" s="14">
        <f t="shared" si="0"/>
        <v>68.2</v>
      </c>
      <c r="G21" s="14" t="str">
        <f t="shared" si="1"/>
        <v>及格</v>
      </c>
    </row>
    <row r="22" spans="1:7" x14ac:dyDescent="0.3">
      <c r="A22" s="14">
        <v>150249</v>
      </c>
      <c r="B22" s="14" t="s">
        <v>128</v>
      </c>
      <c r="C22" s="14">
        <v>59</v>
      </c>
      <c r="D22" s="14">
        <v>53</v>
      </c>
      <c r="E22" s="14">
        <v>56</v>
      </c>
      <c r="F22" s="14">
        <f t="shared" si="0"/>
        <v>56.3</v>
      </c>
      <c r="G22" s="35" t="str">
        <f t="shared" si="1"/>
        <v>不及格</v>
      </c>
    </row>
    <row r="23" spans="1:7" x14ac:dyDescent="0.3">
      <c r="A23" s="14">
        <v>150258</v>
      </c>
      <c r="B23" s="14" t="s">
        <v>129</v>
      </c>
      <c r="C23" s="14">
        <v>97</v>
      </c>
      <c r="D23" s="14">
        <v>93</v>
      </c>
      <c r="E23" s="14">
        <v>91</v>
      </c>
      <c r="F23" s="14">
        <f t="shared" si="0"/>
        <v>93.2</v>
      </c>
      <c r="G23" s="36" t="str">
        <f t="shared" si="1"/>
        <v>优秀</v>
      </c>
    </row>
    <row r="24" spans="1:7" x14ac:dyDescent="0.3">
      <c r="A24" s="14">
        <v>150252</v>
      </c>
      <c r="B24" s="14" t="s">
        <v>130</v>
      </c>
      <c r="C24" s="14">
        <v>38</v>
      </c>
      <c r="D24" s="14">
        <v>59</v>
      </c>
      <c r="E24" s="14">
        <v>49</v>
      </c>
      <c r="F24" s="14">
        <f t="shared" si="0"/>
        <v>47.7</v>
      </c>
      <c r="G24" s="35" t="str">
        <f t="shared" si="1"/>
        <v>不及格</v>
      </c>
    </row>
    <row r="25" spans="1:7" x14ac:dyDescent="0.3">
      <c r="A25" s="14">
        <v>150253</v>
      </c>
      <c r="B25" s="14" t="s">
        <v>131</v>
      </c>
      <c r="C25" s="14">
        <v>92</v>
      </c>
      <c r="D25" s="14">
        <v>74</v>
      </c>
      <c r="E25" s="14">
        <v>83</v>
      </c>
      <c r="F25" s="14">
        <f t="shared" si="0"/>
        <v>83.9</v>
      </c>
      <c r="G25" s="14" t="str">
        <f t="shared" si="1"/>
        <v>良好</v>
      </c>
    </row>
    <row r="26" spans="1:7" x14ac:dyDescent="0.3">
      <c r="A26" s="14">
        <v>150259</v>
      </c>
      <c r="B26" s="14" t="s">
        <v>132</v>
      </c>
      <c r="C26" s="14">
        <v>94</v>
      </c>
      <c r="D26" s="14">
        <v>85</v>
      </c>
      <c r="E26" s="14">
        <v>92</v>
      </c>
      <c r="F26" s="14">
        <f t="shared" si="0"/>
        <v>91.2</v>
      </c>
      <c r="G26" s="36" t="str">
        <f t="shared" si="1"/>
        <v>优秀</v>
      </c>
    </row>
    <row r="27" spans="1:7" x14ac:dyDescent="0.3">
      <c r="A27" s="14">
        <v>150293</v>
      </c>
      <c r="B27" s="14" t="s">
        <v>133</v>
      </c>
      <c r="C27" s="14">
        <v>60</v>
      </c>
      <c r="D27" s="14">
        <v>73</v>
      </c>
      <c r="E27" s="14">
        <v>59</v>
      </c>
      <c r="F27" s="14">
        <f t="shared" si="0"/>
        <v>62.1</v>
      </c>
      <c r="G27" s="14" t="str">
        <f t="shared" si="1"/>
        <v>及格</v>
      </c>
    </row>
    <row r="28" spans="1:7" x14ac:dyDescent="0.3">
      <c r="A28" s="14">
        <v>150299</v>
      </c>
      <c r="B28" s="14" t="s">
        <v>129</v>
      </c>
      <c r="C28" s="14">
        <v>58</v>
      </c>
      <c r="D28" s="14">
        <v>69</v>
      </c>
      <c r="E28" s="14">
        <v>59</v>
      </c>
      <c r="F28" s="14">
        <f t="shared" si="0"/>
        <v>60.7</v>
      </c>
      <c r="G28" s="14" t="str">
        <f t="shared" si="1"/>
        <v>及格</v>
      </c>
    </row>
    <row r="29" spans="1:7" x14ac:dyDescent="0.3">
      <c r="A29" s="14">
        <v>150322</v>
      </c>
      <c r="B29" s="14" t="s">
        <v>134</v>
      </c>
      <c r="C29" s="14">
        <v>86</v>
      </c>
      <c r="D29" s="14">
        <v>73</v>
      </c>
      <c r="E29" s="14">
        <v>83</v>
      </c>
      <c r="F29" s="14">
        <f t="shared" si="0"/>
        <v>81.900000000000006</v>
      </c>
      <c r="G29" s="14" t="str">
        <f t="shared" si="1"/>
        <v>良好</v>
      </c>
    </row>
    <row r="30" spans="1:7" x14ac:dyDescent="0.3">
      <c r="A30" s="14">
        <v>150333</v>
      </c>
      <c r="B30" s="14" t="s">
        <v>135</v>
      </c>
      <c r="C30" s="14">
        <v>73</v>
      </c>
      <c r="D30" s="14">
        <v>69</v>
      </c>
      <c r="E30" s="14">
        <v>68</v>
      </c>
      <c r="F30" s="14">
        <f t="shared" si="0"/>
        <v>69.7</v>
      </c>
      <c r="G30" s="14" t="str">
        <f t="shared" si="1"/>
        <v>及格</v>
      </c>
    </row>
    <row r="31" spans="1:7" x14ac:dyDescent="0.3">
      <c r="A31" s="14"/>
      <c r="B31" s="41" t="s">
        <v>142</v>
      </c>
      <c r="C31" s="14">
        <f>SUBTOTAL(104,C3:C30)</f>
        <v>97</v>
      </c>
      <c r="D31" s="14">
        <f t="shared" ref="D31:E31" si="6">SUBTOTAL(104,D3:D30)</f>
        <v>93</v>
      </c>
      <c r="E31" s="14">
        <f t="shared" si="6"/>
        <v>93</v>
      </c>
      <c r="F31" s="14"/>
      <c r="G31" s="14"/>
    </row>
    <row r="32" spans="1:7" x14ac:dyDescent="0.3">
      <c r="A32" s="14"/>
      <c r="B32" s="41" t="s">
        <v>143</v>
      </c>
      <c r="C32" s="14">
        <f>SUBTOTAL(105,C3:C30)</f>
        <v>38</v>
      </c>
      <c r="D32" s="14">
        <f t="shared" ref="D32:E32" si="7">SUBTOTAL(105,D3:D30)</f>
        <v>52</v>
      </c>
      <c r="E32" s="14">
        <f t="shared" si="7"/>
        <v>49</v>
      </c>
      <c r="F32" s="14"/>
      <c r="G32" s="14"/>
    </row>
    <row r="33" spans="1:7" x14ac:dyDescent="0.3">
      <c r="A33" s="14"/>
      <c r="B33" s="41" t="s">
        <v>144</v>
      </c>
      <c r="C33" s="14">
        <f>SUBTOTAL(101,C3:C30)</f>
        <v>71.714285714285708</v>
      </c>
      <c r="D33" s="14">
        <f t="shared" ref="D33:E33" si="8">SUBTOTAL(101,D3:D30)</f>
        <v>73.571428571428569</v>
      </c>
      <c r="E33" s="14">
        <f t="shared" si="8"/>
        <v>72.142857142857139</v>
      </c>
      <c r="F33" s="14"/>
      <c r="G33" s="14"/>
    </row>
  </sheetData>
  <phoneticPr fontId="1" type="noConversion"/>
  <conditionalFormatting sqref="C3:F30">
    <cfRule type="cellIs" dxfId="3" priority="2" operator="lessThan">
      <formula>60</formula>
    </cfRule>
    <cfRule type="cellIs" dxfId="2" priority="3" operator="greaterThanOrEqual">
      <formula>90</formula>
    </cfRule>
  </conditionalFormatting>
  <conditionalFormatting sqref="J3:M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{D9317793-998B-4AE8-9D67-9C5BFA652ED1}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17793-998B-4AE8-9D67-9C5BFA652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6" zoomScale="70" zoomScaleNormal="70" workbookViewId="0">
      <selection activeCell="C27" sqref="C27"/>
    </sheetView>
  </sheetViews>
  <sheetFormatPr defaultRowHeight="16.5" x14ac:dyDescent="0.3"/>
  <cols>
    <col min="1" max="1" width="41" style="23" bestFit="1" customWidth="1"/>
    <col min="2" max="2" width="10.6640625" style="23" bestFit="1" customWidth="1"/>
    <col min="3" max="3" width="11.75" style="23" bestFit="1" customWidth="1"/>
    <col min="4" max="4" width="15" style="23" bestFit="1" customWidth="1"/>
    <col min="5" max="5" width="10.1640625" style="23" bestFit="1" customWidth="1"/>
    <col min="6" max="6" width="8.6640625" style="10" bestFit="1" customWidth="1"/>
    <col min="7" max="7" width="8.6640625" style="23" bestFit="1" customWidth="1"/>
    <col min="8" max="8" width="8.6640625" style="23"/>
    <col min="9" max="9" width="10.58203125" style="23" bestFit="1" customWidth="1"/>
    <col min="10" max="10" width="9" style="23" bestFit="1" customWidth="1"/>
    <col min="11" max="11" width="12.25" style="23" bestFit="1" customWidth="1"/>
    <col min="12" max="12" width="7.33203125" style="23" bestFit="1" customWidth="1"/>
    <col min="13" max="13" width="5.6640625" style="23" bestFit="1" customWidth="1"/>
    <col min="14" max="16384" width="8.6640625" style="23"/>
  </cols>
  <sheetData>
    <row r="1" spans="1:13" x14ac:dyDescent="0.3">
      <c r="A1" s="21" t="s">
        <v>149</v>
      </c>
      <c r="B1" s="22"/>
    </row>
    <row r="2" spans="1:13" ht="33" x14ac:dyDescent="0.3">
      <c r="A2" s="23" t="s">
        <v>0</v>
      </c>
      <c r="B2" s="23" t="s">
        <v>43</v>
      </c>
      <c r="C2" s="23" t="s">
        <v>44</v>
      </c>
      <c r="D2" s="23" t="s">
        <v>139</v>
      </c>
      <c r="E2" s="23" t="s">
        <v>45</v>
      </c>
      <c r="F2" s="18" t="s">
        <v>140</v>
      </c>
      <c r="G2" s="23" t="s">
        <v>141</v>
      </c>
      <c r="I2" s="8" t="s">
        <v>153</v>
      </c>
      <c r="J2" s="9" t="s">
        <v>2</v>
      </c>
      <c r="K2" s="9" t="s">
        <v>3</v>
      </c>
      <c r="L2" s="9" t="s">
        <v>4</v>
      </c>
      <c r="M2" s="9" t="s">
        <v>140</v>
      </c>
    </row>
    <row r="3" spans="1:13" x14ac:dyDescent="0.3">
      <c r="A3" s="23">
        <v>150030</v>
      </c>
      <c r="B3" s="23" t="s">
        <v>46</v>
      </c>
      <c r="C3" s="23">
        <v>78</v>
      </c>
      <c r="D3" s="23">
        <v>60</v>
      </c>
      <c r="E3" s="23">
        <v>80</v>
      </c>
      <c r="F3" s="10">
        <f t="shared" ref="F3:F25" si="0">(0.3*C3+0.2*D3+0.5*E3)</f>
        <v>75.400000000000006</v>
      </c>
      <c r="G3" s="24" t="str">
        <f>IF(F3&gt;=90,"优秀",IF(F3&gt;=80,"良好",IF(F3&gt;=70,"中等",IF(F3&gt;=60,"及格","不及格"))))</f>
        <v>中等</v>
      </c>
      <c r="I3" s="9" t="s">
        <v>154</v>
      </c>
      <c r="J3" s="9">
        <f>COUNTIF(C3:C40,"&lt;40")</f>
        <v>3</v>
      </c>
      <c r="K3" s="9">
        <f t="shared" ref="K3:M3" si="1">COUNTIF(D3:D40,"&lt;40")</f>
        <v>2</v>
      </c>
      <c r="L3" s="9">
        <f t="shared" si="1"/>
        <v>0</v>
      </c>
      <c r="M3" s="9">
        <f t="shared" si="1"/>
        <v>0</v>
      </c>
    </row>
    <row r="4" spans="1:13" x14ac:dyDescent="0.3">
      <c r="A4" s="23">
        <v>150042</v>
      </c>
      <c r="B4" s="23" t="s">
        <v>47</v>
      </c>
      <c r="C4" s="23">
        <v>50</v>
      </c>
      <c r="D4" s="23">
        <v>54</v>
      </c>
      <c r="E4" s="23">
        <v>65</v>
      </c>
      <c r="F4" s="10">
        <f t="shared" si="0"/>
        <v>58.3</v>
      </c>
      <c r="G4" s="25" t="str">
        <f t="shared" ref="G4:G25" si="2">IF(F4&gt;=90,"优秀",IF(F4&gt;=80,"良好",IF(F4&gt;=70,"中等",IF(F4&gt;=60,"及格","不及格"))))</f>
        <v>不及格</v>
      </c>
      <c r="I4" s="9" t="s">
        <v>150</v>
      </c>
      <c r="J4" s="13">
        <f>COUNTIF(C3:C40,"&lt;60")-COUNTIF(C3:C40,"&lt;40")</f>
        <v>4</v>
      </c>
      <c r="K4" s="13">
        <f t="shared" ref="K4:M4" si="3">COUNTIF(D3:D40,"&lt;60")-COUNTIF(D3:D40,"&lt;40")</f>
        <v>5</v>
      </c>
      <c r="L4" s="13">
        <f t="shared" si="3"/>
        <v>5</v>
      </c>
      <c r="M4" s="13">
        <f t="shared" si="3"/>
        <v>7</v>
      </c>
    </row>
    <row r="5" spans="1:13" x14ac:dyDescent="0.3">
      <c r="A5" s="23">
        <v>150053</v>
      </c>
      <c r="B5" s="23" t="s">
        <v>48</v>
      </c>
      <c r="C5" s="23">
        <v>80</v>
      </c>
      <c r="D5" s="23">
        <v>90</v>
      </c>
      <c r="E5" s="23">
        <v>93</v>
      </c>
      <c r="F5" s="10">
        <f t="shared" si="0"/>
        <v>88.5</v>
      </c>
      <c r="G5" s="23" t="str">
        <f t="shared" si="2"/>
        <v>良好</v>
      </c>
      <c r="I5" s="9" t="s">
        <v>151</v>
      </c>
      <c r="J5" s="13">
        <f>COUNTIF(C3:C40,"&lt;80")-COUNTIF(C3:C40,"&lt;60")</f>
        <v>7</v>
      </c>
      <c r="K5" s="13">
        <f t="shared" ref="K5:M5" si="4">COUNTIF(D3:D40,"&lt;80")-COUNTIF(D3:D40,"&lt;60")</f>
        <v>10</v>
      </c>
      <c r="L5" s="13">
        <f t="shared" si="4"/>
        <v>11</v>
      </c>
      <c r="M5" s="13">
        <f t="shared" si="4"/>
        <v>9</v>
      </c>
    </row>
    <row r="6" spans="1:13" x14ac:dyDescent="0.3">
      <c r="A6" s="23">
        <v>150038</v>
      </c>
      <c r="B6" s="23" t="s">
        <v>49</v>
      </c>
      <c r="C6" s="23">
        <v>70</v>
      </c>
      <c r="D6" s="23">
        <v>84</v>
      </c>
      <c r="E6" s="23">
        <v>79</v>
      </c>
      <c r="F6" s="10">
        <f t="shared" si="0"/>
        <v>77.3</v>
      </c>
      <c r="G6" s="23" t="str">
        <f t="shared" si="2"/>
        <v>中等</v>
      </c>
      <c r="I6" s="9" t="s">
        <v>147</v>
      </c>
      <c r="J6" s="13">
        <f>COUNTIF(C3:C40,"&lt;100")-COUNTIF(C3:C40,"&lt;80")</f>
        <v>12</v>
      </c>
      <c r="K6" s="13">
        <f t="shared" ref="K6:M6" si="5">COUNTIF(D3:D40,"&lt;100")-COUNTIF(D3:D40,"&lt;80")</f>
        <v>9</v>
      </c>
      <c r="L6" s="13">
        <f t="shared" si="5"/>
        <v>10</v>
      </c>
      <c r="M6" s="13">
        <f t="shared" si="5"/>
        <v>10</v>
      </c>
    </row>
    <row r="7" spans="1:13" x14ac:dyDescent="0.3">
      <c r="A7" s="23">
        <v>150060</v>
      </c>
      <c r="B7" s="23" t="s">
        <v>50</v>
      </c>
      <c r="C7" s="23">
        <v>80</v>
      </c>
      <c r="D7" s="23">
        <v>78</v>
      </c>
      <c r="E7" s="23">
        <v>74</v>
      </c>
      <c r="F7" s="10">
        <f t="shared" si="0"/>
        <v>76.599999999999994</v>
      </c>
      <c r="G7" s="23" t="str">
        <f t="shared" si="2"/>
        <v>中等</v>
      </c>
    </row>
    <row r="8" spans="1:13" x14ac:dyDescent="0.3">
      <c r="A8" s="23">
        <v>150063</v>
      </c>
      <c r="B8" s="23" t="s">
        <v>51</v>
      </c>
      <c r="C8" s="23">
        <v>50</v>
      </c>
      <c r="D8" s="23">
        <v>43</v>
      </c>
      <c r="E8" s="23">
        <v>48</v>
      </c>
      <c r="F8" s="10">
        <f t="shared" si="0"/>
        <v>47.6</v>
      </c>
      <c r="G8" s="25" t="str">
        <f t="shared" si="2"/>
        <v>不及格</v>
      </c>
    </row>
    <row r="9" spans="1:13" x14ac:dyDescent="0.3">
      <c r="A9" s="23">
        <v>150064</v>
      </c>
      <c r="B9" s="23" t="s">
        <v>63</v>
      </c>
      <c r="C9" s="23">
        <v>63</v>
      </c>
      <c r="D9" s="23">
        <v>69</v>
      </c>
      <c r="E9" s="23">
        <v>73</v>
      </c>
      <c r="F9" s="10">
        <f t="shared" si="0"/>
        <v>69.2</v>
      </c>
      <c r="G9" s="23" t="str">
        <f t="shared" si="2"/>
        <v>及格</v>
      </c>
    </row>
    <row r="10" spans="1:13" x14ac:dyDescent="0.3">
      <c r="A10" s="23">
        <v>150069</v>
      </c>
      <c r="B10" s="23" t="s">
        <v>52</v>
      </c>
      <c r="C10" s="23">
        <v>89</v>
      </c>
      <c r="D10" s="23">
        <v>69</v>
      </c>
      <c r="E10" s="23">
        <v>93</v>
      </c>
      <c r="F10" s="10">
        <f t="shared" si="0"/>
        <v>87</v>
      </c>
      <c r="G10" s="23" t="str">
        <f t="shared" si="2"/>
        <v>良好</v>
      </c>
    </row>
    <row r="11" spans="1:13" x14ac:dyDescent="0.3">
      <c r="A11" s="23">
        <v>150076</v>
      </c>
      <c r="B11" s="23" t="s">
        <v>64</v>
      </c>
      <c r="C11" s="23">
        <v>90</v>
      </c>
      <c r="D11" s="23">
        <v>69</v>
      </c>
      <c r="E11" s="23">
        <v>79</v>
      </c>
      <c r="F11" s="10">
        <f t="shared" si="0"/>
        <v>80.3</v>
      </c>
      <c r="G11" s="23" t="str">
        <f t="shared" si="2"/>
        <v>良好</v>
      </c>
    </row>
    <row r="12" spans="1:13" x14ac:dyDescent="0.3">
      <c r="A12" s="23">
        <v>150078</v>
      </c>
      <c r="B12" s="23" t="s">
        <v>53</v>
      </c>
      <c r="C12" s="23">
        <v>49</v>
      </c>
      <c r="D12" s="23">
        <v>57</v>
      </c>
      <c r="E12" s="23">
        <v>59</v>
      </c>
      <c r="F12" s="10">
        <f t="shared" si="0"/>
        <v>55.6</v>
      </c>
      <c r="G12" s="25" t="str">
        <f t="shared" si="2"/>
        <v>不及格</v>
      </c>
    </row>
    <row r="13" spans="1:13" x14ac:dyDescent="0.3">
      <c r="A13" s="23">
        <v>150039</v>
      </c>
      <c r="B13" s="23" t="s">
        <v>54</v>
      </c>
      <c r="C13" s="23">
        <v>59</v>
      </c>
      <c r="D13" s="23">
        <v>53</v>
      </c>
      <c r="E13" s="23">
        <v>63</v>
      </c>
      <c r="F13" s="10">
        <f t="shared" si="0"/>
        <v>59.8</v>
      </c>
      <c r="G13" s="25" t="str">
        <f t="shared" si="2"/>
        <v>不及格</v>
      </c>
    </row>
    <row r="14" spans="1:13" x14ac:dyDescent="0.3">
      <c r="A14" s="23">
        <v>150083</v>
      </c>
      <c r="B14" s="23" t="s">
        <v>55</v>
      </c>
      <c r="C14" s="23">
        <v>97</v>
      </c>
      <c r="D14" s="23">
        <v>94</v>
      </c>
      <c r="E14" s="23">
        <v>93</v>
      </c>
      <c r="F14" s="10">
        <f t="shared" si="0"/>
        <v>94.4</v>
      </c>
      <c r="G14" s="26" t="str">
        <f t="shared" si="2"/>
        <v>优秀</v>
      </c>
    </row>
    <row r="15" spans="1:13" x14ac:dyDescent="0.3">
      <c r="A15" s="23">
        <v>150089</v>
      </c>
      <c r="B15" s="23" t="s">
        <v>56</v>
      </c>
      <c r="C15" s="23">
        <v>84</v>
      </c>
      <c r="D15" s="23">
        <v>83</v>
      </c>
      <c r="E15" s="23">
        <v>82</v>
      </c>
      <c r="F15" s="10">
        <f t="shared" si="0"/>
        <v>82.8</v>
      </c>
      <c r="G15" s="23" t="str">
        <f t="shared" si="2"/>
        <v>良好</v>
      </c>
    </row>
    <row r="16" spans="1:13" x14ac:dyDescent="0.3">
      <c r="A16" s="23">
        <v>150082</v>
      </c>
      <c r="B16" s="23" t="s">
        <v>57</v>
      </c>
      <c r="C16" s="23">
        <v>29</v>
      </c>
      <c r="D16" s="23">
        <v>38</v>
      </c>
      <c r="E16" s="23">
        <v>50</v>
      </c>
      <c r="F16" s="10">
        <f t="shared" si="0"/>
        <v>41.3</v>
      </c>
      <c r="G16" s="25" t="str">
        <f t="shared" si="2"/>
        <v>不及格</v>
      </c>
    </row>
    <row r="17" spans="1:7" x14ac:dyDescent="0.3">
      <c r="A17" s="23">
        <v>150090</v>
      </c>
      <c r="B17" s="23" t="s">
        <v>58</v>
      </c>
      <c r="C17" s="23">
        <v>73</v>
      </c>
      <c r="D17" s="23">
        <v>78</v>
      </c>
      <c r="E17" s="23">
        <v>72</v>
      </c>
      <c r="F17" s="10">
        <f t="shared" si="0"/>
        <v>73.5</v>
      </c>
      <c r="G17" s="23" t="str">
        <f t="shared" si="2"/>
        <v>中等</v>
      </c>
    </row>
    <row r="18" spans="1:7" x14ac:dyDescent="0.3">
      <c r="A18" s="23">
        <v>150102</v>
      </c>
      <c r="B18" s="23" t="s">
        <v>59</v>
      </c>
      <c r="C18" s="23">
        <v>83</v>
      </c>
      <c r="D18" s="23">
        <v>79</v>
      </c>
      <c r="E18" s="23">
        <v>89</v>
      </c>
      <c r="F18" s="10">
        <f t="shared" si="0"/>
        <v>85.2</v>
      </c>
      <c r="G18" s="23" t="str">
        <f t="shared" si="2"/>
        <v>良好</v>
      </c>
    </row>
    <row r="19" spans="1:7" x14ac:dyDescent="0.3">
      <c r="A19" s="23">
        <v>150103</v>
      </c>
      <c r="B19" s="23" t="s">
        <v>60</v>
      </c>
      <c r="C19" s="23">
        <v>92</v>
      </c>
      <c r="D19" s="23">
        <v>93</v>
      </c>
      <c r="E19" s="23">
        <v>96</v>
      </c>
      <c r="F19" s="10">
        <f t="shared" si="0"/>
        <v>94.2</v>
      </c>
      <c r="G19" s="26" t="str">
        <f t="shared" si="2"/>
        <v>优秀</v>
      </c>
    </row>
    <row r="20" spans="1:7" x14ac:dyDescent="0.3">
      <c r="A20" s="23">
        <v>150105</v>
      </c>
      <c r="B20" s="23" t="s">
        <v>61</v>
      </c>
      <c r="C20" s="23">
        <v>63</v>
      </c>
      <c r="D20" s="23">
        <v>89</v>
      </c>
      <c r="E20" s="23">
        <v>83</v>
      </c>
      <c r="F20" s="10">
        <f t="shared" si="0"/>
        <v>78.2</v>
      </c>
      <c r="G20" s="23" t="str">
        <f t="shared" si="2"/>
        <v>中等</v>
      </c>
    </row>
    <row r="21" spans="1:7" x14ac:dyDescent="0.3">
      <c r="A21" s="23">
        <v>150205</v>
      </c>
      <c r="B21" s="23" t="s">
        <v>65</v>
      </c>
      <c r="C21" s="23">
        <v>38</v>
      </c>
      <c r="D21" s="23">
        <v>49</v>
      </c>
      <c r="E21" s="23">
        <v>50</v>
      </c>
      <c r="F21" s="10">
        <f t="shared" si="0"/>
        <v>46.2</v>
      </c>
      <c r="G21" s="25" t="str">
        <f t="shared" si="2"/>
        <v>不及格</v>
      </c>
    </row>
    <row r="22" spans="1:7" x14ac:dyDescent="0.3">
      <c r="A22" s="23">
        <v>150203</v>
      </c>
      <c r="B22" s="23" t="s">
        <v>62</v>
      </c>
      <c r="C22" s="23">
        <v>89</v>
      </c>
      <c r="D22" s="23">
        <v>73</v>
      </c>
      <c r="E22" s="23">
        <v>81</v>
      </c>
      <c r="F22" s="10">
        <f t="shared" si="0"/>
        <v>81.8</v>
      </c>
      <c r="G22" s="23" t="str">
        <f t="shared" si="2"/>
        <v>良好</v>
      </c>
    </row>
    <row r="23" spans="1:7" x14ac:dyDescent="0.3">
      <c r="A23" s="23">
        <v>150207</v>
      </c>
      <c r="B23" s="23" t="s">
        <v>136</v>
      </c>
      <c r="C23" s="23">
        <v>80</v>
      </c>
      <c r="D23" s="23">
        <v>79</v>
      </c>
      <c r="E23" s="23">
        <v>68</v>
      </c>
      <c r="F23" s="10">
        <f t="shared" si="0"/>
        <v>73.8</v>
      </c>
      <c r="G23" s="23" t="str">
        <f t="shared" si="2"/>
        <v>中等</v>
      </c>
    </row>
    <row r="24" spans="1:7" x14ac:dyDescent="0.3">
      <c r="A24" s="23">
        <v>150402</v>
      </c>
      <c r="B24" s="23" t="s">
        <v>137</v>
      </c>
      <c r="C24" s="23">
        <v>85</v>
      </c>
      <c r="D24" s="23">
        <v>87</v>
      </c>
      <c r="E24" s="23">
        <v>79</v>
      </c>
      <c r="F24" s="10">
        <f t="shared" si="0"/>
        <v>82.4</v>
      </c>
      <c r="G24" s="23" t="str">
        <f t="shared" si="2"/>
        <v>良好</v>
      </c>
    </row>
    <row r="25" spans="1:7" x14ac:dyDescent="0.3">
      <c r="A25" s="23">
        <v>150407</v>
      </c>
      <c r="B25" s="23" t="s">
        <v>138</v>
      </c>
      <c r="C25" s="23">
        <v>63</v>
      </c>
      <c r="D25" s="23">
        <v>85</v>
      </c>
      <c r="E25" s="23">
        <v>73</v>
      </c>
      <c r="F25" s="10">
        <f t="shared" si="0"/>
        <v>72.400000000000006</v>
      </c>
      <c r="G25" s="23" t="str">
        <f t="shared" si="2"/>
        <v>中等</v>
      </c>
    </row>
    <row r="26" spans="1:7" x14ac:dyDescent="0.3">
      <c r="B26" s="42" t="s">
        <v>142</v>
      </c>
      <c r="C26" s="10">
        <f>SUBTOTAL(104,C3:C25)</f>
        <v>97</v>
      </c>
      <c r="D26" s="10">
        <f t="shared" ref="D26:E26" si="6">SUBTOTAL(104,D3:D25)</f>
        <v>94</v>
      </c>
      <c r="E26" s="10">
        <f t="shared" si="6"/>
        <v>96</v>
      </c>
      <c r="F26" s="10">
        <f>SUBTOTAL(104,F3:F25)</f>
        <v>94.4</v>
      </c>
    </row>
    <row r="27" spans="1:7" x14ac:dyDescent="0.3">
      <c r="B27" s="42" t="s">
        <v>143</v>
      </c>
      <c r="C27" s="10">
        <f>SUBTOTAL(105,C3:C25)</f>
        <v>29</v>
      </c>
      <c r="D27" s="10">
        <f>SUBTOTAL(105,D3:D25)</f>
        <v>38</v>
      </c>
      <c r="E27" s="10">
        <f>SUBTOTAL(105,E3:E25)</f>
        <v>48</v>
      </c>
      <c r="F27" s="10">
        <f>SUBTOTAL(105,F3:F25)</f>
        <v>41.3</v>
      </c>
      <c r="G27" s="18"/>
    </row>
    <row r="28" spans="1:7" x14ac:dyDescent="0.3">
      <c r="B28" s="42" t="s">
        <v>144</v>
      </c>
      <c r="C28" s="10">
        <f>SUBTOTAL(101,C3:C25)</f>
        <v>71.043478260869563</v>
      </c>
      <c r="D28" s="10">
        <f t="shared" ref="D28" si="7">SUBTOTAL(101,D3:D25)</f>
        <v>71.869565217391298</v>
      </c>
      <c r="E28" s="10">
        <f>SUBTOTAL(101,E3:E25)</f>
        <v>74.869565217391298</v>
      </c>
      <c r="F28" s="10">
        <f>SUBTOTAL(101,F3:F25)</f>
        <v>73.12173913043479</v>
      </c>
      <c r="G28" s="18"/>
    </row>
  </sheetData>
  <phoneticPr fontId="1" type="noConversion"/>
  <conditionalFormatting sqref="C3:F25">
    <cfRule type="cellIs" dxfId="1" priority="2" operator="lessThan">
      <formula>60</formula>
    </cfRule>
    <cfRule type="cellIs" dxfId="0" priority="3" operator="greaterThanOrEqual">
      <formula>90</formula>
    </cfRule>
  </conditionalFormatting>
  <conditionalFormatting sqref="J3:M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{2C856119-857A-4688-9FB4-9F8833216F02}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856119-857A-4688-9FB4-9F8833216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zoomScale="85" zoomScaleNormal="85" workbookViewId="0">
      <selection activeCell="F10" sqref="F10"/>
    </sheetView>
  </sheetViews>
  <sheetFormatPr defaultRowHeight="16.5" x14ac:dyDescent="0.3"/>
  <cols>
    <col min="1" max="1" width="8" style="28" customWidth="1"/>
    <col min="2" max="2" width="10" style="28" bestFit="1" customWidth="1"/>
    <col min="3" max="3" width="8.58203125" style="28" bestFit="1" customWidth="1"/>
    <col min="4" max="4" width="11.4140625" style="28" bestFit="1" customWidth="1"/>
    <col min="5" max="5" width="6.9140625" style="28" bestFit="1" customWidth="1"/>
    <col min="6" max="6" width="5.33203125" style="28" bestFit="1" customWidth="1"/>
    <col min="7" max="16384" width="8.6640625" style="28"/>
  </cols>
  <sheetData>
    <row r="2" spans="2:6" x14ac:dyDescent="0.3">
      <c r="B2" s="37" t="s">
        <v>155</v>
      </c>
      <c r="C2" s="38"/>
      <c r="D2" s="38"/>
      <c r="E2" s="38"/>
      <c r="F2" s="39"/>
    </row>
    <row r="3" spans="2:6" x14ac:dyDescent="0.3">
      <c r="B3" s="27"/>
      <c r="C3" s="27" t="s">
        <v>2</v>
      </c>
      <c r="D3" s="27" t="s">
        <v>3</v>
      </c>
      <c r="E3" s="27" t="s">
        <v>4</v>
      </c>
      <c r="F3" s="27" t="s">
        <v>140</v>
      </c>
    </row>
    <row r="4" spans="2:6" x14ac:dyDescent="0.3">
      <c r="B4" s="27" t="s">
        <v>142</v>
      </c>
      <c r="C4" s="27">
        <f>(MAX(classA!C3:C40,classB!C3:C20,classC!C3:C25))</f>
        <v>97</v>
      </c>
      <c r="D4" s="27">
        <f>(MAX(classA!D3:D40,classB!D3:D20,classC!D3:D25))</f>
        <v>94</v>
      </c>
      <c r="E4" s="27">
        <f>(MAX(classA!E3:E40,classB!E3:E20,classC!E3:E25))</f>
        <v>96</v>
      </c>
      <c r="F4" s="27">
        <f>(MAX(classA!F3:F40,classB!F3:F20,classC!F3:F25))</f>
        <v>94.4</v>
      </c>
    </row>
    <row r="5" spans="2:6" x14ac:dyDescent="0.3">
      <c r="B5" s="27" t="s">
        <v>143</v>
      </c>
      <c r="C5" s="27">
        <f>MIN(classA!C3:C40,classB!C3:C20,classC!C3:C25)</f>
        <v>29</v>
      </c>
      <c r="D5" s="27">
        <f>MIN(classA!D3:D40,classB!D3:D20,classC!D3:D25)</f>
        <v>38</v>
      </c>
      <c r="E5" s="27">
        <f>MIN(classA!E3:E40,classB!E3:E20,classC!E3:E25)</f>
        <v>45</v>
      </c>
      <c r="F5" s="27">
        <f>MIN(classA!F3:F40,classB!F3:F20,classC!F3:F25)</f>
        <v>41.3</v>
      </c>
    </row>
    <row r="6" spans="2:6" x14ac:dyDescent="0.3">
      <c r="B6" s="27" t="s">
        <v>144</v>
      </c>
      <c r="C6" s="27">
        <f>AVERAGE(classA!C3:C40,classB!C3:C20,classC!C3:C25)</f>
        <v>75.513157894736835</v>
      </c>
      <c r="D6" s="27">
        <f>AVERAGE(classA!D3:D40,classB!D3:D20,classC!D3:D25)</f>
        <v>75.240506329113927</v>
      </c>
      <c r="E6" s="27">
        <f>AVERAGE(classA!E3:E40,classB!E3:E20,classC!E3:E25)</f>
        <v>76.886075949367083</v>
      </c>
      <c r="F6" s="27">
        <f>AVERAGE(classA!F3:F40,classB!F3:F20,classC!F3:F25)</f>
        <v>76.306329113924079</v>
      </c>
    </row>
    <row r="10" spans="2:6" ht="33" x14ac:dyDescent="0.3">
      <c r="B10" s="8" t="s">
        <v>153</v>
      </c>
      <c r="C10" s="9" t="s">
        <v>2</v>
      </c>
      <c r="D10" s="9" t="s">
        <v>3</v>
      </c>
      <c r="E10" s="9" t="s">
        <v>4</v>
      </c>
      <c r="F10" s="9" t="s">
        <v>140</v>
      </c>
    </row>
    <row r="11" spans="2:6" x14ac:dyDescent="0.3">
      <c r="B11" s="9" t="s">
        <v>154</v>
      </c>
      <c r="C11" s="27">
        <f>classC!J3+classB!J3+classA!J3</f>
        <v>5</v>
      </c>
      <c r="D11" s="27">
        <f>classC!K3+classB!K3+classA!K3</f>
        <v>2</v>
      </c>
      <c r="E11" s="27">
        <f>classC!L3+classB!L3+classA!L3</f>
        <v>0</v>
      </c>
      <c r="F11" s="27">
        <f>classC!M3+classB!M3+classA!M3</f>
        <v>0</v>
      </c>
    </row>
    <row r="12" spans="2:6" x14ac:dyDescent="0.3">
      <c r="B12" s="9" t="s">
        <v>145</v>
      </c>
      <c r="C12" s="27">
        <f>classC!J4+classB!J4+classA!J4</f>
        <v>9</v>
      </c>
      <c r="D12" s="27">
        <f>classC!K4+classB!K4+classA!K4</f>
        <v>12</v>
      </c>
      <c r="E12" s="27">
        <f>classC!L4+classB!L4+classA!L4</f>
        <v>17</v>
      </c>
      <c r="F12" s="27">
        <f>classC!M4+classB!M4+classA!M4</f>
        <v>13</v>
      </c>
    </row>
    <row r="13" spans="2:6" x14ac:dyDescent="0.3">
      <c r="B13" s="9" t="s">
        <v>146</v>
      </c>
      <c r="C13" s="27">
        <f>classC!J5+classB!J5+classA!J5</f>
        <v>33</v>
      </c>
      <c r="D13" s="27">
        <f>classC!K5+classB!K5+classA!K5</f>
        <v>45</v>
      </c>
      <c r="E13" s="27">
        <f>classC!L5+classB!L5+classA!L5</f>
        <v>30</v>
      </c>
      <c r="F13" s="27">
        <f>classC!M5+classB!M5+classA!M5</f>
        <v>34</v>
      </c>
    </row>
    <row r="14" spans="2:6" x14ac:dyDescent="0.3">
      <c r="B14" s="9" t="s">
        <v>147</v>
      </c>
      <c r="C14" s="27">
        <f>classC!J6+classB!J6+classA!J6</f>
        <v>45</v>
      </c>
      <c r="D14" s="27">
        <f>classC!K6+classB!K6+classA!K6</f>
        <v>36</v>
      </c>
      <c r="E14" s="27">
        <f>classC!L6+classB!L6+classA!L6</f>
        <v>48</v>
      </c>
      <c r="F14" s="27">
        <f>classC!M6+classB!M6+classA!M6</f>
        <v>45</v>
      </c>
    </row>
  </sheetData>
  <dataConsolidate/>
  <mergeCells count="1">
    <mergeCell ref="B2:F2"/>
  </mergeCells>
  <phoneticPr fontId="1" type="noConversion"/>
  <conditionalFormatting sqref="C11:F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{99F5F133-A2BF-414E-A114-68C6575FCE4B}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5F133-A2BF-414E-A114-68C6575FC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C11:F14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G A A B Q S w M E F A A C A A g A p G i F S 8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p G i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o h U s q R H 7 E I g M A A B k T A A A T A B w A R m 9 y b X V s Y X M v U 2 V j d G l v b j E u b S C i G A A o o B Q A A A A A A A A A A A A A A A A A A A A A A A A A A A D l 2 E 1 P E 0 E Y B / B 7 k 3 6 H z X p p k 7 X Z m d 2 d 3 Z X 0 Q F q M H C S a 1 h P 1 s L a j r u 4 L 2 Z 0 a S M P N h I M x Q m K I Q a K i F w / G l 8 S D g s Y v Q x f 8 F g 6 U S C n 7 r 2 j Q x M A B 6 D M 7 w z y / Z 5 / t l J S 3 h R 9 H S m P w k 0 w U C 8 V C e t t L e E f Z f b v R f / d l + + v 6 9 q c 1 p a o E X B Q L i v z K N p f l y 1 p 6 r 1 K P 2 9 2 Q R 6 J 0 0 Q 9 4 p R Z H Q r 5 I S 2 r t Q u t a y p O 0 1 V 9 5 3 a r z 9 K 6 I 5 1 q 7 3 1 a y 9 e e t 4 V U r Y l 6 o Z W 2 2 z g M / 9 A V P q u q E q i m 1 O O i G U V q 1 N G U q a s c d P 7 p V d Q 2 m K V e 7 s e A N s R D w 6 u G v l Z k 4 4 t f L 2 s H m H i 3 3 H y 7 t r N 3 P X i x 9 f / l E b r T p 3 Z A X X U n i U M 6 4 x L 2 O 3 F h J 5 q A p s w f B y S B o t L 3 A S 9 K q S L p D a z 3 9 m D 3 + L N f a + b D V f / b g 5 1 r N x I v S m 3 E S D j b a X J j j c s W j f 1 j r 9 d T p u k x m O h L M r O x d s 6 g p P V W Z 8 U I u w 0 I G F M H n x S A q d 3 J H l i D n + s t + 5 3 y T J 2 H O 0 N S 8 N x J e L B c L f p S 7 + + H K Z q v v + 1 u b 2 e p S t v 5 m 7 / v G q 9 O r 7 / G 1 f 1 F l 6 v 5 J m X + r N L L Y s h y D E D m G P 4 h T E D d A 3 A R x C 8 Q Z i N s g 7 o C 4 C + J E R w M o Y 4 J S J i h n g p I m K G u C 0 i Y o b 4 I S J y h z i j K n s N Y o c 4 o y p y h z i j K n K H O K M q c o c 3 o 0 8 x M 2 + T k 1 p 8 1 L t K z + 4 1 7 X h n q d 6 O z M N / v I U / y w 2 3 M H X D S w 3 + / 5 I 2 M b P n + K A U d M O G L B k b F N n z 8 F A h A o Q K H A + M b P n w I F K B S g U G C / + f N H I A G F B B Q S G O j R Z x A 4 B R I Y k M C A B A b q A A M K G F D A g A I G F D D h T W B C A h M S m J D A R I 8 A E 9 4 E J i Q w I Y E J C U x I Y E E C C x J Y k M B C z 0 A L 3 g Q W J L A g g Q U J L P Q 2 a E E B B g U Y F G B Q g C E B B g U Y F G B Q g E E B h g Q Y F L C h g A 0 F b C h g I w E b C t h Q w I Y C N h S w k Y A N B R w o 4 E A B B w o 4 S M C B A g 4 U c K C A g w 8 E S M C B A i 4 U c K G A C w V c J O B C A R c K u F D A h Q I u / A Q 0 5 k y E D 0 U 6 N C A 6 P h f p 8 K O Q j g 9 G O j 4 Z 6 S M Q J z z L N 9 p x w t N a 4 K X p 5 C k c 3 4 e X + x v / g / l P z u v j 8 H 8 A U E s B A i 0 A F A A C A A g A p G i F S 8 j L T / e n A A A A + A A A A B I A A A A A A A A A A A A A A A A A A A A A A E N v b m Z p Z y 9 Q Y W N r Y W d l L n h t b F B L A Q I t A B Q A A g A I A K R o h U s P y u m r p A A A A O k A A A A T A A A A A A A A A A A A A A A A A P M A A A B b Q 2 9 u d G V u d F 9 U e X B l c 1 0 u e G 1 s U E s B A i 0 A F A A C A A g A p G i F S y p E f s Q i A w A A G R M A A B M A A A A A A A A A A A A A A A A A 5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k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F F J U E x J U U 1 J U F G J U J D J U U 0 J U J E J T l D J U U 0 J U I 4 J T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i 0 w M 1 Q w N j o y O T o y N y 4 4 N z M 3 O T U 4 W i I g L z 4 8 R W 5 0 c n k g V H l w Z T 0 i R m l s b E N v b H V t b k 5 h b W V z I i B W Y W x 1 Z T 0 i c 1 s m c X V v d D t J R C Z x d W 9 0 O y w m c X V v d D s g T m F t Z S Z x d W 9 0 O y w m c X V v d D s g U H J v a m V j d C Z x d W 9 0 O y w m c X V v d D s g T W l k L V R l c m 0 m c X V v d D s s J n F 1 b 3 Q 7 I E V 4 Y W 0 m c X V v d D t d I i A v P j x F b n R y e S B U e X B l P S J G a W x s R X J y b 3 J D b 2 R l I i B W Y W x 1 Z T 0 i c 1 V u a 2 5 v d 2 4 i I C 8 + P E V u d H J 5 I F R 5 c G U 9 I k Z p b G x D b 2 x 1 b W 5 U e X B l c y I g V m F s d W U 9 I n N B d 1 l E Q X d N P S I g L z 4 8 R W 5 0 c n k g V H l w Z T 0 i R m l s b E V y c m 9 y Q 2 9 1 b n Q i I F Z h b H V l P S J s M C I g L z 4 8 R W 5 0 c n k g V H l w Z T 0 i R m l s b E N v d W 5 0 I i B W Y W x 1 Z T 0 i b D M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h 5 a + 8 5 L 2 c 5 L i a L + a b t O a U u e e a h O e x u + W e i y 5 7 S U Q s M H 0 m c X V v d D s s J n F 1 b 3 Q 7 U 2 V j d G l v b j E v 6 K 6 h 5 a + 8 5 L 2 c 5 L i a L + a b t O a U u e e a h O e x u + W e i y 5 7 I E 5 h b W U s M X 0 m c X V v d D s s J n F 1 b 3 Q 7 U 2 V j d G l v b j E v 6 K 6 h 5 a + 8 5 L 2 c 5 L i a L + a b t O a U u e e a h O e x u + W e i y 5 7 I F B y b 2 p l Y 3 Q s M n 0 m c X V v d D s s J n F 1 b 3 Q 7 U 2 V j d G l v b j E v 6 K 6 h 5 a + 8 5 L 2 c 5 L i a L + a b t O a U u e e a h O e x u + W e i y 5 7 I E 1 p Z C 1 U Z X J t L D N 9 J n F 1 b 3 Q 7 L C Z x d W 9 0 O 1 N l Y 3 R p b 2 4 x L + i u o e W v v O S 9 n O S 4 m i / m m 7 T m l L n n m o T n s b v l n o s u e y B F e G F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i u o e W v v O S 9 n O S 4 m i / m m 7 T m l L n n m o T n s b v l n o s u e 0 l E L D B 9 J n F 1 b 3 Q 7 L C Z x d W 9 0 O 1 N l Y 3 R p b 2 4 x L + i u o e W v v O S 9 n O S 4 m i / m m 7 T m l L n n m o T n s b v l n o s u e y B O Y W 1 l L D F 9 J n F 1 b 3 Q 7 L C Z x d W 9 0 O 1 N l Y 3 R p b 2 4 x L + i u o e W v v O S 9 n O S 4 m i / m m 7 T m l L n n m o T n s b v l n o s u e y B Q c m 9 q Z W N 0 L D J 9 J n F 1 b 3 Q 7 L C Z x d W 9 0 O 1 N l Y 3 R p b 2 4 x L + i u o e W v v O S 9 n O S 4 m i / m m 7 T m l L n n m o T n s b v l n o s u e y B N a W Q t V G V y b S w z f S Z x d W 9 0 O y w m c X V v d D t T Z W N 0 a W 9 u M S / o r q H l r 7 z k v Z z k u J o v 5 p u 0 5 p S 5 5 5 q E 5 7 G 7 5 Z 6 L L n s g R X h h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x J U U 1 J U F G J U J D J U U 0 J U J E J T l D J U U 0 J U I 4 J T l B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S V F N S V B R i V C Q y V F N C V C R C U 5 Q y V F N C V C O C U 5 Q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E l R T U l Q U Y l Q k M l R T Q l Q k Q l O U M l R T Q l Q j g l O U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A 1 V D A y O j Q 2 O j Q 5 L j g 2 M z A 1 O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t d I i A v P j x F b n R y e S B U e X B l P S J G a W x s Q 2 9 s d W 1 u V H l w Z X M i I F Z h b H V l P S J z Q m d Z R 0 J n W U d C Z 1 l H Q m d Z R 0 J n W U d C Z 1 l H Q m d Z R 0 J n W U d C Z 1 l H Q m d Z P S I g L z 4 8 R W 5 0 c n k g V H l w Z T 0 i R m l s b E V y c m 9 y Q 2 9 1 b n Q i I F Z h b H V l P S J s M C I g L z 4 8 R W 5 0 c n k g V H l w Z T 0 i R m l s b E N v d W 5 0 I i B W Y W x 1 Z T 0 i b D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l r D l u 7 r m l o f m n K z m l o f m o a M v 5 p u 0 5 p S 5 5 5 q E 5 7 G 7 5 Z 6 L L n t D b 2 x 1 b W 4 x L D B 9 J n F 1 b 3 Q 7 L C Z x d W 9 0 O 1 N l Y 3 R p b 2 4 x L + a W s O W 7 u u a W h + a c r O a W h + a h o y / m m 7 T m l L n n m o T n s b v l n o s u e 0 N v b H V t b j I s M X 0 m c X V v d D s s J n F 1 b 3 Q 7 U 2 V j d G l v b j E v 5 p a w 5 b u 6 5 p a H 5 p y s 5 p a H 5 q G j L + a b t O a U u e e a h O e x u + W e i y 5 7 Q 2 9 s d W 1 u M y w y f S Z x d W 9 0 O y w m c X V v d D t T Z W N 0 a W 9 u M S / m l r D l u 7 r m l o f m n K z m l o f m o a M v 5 p u 0 5 p S 5 5 5 q E 5 7 G 7 5 Z 6 L L n t D b 2 x 1 b W 4 0 L D N 9 J n F 1 b 3 Q 7 L C Z x d W 9 0 O 1 N l Y 3 R p b 2 4 x L + a W s O W 7 u u a W h + a c r O a W h + a h o y / m m 7 T m l L n n m o T n s b v l n o s u e 0 N v b H V t b j U s N H 0 m c X V v d D s s J n F 1 b 3 Q 7 U 2 V j d G l v b j E v 5 p a w 5 b u 6 5 p a H 5 p y s 5 p a H 5 q G j L + a b t O a U u e e a h O e x u + W e i y 5 7 Q 2 9 s d W 1 u N i w 1 f S Z x d W 9 0 O y w m c X V v d D t T Z W N 0 a W 9 u M S / m l r D l u 7 r m l o f m n K z m l o f m o a M v 5 p u 0 5 p S 5 5 5 q E 5 7 G 7 5 Z 6 L L n t D b 2 x 1 b W 4 3 L D Z 9 J n F 1 b 3 Q 7 L C Z x d W 9 0 O 1 N l Y 3 R p b 2 4 x L + a W s O W 7 u u a W h + a c r O a W h + a h o y / m m 7 T m l L n n m o T n s b v l n o s u e 0 N v b H V t b j g s N 3 0 m c X V v d D s s J n F 1 b 3 Q 7 U 2 V j d G l v b j E v 5 p a w 5 b u 6 5 p a H 5 p y s 5 p a H 5 q G j L + a b t O a U u e e a h O e x u + W e i y 5 7 Q 2 9 s d W 1 u O S w 4 f S Z x d W 9 0 O y w m c X V v d D t T Z W N 0 a W 9 u M S / m l r D l u 7 r m l o f m n K z m l o f m o a M v 5 p u 0 5 p S 5 5 5 q E 5 7 G 7 5 Z 6 L L n t D b 2 x 1 b W 4 x M C w 5 f S Z x d W 9 0 O y w m c X V v d D t T Z W N 0 a W 9 u M S / m l r D l u 7 r m l o f m n K z m l o f m o a M v 5 p u 0 5 p S 5 5 5 q E 5 7 G 7 5 Z 6 L L n t D b 2 x 1 b W 4 x M S w x M H 0 m c X V v d D s s J n F 1 b 3 Q 7 U 2 V j d G l v b j E v 5 p a w 5 b u 6 5 p a H 5 p y s 5 p a H 5 q G j L + a b t O a U u e e a h O e x u + W e i y 5 7 Q 2 9 s d W 1 u M T I s M T F 9 J n F 1 b 3 Q 7 L C Z x d W 9 0 O 1 N l Y 3 R p b 2 4 x L + a W s O W 7 u u a W h + a c r O a W h + a h o y / m m 7 T m l L n n m o T n s b v l n o s u e 0 N v b H V t b j E z L D E y f S Z x d W 9 0 O y w m c X V v d D t T Z W N 0 a W 9 u M S / m l r D l u 7 r m l o f m n K z m l o f m o a M v 5 p u 0 5 p S 5 5 5 q E 5 7 G 7 5 Z 6 L L n t D b 2 x 1 b W 4 x N C w x M 3 0 m c X V v d D s s J n F 1 b 3 Q 7 U 2 V j d G l v b j E v 5 p a w 5 b u 6 5 p a H 5 p y s 5 p a H 5 q G j L + a b t O a U u e e a h O e x u + W e i y 5 7 Q 2 9 s d W 1 u M T U s M T R 9 J n F 1 b 3 Q 7 L C Z x d W 9 0 O 1 N l Y 3 R p b 2 4 x L + a W s O W 7 u u a W h + a c r O a W h + a h o y / m m 7 T m l L n n m o T n s b v l n o s u e 0 N v b H V t b j E 2 L D E 1 f S Z x d W 9 0 O y w m c X V v d D t T Z W N 0 a W 9 u M S / m l r D l u 7 r m l o f m n K z m l o f m o a M v 5 p u 0 5 p S 5 5 5 q E 5 7 G 7 5 Z 6 L L n t D b 2 x 1 b W 4 x N y w x N n 0 m c X V v d D s s J n F 1 b 3 Q 7 U 2 V j d G l v b j E v 5 p a w 5 b u 6 5 p a H 5 p y s 5 p a H 5 q G j L + a b t O a U u e e a h O e x u + W e i y 5 7 Q 2 9 s d W 1 u M T g s M T d 9 J n F 1 b 3 Q 7 L C Z x d W 9 0 O 1 N l Y 3 R p b 2 4 x L + a W s O W 7 u u a W h + a c r O a W h + a h o y / m m 7 T m l L n n m o T n s b v l n o s u e 0 N v b H V t b j E 5 L D E 4 f S Z x d W 9 0 O y w m c X V v d D t T Z W N 0 a W 9 u M S / m l r D l u 7 r m l o f m n K z m l o f m o a M v 5 p u 0 5 p S 5 5 5 q E 5 7 G 7 5 Z 6 L L n t D b 2 x 1 b W 4 y M C w x O X 0 m c X V v d D s s J n F 1 b 3 Q 7 U 2 V j d G l v b j E v 5 p a w 5 b u 6 5 p a H 5 p y s 5 p a H 5 q G j L + a b t O a U u e e a h O e x u + W e i y 5 7 Q 2 9 s d W 1 u M j E s M j B 9 J n F 1 b 3 Q 7 L C Z x d W 9 0 O 1 N l Y 3 R p b 2 4 x L + a W s O W 7 u u a W h + a c r O a W h + a h o y / m m 7 T m l L n n m o T n s b v l n o s u e 0 N v b H V t b j I y L D I x f S Z x d W 9 0 O y w m c X V v d D t T Z W N 0 a W 9 u M S / m l r D l u 7 r m l o f m n K z m l o f m o a M v 5 p u 0 5 p S 5 5 5 q E 5 7 G 7 5 Z 6 L L n t D b 2 x 1 b W 4 y M y w y M n 0 m c X V v d D s s J n F 1 b 3 Q 7 U 2 V j d G l v b j E v 5 p a w 5 b u 6 5 p a H 5 p y s 5 p a H 5 q G j L + a b t O a U u e e a h O e x u + W e i y 5 7 Q 2 9 s d W 1 u M j Q s M j N 9 J n F 1 b 3 Q 7 L C Z x d W 9 0 O 1 N l Y 3 R p b 2 4 x L + a W s O W 7 u u a W h + a c r O a W h + a h o y / m m 7 T m l L n n m o T n s b v l n o s u e 0 N v b H V t b j I 1 L D I 0 f S Z x d W 9 0 O y w m c X V v d D t T Z W N 0 a W 9 u M S / m l r D l u 7 r m l o f m n K z m l o f m o a M v 5 p u 0 5 p S 5 5 5 q E 5 7 G 7 5 Z 6 L L n t D b 2 x 1 b W 4 y N i w y N X 0 m c X V v d D s s J n F 1 b 3 Q 7 U 2 V j d G l v b j E v 5 p a w 5 b u 6 5 p a H 5 p y s 5 p a H 5 q G j L + a b t O a U u e e a h O e x u + W e i y 5 7 Q 2 9 s d W 1 u M j c s M j Z 9 J n F 1 b 3 Q 7 L C Z x d W 9 0 O 1 N l Y 3 R p b 2 4 x L + a W s O W 7 u u a W h + a c r O a W h + a h o y / m m 7 T m l L n n m o T n s b v l n o s u e 0 N v b H V t b j I 4 L D I 3 f S Z x d W 9 0 O y w m c X V v d D t T Z W N 0 a W 9 u M S / m l r D l u 7 r m l o f m n K z m l o f m o a M v 5 p u 0 5 p S 5 5 5 q E 5 7 G 7 5 Z 6 L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A 1 V D A z O j E 3 O j U x L j Y x M j E z N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X S I g L z 4 8 R W 5 0 c n k g V H l w Z T 0 i R m l s b E N v b H V t b l R 5 c G V z I i B W Y W x 1 Z T 0 i c 0 J n W U d C Z 1 l H Q X d N R E F 3 W U R B d 0 1 E Q m d N R E F 3 T U d B d 0 1 E Q X d N R E F 3 T U d B d 0 1 E Q X d Z R E F 3 T U R B d 0 1 E Q X d Z R E F 3 T U R B d 0 1 E Q X d Z R E F 3 T U R C Z 0 1 E Q X d N R 0 F 3 T U R B d 1 l E Q X d N R E J n T U R B d 0 1 H Q X d N R E F 3 W U R B d 0 1 E Q m d N R E F 3 T U d B d 0 1 E Q X d Z R E F 3 T U R C Z 0 1 E Q X c 9 P S I g L z 4 8 R W 5 0 c n k g V H l w Z T 0 i R m l s b E V y c m 9 y Q 2 9 1 b n Q i I F Z h b H V l P S J s M C I g L z 4 8 R W 5 0 c n k g V H l w Z T 0 i R m l s b E N v d W 5 0 I i B W Y W x 1 Z T 0 i b D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M i k v 5 p u 0 5 p S 5 5 5 q E 5 7 G 7 5 Z 6 L L n t D b 2 x 1 b W 4 x L D B 9 J n F 1 b 3 Q 7 L C Z x d W 9 0 O 1 N l Y 3 R p b 2 4 x L + a W s O W 7 u u a W h + a c r O a W h + a h o y A o M i k v 5 p u 0 5 p S 5 5 5 q E 5 7 G 7 5 Z 6 L L n t D b 2 x 1 b W 4 y L D F 9 J n F 1 b 3 Q 7 L C Z x d W 9 0 O 1 N l Y 3 R p b 2 4 x L + a W s O W 7 u u a W h + a c r O a W h + a h o y A o M i k v 5 p u 0 5 p S 5 5 5 q E 5 7 G 7 5 Z 6 L L n t D b 2 x 1 b W 4 z L D J 9 J n F 1 b 3 Q 7 L C Z x d W 9 0 O 1 N l Y 3 R p b 2 4 x L + a W s O W 7 u u a W h + a c r O a W h + a h o y A o M i k v 5 p u 0 5 p S 5 5 5 q E 5 7 G 7 5 Z 6 L L n t D b 2 x 1 b W 4 0 L D N 9 J n F 1 b 3 Q 7 L C Z x d W 9 0 O 1 N l Y 3 R p b 2 4 x L + a W s O W 7 u u a W h + a c r O a W h + a h o y A o M i k v 5 p u 0 5 p S 5 5 5 q E 5 7 G 7 5 Z 6 L L n t D b 2 x 1 b W 4 1 L D R 9 J n F 1 b 3 Q 7 L C Z x d W 9 0 O 1 N l Y 3 R p b 2 4 x L + a W s O W 7 u u a W h + a c r O a W h + a h o y A o M i k v 5 p u 0 5 p S 5 5 5 q E 5 7 G 7 5 Z 6 L L n t D b 2 x 1 b W 4 2 L D V 9 J n F 1 b 3 Q 7 L C Z x d W 9 0 O 1 N l Y 3 R p b 2 4 x L + a W s O W 7 u u a W h + a c r O a W h + a h o y A o M i k v 5 p u 0 5 p S 5 5 5 q E 5 7 G 7 5 Z 6 L L n t D b 2 x 1 b W 4 3 L D Z 9 J n F 1 b 3 Q 7 L C Z x d W 9 0 O 1 N l Y 3 R p b 2 4 x L + a W s O W 7 u u a W h + a c r O a W h + a h o y A o M i k v 5 p u 0 5 p S 5 5 5 q E 5 7 G 7 5 Z 6 L L n t D b 2 x 1 b W 4 4 L D d 9 J n F 1 b 3 Q 7 L C Z x d W 9 0 O 1 N l Y 3 R p b 2 4 x L + a W s O W 7 u u a W h + a c r O a W h + a h o y A o M i k v 5 p u 0 5 p S 5 5 5 q E 5 7 G 7 5 Z 6 L L n t D b 2 x 1 b W 4 5 L D h 9 J n F 1 b 3 Q 7 L C Z x d W 9 0 O 1 N l Y 3 R p b 2 4 x L + a W s O W 7 u u a W h + a c r O a W h + a h o y A o M i k v 5 p u 0 5 p S 5 5 5 q E 5 7 G 7 5 Z 6 L L n t D b 2 x 1 b W 4 x M C w 5 f S Z x d W 9 0 O y w m c X V v d D t T Z W N 0 a W 9 u M S / m l r D l u 7 r m l o f m n K z m l o f m o a M g K D I p L + a b t O a U u e e a h O e x u + W e i y 5 7 Q 2 9 s d W 1 u M T E s M T B 9 J n F 1 b 3 Q 7 L C Z x d W 9 0 O 1 N l Y 3 R p b 2 4 x L + a W s O W 7 u u a W h + a c r O a W h + a h o y A o M i k v 5 p u 0 5 p S 5 5 5 q E 5 7 G 7 5 Z 6 L L n t D b 2 x 1 b W 4 x M i w x M X 0 m c X V v d D s s J n F 1 b 3 Q 7 U 2 V j d G l v b j E v 5 p a w 5 b u 6 5 p a H 5 p y s 5 p a H 5 q G j I C g y K S / m m 7 T m l L n n m o T n s b v l n o s u e 0 N v b H V t b j E z L D E y f S Z x d W 9 0 O y w m c X V v d D t T Z W N 0 a W 9 u M S / m l r D l u 7 r m l o f m n K z m l o f m o a M g K D I p L + a b t O a U u e e a h O e x u + W e i y 5 7 Q 2 9 s d W 1 u M T Q s M T N 9 J n F 1 b 3 Q 7 L C Z x d W 9 0 O 1 N l Y 3 R p b 2 4 x L + a W s O W 7 u u a W h + a c r O a W h + a h o y A o M i k v 5 p u 0 5 p S 5 5 5 q E 5 7 G 7 5 Z 6 L L n t D b 2 x 1 b W 4 x N S w x N H 0 m c X V v d D s s J n F 1 b 3 Q 7 U 2 V j d G l v b j E v 5 p a w 5 b u 6 5 p a H 5 p y s 5 p a H 5 q G j I C g y K S / m m 7 T m l L n n m o T n s b v l n o s u e 0 N v b H V t b j E 2 L D E 1 f S Z x d W 9 0 O y w m c X V v d D t T Z W N 0 a W 9 u M S / m l r D l u 7 r m l o f m n K z m l o f m o a M g K D I p L + a b t O a U u e e a h O e x u + W e i y 5 7 Q 2 9 s d W 1 u M T c s M T Z 9 J n F 1 b 3 Q 7 L C Z x d W 9 0 O 1 N l Y 3 R p b 2 4 x L + a W s O W 7 u u a W h + a c r O a W h + a h o y A o M i k v 5 p u 0 5 p S 5 5 5 q E 5 7 G 7 5 Z 6 L L n t D b 2 x 1 b W 4 x O C w x N 3 0 m c X V v d D s s J n F 1 b 3 Q 7 U 2 V j d G l v b j E v 5 p a w 5 b u 6 5 p a H 5 p y s 5 p a H 5 q G j I C g y K S / m m 7 T m l L n n m o T n s b v l n o s u e 0 N v b H V t b j E 5 L D E 4 f S Z x d W 9 0 O y w m c X V v d D t T Z W N 0 a W 9 u M S / m l r D l u 7 r m l o f m n K z m l o f m o a M g K D I p L + a b t O a U u e e a h O e x u + W e i y 5 7 Q 2 9 s d W 1 u M j A s M T l 9 J n F 1 b 3 Q 7 L C Z x d W 9 0 O 1 N l Y 3 R p b 2 4 x L + a W s O W 7 u u a W h + a c r O a W h + a h o y A o M i k v 5 p u 0 5 p S 5 5 5 q E 5 7 G 7 5 Z 6 L L n t D b 2 x 1 b W 4 y M S w y M H 0 m c X V v d D s s J n F 1 b 3 Q 7 U 2 V j d G l v b j E v 5 p a w 5 b u 6 5 p a H 5 p y s 5 p a H 5 q G j I C g y K S / m m 7 T m l L n n m o T n s b v l n o s u e 0 N v b H V t b j I y L D I x f S Z x d W 9 0 O y w m c X V v d D t T Z W N 0 a W 9 u M S / m l r D l u 7 r m l o f m n K z m l o f m o a M g K D I p L + a b t O a U u e e a h O e x u + W e i y 5 7 Q 2 9 s d W 1 u M j M s M j J 9 J n F 1 b 3 Q 7 L C Z x d W 9 0 O 1 N l Y 3 R p b 2 4 x L + a W s O W 7 u u a W h + a c r O a W h + a h o y A o M i k v 5 p u 0 5 p S 5 5 5 q E 5 7 G 7 5 Z 6 L L n t D b 2 x 1 b W 4 y N C w y M 3 0 m c X V v d D s s J n F 1 b 3 Q 7 U 2 V j d G l v b j E v 5 p a w 5 b u 6 5 p a H 5 p y s 5 p a H 5 q G j I C g y K S / m m 7 T m l L n n m o T n s b v l n o s u e 0 N v b H V t b j I 1 L D I 0 f S Z x d W 9 0 O y w m c X V v d D t T Z W N 0 a W 9 u M S / m l r D l u 7 r m l o f m n K z m l o f m o a M g K D I p L + a b t O a U u e e a h O e x u + W e i y 5 7 Q 2 9 s d W 1 u M j Y s M j V 9 J n F 1 b 3 Q 7 L C Z x d W 9 0 O 1 N l Y 3 R p b 2 4 x L + a W s O W 7 u u a W h + a c r O a W h + a h o y A o M i k v 5 p u 0 5 p S 5 5 5 q E 5 7 G 7 5 Z 6 L L n t D b 2 x 1 b W 4 y N y w y N n 0 m c X V v d D s s J n F 1 b 3 Q 7 U 2 V j d G l v b j E v 5 p a w 5 b u 6 5 p a H 5 p y s 5 p a H 5 q G j I C g y K S / m m 7 T m l L n n m o T n s b v l n o s u e 0 N v b H V t b j I 4 L D I 3 f S Z x d W 9 0 O y w m c X V v d D t T Z W N 0 a W 9 u M S / m l r D l u 7 r m l o f m n K z m l o f m o a M g K D I p L + a b t O a U u e e a h O e x u + W e i y 5 7 Q 2 9 s d W 1 u M j k s M j h 9 J n F 1 b 3 Q 7 L C Z x d W 9 0 O 1 N l Y 3 R p b 2 4 x L + a W s O W 7 u u a W h + a c r O a W h + a h o y A o M i k v 5 p u 0 5 p S 5 5 5 q E 5 7 G 7 5 Z 6 L L n t D b 2 x 1 b W 4 z M C w y O X 0 m c X V v d D s s J n F 1 b 3 Q 7 U 2 V j d G l v b j E v 5 p a w 5 b u 6 5 p a H 5 p y s 5 p a H 5 q G j I C g y K S / m m 7 T m l L n n m o T n s b v l n o s u e 0 N v b H V t b j M x L D M w f S Z x d W 9 0 O y w m c X V v d D t T Z W N 0 a W 9 u M S / m l r D l u 7 r m l o f m n K z m l o f m o a M g K D I p L + a b t O a U u e e a h O e x u + W e i y 5 7 Q 2 9 s d W 1 u M z I s M z F 9 J n F 1 b 3 Q 7 L C Z x d W 9 0 O 1 N l Y 3 R p b 2 4 x L + a W s O W 7 u u a W h + a c r O a W h + a h o y A o M i k v 5 p u 0 5 p S 5 5 5 q E 5 7 G 7 5 Z 6 L L n t D b 2 x 1 b W 4 z M y w z M n 0 m c X V v d D s s J n F 1 b 3 Q 7 U 2 V j d G l v b j E v 5 p a w 5 b u 6 5 p a H 5 p y s 5 p a H 5 q G j I C g y K S / m m 7 T m l L n n m o T n s b v l n o s u e 0 N v b H V t b j M 0 L D M z f S Z x d W 9 0 O y w m c X V v d D t T Z W N 0 a W 9 u M S / m l r D l u 7 r m l o f m n K z m l o f m o a M g K D I p L + a b t O a U u e e a h O e x u + W e i y 5 7 Q 2 9 s d W 1 u M z U s M z R 9 J n F 1 b 3 Q 7 L C Z x d W 9 0 O 1 N l Y 3 R p b 2 4 x L + a W s O W 7 u u a W h + a c r O a W h + a h o y A o M i k v 5 p u 0 5 p S 5 5 5 q E 5 7 G 7 5 Z 6 L L n t D b 2 x 1 b W 4 z N i w z N X 0 m c X V v d D s s J n F 1 b 3 Q 7 U 2 V j d G l v b j E v 5 p a w 5 b u 6 5 p a H 5 p y s 5 p a H 5 q G j I C g y K S / m m 7 T m l L n n m o T n s b v l n o s u e 0 N v b H V t b j M 3 L D M 2 f S Z x d W 9 0 O y w m c X V v d D t T Z W N 0 a W 9 u M S / m l r D l u 7 r m l o f m n K z m l o f m o a M g K D I p L + a b t O a U u e e a h O e x u + W e i y 5 7 Q 2 9 s d W 1 u M z g s M z d 9 J n F 1 b 3 Q 7 L C Z x d W 9 0 O 1 N l Y 3 R p b 2 4 x L + a W s O W 7 u u a W h + a c r O a W h + a h o y A o M i k v 5 p u 0 5 p S 5 5 5 q E 5 7 G 7 5 Z 6 L L n t D b 2 x 1 b W 4 z O S w z O H 0 m c X V v d D s s J n F 1 b 3 Q 7 U 2 V j d G l v b j E v 5 p a w 5 b u 6 5 p a H 5 p y s 5 p a H 5 q G j I C g y K S / m m 7 T m l L n n m o T n s b v l n o s u e 0 N v b H V t b j Q w L D M 5 f S Z x d W 9 0 O y w m c X V v d D t T Z W N 0 a W 9 u M S / m l r D l u 7 r m l o f m n K z m l o f m o a M g K D I p L + a b t O a U u e e a h O e x u + W e i y 5 7 Q 2 9 s d W 1 u N D E s N D B 9 J n F 1 b 3 Q 7 L C Z x d W 9 0 O 1 N l Y 3 R p b 2 4 x L + a W s O W 7 u u a W h + a c r O a W h + a h o y A o M i k v 5 p u 0 5 p S 5 5 5 q E 5 7 G 7 5 Z 6 L L n t D b 2 x 1 b W 4 0 M i w 0 M X 0 m c X V v d D s s J n F 1 b 3 Q 7 U 2 V j d G l v b j E v 5 p a w 5 b u 6 5 p a H 5 p y s 5 p a H 5 q G j I C g y K S / m m 7 T m l L n n m o T n s b v l n o s u e 0 N v b H V t b j Q z L D Q y f S Z x d W 9 0 O y w m c X V v d D t T Z W N 0 a W 9 u M S / m l r D l u 7 r m l o f m n K z m l o f m o a M g K D I p L + a b t O a U u e e a h O e x u + W e i y 5 7 Q 2 9 s d W 1 u N D Q s N D N 9 J n F 1 b 3 Q 7 L C Z x d W 9 0 O 1 N l Y 3 R p b 2 4 x L + a W s O W 7 u u a W h + a c r O a W h + a h o y A o M i k v 5 p u 0 5 p S 5 5 5 q E 5 7 G 7 5 Z 6 L L n t D b 2 x 1 b W 4 0 N S w 0 N H 0 m c X V v d D s s J n F 1 b 3 Q 7 U 2 V j d G l v b j E v 5 p a w 5 b u 6 5 p a H 5 p y s 5 p a H 5 q G j I C g y K S / m m 7 T m l L n n m o T n s b v l n o s u e 0 N v b H V t b j Q 2 L D Q 1 f S Z x d W 9 0 O y w m c X V v d D t T Z W N 0 a W 9 u M S / m l r D l u 7 r m l o f m n K z m l o f m o a M g K D I p L + a b t O a U u e e a h O e x u + W e i y 5 7 Q 2 9 s d W 1 u N D c s N D Z 9 J n F 1 b 3 Q 7 L C Z x d W 9 0 O 1 N l Y 3 R p b 2 4 x L + a W s O W 7 u u a W h + a c r O a W h + a h o y A o M i k v 5 p u 0 5 p S 5 5 5 q E 5 7 G 7 5 Z 6 L L n t D b 2 x 1 b W 4 0 O C w 0 N 3 0 m c X V v d D s s J n F 1 b 3 Q 7 U 2 V j d G l v b j E v 5 p a w 5 b u 6 5 p a H 5 p y s 5 p a H 5 q G j I C g y K S / m m 7 T m l L n n m o T n s b v l n o s u e 0 N v b H V t b j Q 5 L D Q 4 f S Z x d W 9 0 O y w m c X V v d D t T Z W N 0 a W 9 u M S / m l r D l u 7 r m l o f m n K z m l o f m o a M g K D I p L + a b t O a U u e e a h O e x u + W e i y 5 7 Q 2 9 s d W 1 u N T A s N D l 9 J n F 1 b 3 Q 7 L C Z x d W 9 0 O 1 N l Y 3 R p b 2 4 x L + a W s O W 7 u u a W h + a c r O a W h + a h o y A o M i k v 5 p u 0 5 p S 5 5 5 q E 5 7 G 7 5 Z 6 L L n t D b 2 x 1 b W 4 1 M S w 1 M H 0 m c X V v d D s s J n F 1 b 3 Q 7 U 2 V j d G l v b j E v 5 p a w 5 b u 6 5 p a H 5 p y s 5 p a H 5 q G j I C g y K S / m m 7 T m l L n n m o T n s b v l n o s u e 0 N v b H V t b j U y L D U x f S Z x d W 9 0 O y w m c X V v d D t T Z W N 0 a W 9 u M S / m l r D l u 7 r m l o f m n K z m l o f m o a M g K D I p L + a b t O a U u e e a h O e x u + W e i y 5 7 Q 2 9 s d W 1 u N T M s N T J 9 J n F 1 b 3 Q 7 L C Z x d W 9 0 O 1 N l Y 3 R p b 2 4 x L + a W s O W 7 u u a W h + a c r O a W h + a h o y A o M i k v 5 p u 0 5 p S 5 5 5 q E 5 7 G 7 5 Z 6 L L n t D b 2 x 1 b W 4 1 N C w 1 M 3 0 m c X V v d D s s J n F 1 b 3 Q 7 U 2 V j d G l v b j E v 5 p a w 5 b u 6 5 p a H 5 p y s 5 p a H 5 q G j I C g y K S / m m 7 T m l L n n m o T n s b v l n o s u e 0 N v b H V t b j U 1 L D U 0 f S Z x d W 9 0 O y w m c X V v d D t T Z W N 0 a W 9 u M S / m l r D l u 7 r m l o f m n K z m l o f m o a M g K D I p L + a b t O a U u e e a h O e x u + W e i y 5 7 Q 2 9 s d W 1 u N T Y s N T V 9 J n F 1 b 3 Q 7 L C Z x d W 9 0 O 1 N l Y 3 R p b 2 4 x L + a W s O W 7 u u a W h + a c r O a W h + a h o y A o M i k v 5 p u 0 5 p S 5 5 5 q E 5 7 G 7 5 Z 6 L L n t D b 2 x 1 b W 4 1 N y w 1 N n 0 m c X V v d D s s J n F 1 b 3 Q 7 U 2 V j d G l v b j E v 5 p a w 5 b u 6 5 p a H 5 p y s 5 p a H 5 q G j I C g y K S / m m 7 T m l L n n m o T n s b v l n o s u e 0 N v b H V t b j U 4 L D U 3 f S Z x d W 9 0 O y w m c X V v d D t T Z W N 0 a W 9 u M S / m l r D l u 7 r m l o f m n K z m l o f m o a M g K D I p L + a b t O a U u e e a h O e x u + W e i y 5 7 Q 2 9 s d W 1 u N T k s N T h 9 J n F 1 b 3 Q 7 L C Z x d W 9 0 O 1 N l Y 3 R p b 2 4 x L + a W s O W 7 u u a W h + a c r O a W h + a h o y A o M i k v 5 p u 0 5 p S 5 5 5 q E 5 7 G 7 5 Z 6 L L n t D b 2 x 1 b W 4 2 M C w 1 O X 0 m c X V v d D s s J n F 1 b 3 Q 7 U 2 V j d G l v b j E v 5 p a w 5 b u 6 5 p a H 5 p y s 5 p a H 5 q G j I C g y K S / m m 7 T m l L n n m o T n s b v l n o s u e 0 N v b H V t b j Y x L D Y w f S Z x d W 9 0 O y w m c X V v d D t T Z W N 0 a W 9 u M S / m l r D l u 7 r m l o f m n K z m l o f m o a M g K D I p L + a b t O a U u e e a h O e x u + W e i y 5 7 Q 2 9 s d W 1 u N j I s N j F 9 J n F 1 b 3 Q 7 L C Z x d W 9 0 O 1 N l Y 3 R p b 2 4 x L + a W s O W 7 u u a W h + a c r O a W h + a h o y A o M i k v 5 p u 0 5 p S 5 5 5 q E 5 7 G 7 5 Z 6 L L n t D b 2 x 1 b W 4 2 M y w 2 M n 0 m c X V v d D s s J n F 1 b 3 Q 7 U 2 V j d G l v b j E v 5 p a w 5 b u 6 5 p a H 5 p y s 5 p a H 5 q G j I C g y K S / m m 7 T m l L n n m o T n s b v l n o s u e 0 N v b H V t b j Y 0 L D Y z f S Z x d W 9 0 O y w m c X V v d D t T Z W N 0 a W 9 u M S / m l r D l u 7 r m l o f m n K z m l o f m o a M g K D I p L + a b t O a U u e e a h O e x u + W e i y 5 7 Q 2 9 s d W 1 u N j U s N j R 9 J n F 1 b 3 Q 7 L C Z x d W 9 0 O 1 N l Y 3 R p b 2 4 x L + a W s O W 7 u u a W h + a c r O a W h + a h o y A o M i k v 5 p u 0 5 p S 5 5 5 q E 5 7 G 7 5 Z 6 L L n t D b 2 x 1 b W 4 2 N i w 2 N X 0 m c X V v d D s s J n F 1 b 3 Q 7 U 2 V j d G l v b j E v 5 p a w 5 b u 6 5 p a H 5 p y s 5 p a H 5 q G j I C g y K S / m m 7 T m l L n n m o T n s b v l n o s u e 0 N v b H V t b j Y 3 L D Y 2 f S Z x d W 9 0 O y w m c X V v d D t T Z W N 0 a W 9 u M S / m l r D l u 7 r m l o f m n K z m l o f m o a M g K D I p L + a b t O a U u e e a h O e x u + W e i y 5 7 Q 2 9 s d W 1 u N j g s N j d 9 J n F 1 b 3 Q 7 L C Z x d W 9 0 O 1 N l Y 3 R p b 2 4 x L + a W s O W 7 u u a W h + a c r O a W h + a h o y A o M i k v 5 p u 0 5 p S 5 5 5 q E 5 7 G 7 5 Z 6 L L n t D b 2 x 1 b W 4 2 O S w 2 O H 0 m c X V v d D s s J n F 1 b 3 Q 7 U 2 V j d G l v b j E v 5 p a w 5 b u 6 5 p a H 5 p y s 5 p a H 5 q G j I C g y K S / m m 7 T m l L n n m o T n s b v l n o s u e 0 N v b H V t b j c w L D Y 5 f S Z x d W 9 0 O y w m c X V v d D t T Z W N 0 a W 9 u M S / m l r D l u 7 r m l o f m n K z m l o f m o a M g K D I p L + a b t O a U u e e a h O e x u + W e i y 5 7 Q 2 9 s d W 1 u N z E s N z B 9 J n F 1 b 3 Q 7 L C Z x d W 9 0 O 1 N l Y 3 R p b 2 4 x L + a W s O W 7 u u a W h + a c r O a W h + a h o y A o M i k v 5 p u 0 5 p S 5 5 5 q E 5 7 G 7 5 Z 6 L L n t D b 2 x 1 b W 4 3 M i w 3 M X 0 m c X V v d D s s J n F 1 b 3 Q 7 U 2 V j d G l v b j E v 5 p a w 5 b u 6 5 p a H 5 p y s 5 p a H 5 q G j I C g y K S / m m 7 T m l L n n m o T n s b v l n o s u e 0 N v b H V t b j c z L D c y f S Z x d W 9 0 O y w m c X V v d D t T Z W N 0 a W 9 u M S / m l r D l u 7 r m l o f m n K z m l o f m o a M g K D I p L + a b t O a U u e e a h O e x u + W e i y 5 7 Q 2 9 s d W 1 u N z Q s N z N 9 J n F 1 b 3 Q 7 L C Z x d W 9 0 O 1 N l Y 3 R p b 2 4 x L + a W s O W 7 u u a W h + a c r O a W h + a h o y A o M i k v 5 p u 0 5 p S 5 5 5 q E 5 7 G 7 5 Z 6 L L n t D b 2 x 1 b W 4 3 N S w 3 N H 0 m c X V v d D s s J n F 1 b 3 Q 7 U 2 V j d G l v b j E v 5 p a w 5 b u 6 5 p a H 5 p y s 5 p a H 5 q G j I C g y K S / m m 7 T m l L n n m o T n s b v l n o s u e 0 N v b H V t b j c 2 L D c 1 f S Z x d W 9 0 O y w m c X V v d D t T Z W N 0 a W 9 u M S / m l r D l u 7 r m l o f m n K z m l o f m o a M g K D I p L + a b t O a U u e e a h O e x u + W e i y 5 7 Q 2 9 s d W 1 u N z c s N z Z 9 J n F 1 b 3 Q 7 L C Z x d W 9 0 O 1 N l Y 3 R p b 2 4 x L + a W s O W 7 u u a W h + a c r O a W h + a h o y A o M i k v 5 p u 0 5 p S 5 5 5 q E 5 7 G 7 5 Z 6 L L n t D b 2 x 1 b W 4 3 O C w 3 N 3 0 m c X V v d D s s J n F 1 b 3 Q 7 U 2 V j d G l v b j E v 5 p a w 5 b u 6 5 p a H 5 p y s 5 p a H 5 q G j I C g y K S / m m 7 T m l L n n m o T n s b v l n o s u e 0 N v b H V t b j c 5 L D c 4 f S Z x d W 9 0 O y w m c X V v d D t T Z W N 0 a W 9 u M S / m l r D l u 7 r m l o f m n K z m l o f m o a M g K D I p L + a b t O a U u e e a h O e x u + W e i y 5 7 Q 2 9 s d W 1 u O D A s N z l 9 J n F 1 b 3 Q 7 L C Z x d W 9 0 O 1 N l Y 3 R p b 2 4 x L + a W s O W 7 u u a W h + a c r O a W h + a h o y A o M i k v 5 p u 0 5 p S 5 5 5 q E 5 7 G 7 5 Z 6 L L n t D b 2 x 1 b W 4 4 M S w 4 M H 0 m c X V v d D s s J n F 1 b 3 Q 7 U 2 V j d G l v b j E v 5 p a w 5 b u 6 5 p a H 5 p y s 5 p a H 5 q G j I C g y K S / m m 7 T m l L n n m o T n s b v l n o s u e 0 N v b H V t b j g y L D g x f S Z x d W 9 0 O y w m c X V v d D t T Z W N 0 a W 9 u M S / m l r D l u 7 r m l o f m n K z m l o f m o a M g K D I p L + a b t O a U u e e a h O e x u + W e i y 5 7 Q 2 9 s d W 1 u O D M s O D J 9 J n F 1 b 3 Q 7 L C Z x d W 9 0 O 1 N l Y 3 R p b 2 4 x L + a W s O W 7 u u a W h + a c r O a W h + a h o y A o M i k v 5 p u 0 5 p S 5 5 5 q E 5 7 G 7 5 Z 6 L L n t D b 2 x 1 b W 4 4 N C w 4 M 3 0 m c X V v d D s s J n F 1 b 3 Q 7 U 2 V j d G l v b j E v 5 p a w 5 b u 6 5 p a H 5 p y s 5 p a H 5 q G j I C g y K S / m m 7 T m l L n n m o T n s b v l n o s u e 0 N v b H V t b j g 1 L D g 0 f S Z x d W 9 0 O y w m c X V v d D t T Z W N 0 a W 9 u M S / m l r D l u 7 r m l o f m n K z m l o f m o a M g K D I p L + a b t O a U u e e a h O e x u + W e i y 5 7 Q 2 9 s d W 1 u O D Y s O D V 9 J n F 1 b 3 Q 7 L C Z x d W 9 0 O 1 N l Y 3 R p b 2 4 x L + a W s O W 7 u u a W h + a c r O a W h + a h o y A o M i k v 5 p u 0 5 p S 5 5 5 q E 5 7 G 7 5 Z 6 L L n t D b 2 x 1 b W 4 4 N y w 4 N n 0 m c X V v d D s s J n F 1 b 3 Q 7 U 2 V j d G l v b j E v 5 p a w 5 b u 6 5 p a H 5 p y s 5 p a H 5 q G j I C g y K S / m m 7 T m l L n n m o T n s b v l n o s u e 0 N v b H V t b j g 4 L D g 3 f S Z x d W 9 0 O y w m c X V v d D t T Z W N 0 a W 9 u M S / m l r D l u 7 r m l o f m n K z m l o f m o a M g K D I p L + a b t O a U u e e a h O e x u + W e i y 5 7 Q 2 9 s d W 1 u O D k s O D h 9 J n F 1 b 3 Q 7 L C Z x d W 9 0 O 1 N l Y 3 R p b 2 4 x L + a W s O W 7 u u a W h + a c r O a W h + a h o y A o M i k v 5 p u 0 5 p S 5 5 5 q E 5 7 G 7 5 Z 6 L L n t D b 2 x 1 b W 4 5 M C w 4 O X 0 m c X V v d D s s J n F 1 b 3 Q 7 U 2 V j d G l v b j E v 5 p a w 5 b u 6 5 p a H 5 p y s 5 p a H 5 q G j I C g y K S / m m 7 T m l L n n m o T n s b v l n o s u e 0 N v b H V t b j k x L D k w f S Z x d W 9 0 O y w m c X V v d D t T Z W N 0 a W 9 u M S / m l r D l u 7 r m l o f m n K z m l o f m o a M g K D I p L + a b t O a U u e e a h O e x u + W e i y 5 7 Q 2 9 s d W 1 u O T I s O T F 9 J n F 1 b 3 Q 7 L C Z x d W 9 0 O 1 N l Y 3 R p b 2 4 x L + a W s O W 7 u u a W h + a c r O a W h + a h o y A o M i k v 5 p u 0 5 p S 5 5 5 q E 5 7 G 7 5 Z 6 L L n t D b 2 x 1 b W 4 5 M y w 5 M n 0 m c X V v d D s s J n F 1 b 3 Q 7 U 2 V j d G l v b j E v 5 p a w 5 b u 6 5 p a H 5 p y s 5 p a H 5 q G j I C g y K S / m m 7 T m l L n n m o T n s b v l n o s u e 0 N v b H V t b j k 0 L D k z f S Z x d W 9 0 O y w m c X V v d D t T Z W N 0 a W 9 u M S / m l r D l u 7 r m l o f m n K z m l o f m o a M g K D I p L + a b t O a U u e e a h O e x u + W e i y 5 7 Q 2 9 s d W 1 u O T U s O T R 9 J n F 1 b 3 Q 7 L C Z x d W 9 0 O 1 N l Y 3 R p b 2 4 x L + a W s O W 7 u u a W h + a c r O a W h + a h o y A o M i k v 5 p u 0 5 p S 5 5 5 q E 5 7 G 7 5 Z 6 L L n t D b 2 x 1 b W 4 5 N i w 5 N X 0 m c X V v d D s s J n F 1 b 3 Q 7 U 2 V j d G l v b j E v 5 p a w 5 b u 6 5 p a H 5 p y s 5 p a H 5 q G j I C g y K S / m m 7 T m l L n n m o T n s b v l n o s u e 0 N v b H V t b j k 3 L D k 2 f S Z x d W 9 0 O y w m c X V v d D t T Z W N 0 a W 9 u M S / m l r D l u 7 r m l o f m n K z m l o f m o a M g K D I p L + a b t O a U u e e a h O e x u + W e i y 5 7 Q 2 9 s d W 1 u O T g s O T d 9 J n F 1 b 3 Q 7 L C Z x d W 9 0 O 1 N l Y 3 R p b 2 4 x L + a W s O W 7 u u a W h + a c r O a W h + a h o y A o M i k v 5 p u 0 5 p S 5 5 5 q E 5 7 G 7 5 Z 6 L L n t D b 2 x 1 b W 4 5 O S w 5 O H 0 m c X V v d D s s J n F 1 b 3 Q 7 U 2 V j d G l v b j E v 5 p a w 5 b u 6 5 p a H 5 p y s 5 p a H 5 q G j I C g y K S / m m 7 T m l L n n m o T n s b v l n o s u e 0 N v b H V t b j E w M C w 5 O X 0 m c X V v d D s s J n F 1 b 3 Q 7 U 2 V j d G l v b j E v 5 p a w 5 b u 6 5 p a H 5 p y s 5 p a H 5 q G j I C g y K S / m m 7 T m l L n n m o T n s b v l n o s u e 0 N v b H V t b j E w M S w x M D B 9 J n F 1 b 3 Q 7 L C Z x d W 9 0 O 1 N l Y 3 R p b 2 4 x L + a W s O W 7 u u a W h + a c r O a W h + a h o y A o M i k v 5 p u 0 5 p S 5 5 5 q E 5 7 G 7 5 Z 6 L L n t D b 2 x 1 b W 4 x M D I s M T A x f S Z x d W 9 0 O y w m c X V v d D t T Z W N 0 a W 9 u M S / m l r D l u 7 r m l o f m n K z m l o f m o a M g K D I p L + a b t O a U u e e a h O e x u + W e i y 5 7 Q 2 9 s d W 1 u M T A z L D E w M n 0 m c X V v d D s s J n F 1 b 3 Q 7 U 2 V j d G l v b j E v 5 p a w 5 b u 6 5 p a H 5 p y s 5 p a H 5 q G j I C g y K S / m m 7 T m l L n n m o T n s b v l n o s u e 0 N v b H V t b j E w N C w x M D N 9 J n F 1 b 3 Q 7 L C Z x d W 9 0 O 1 N l Y 3 R p b 2 4 x L + a W s O W 7 u u a W h + a c r O a W h + a h o y A o M i k v 5 p u 0 5 p S 5 5 5 q E 5 7 G 7 5 Z 6 L L n t D b 2 x 1 b W 4 x M D U s M T A 0 f S Z x d W 9 0 O y w m c X V v d D t T Z W N 0 a W 9 u M S / m l r D l u 7 r m l o f m n K z m l o f m o a M g K D I p L + a b t O a U u e e a h O e x u + W e i y 5 7 Q 2 9 s d W 1 u M T A 2 L D E w N X 0 m c X V v d D t d L C Z x d W 9 0 O 0 N v b H V t b k N v d W 5 0 J n F 1 b 3 Q 7 O j E w N i w m c X V v d D t L Z X l D b 2 x 1 b W 5 O Y W 1 l c y Z x d W 9 0 O z p b X S w m c X V v d D t D b 2 x 1 b W 5 J Z G V u d G l 0 a W V z J n F 1 b 3 Q 7 O l s m c X V v d D t T Z W N 0 a W 9 u M S / m l r D l u 7 r m l o f m n K z m l o f m o a M g K D I p L + a b t O a U u e e a h O e x u + W e i y 5 7 Q 2 9 s d W 1 u M S w w f S Z x d W 9 0 O y w m c X V v d D t T Z W N 0 a W 9 u M S / m l r D l u 7 r m l o f m n K z m l o f m o a M g K D I p L + a b t O a U u e e a h O e x u + W e i y 5 7 Q 2 9 s d W 1 u M i w x f S Z x d W 9 0 O y w m c X V v d D t T Z W N 0 a W 9 u M S / m l r D l u 7 r m l o f m n K z m l o f m o a M g K D I p L + a b t O a U u e e a h O e x u + W e i y 5 7 Q 2 9 s d W 1 u M y w y f S Z x d W 9 0 O y w m c X V v d D t T Z W N 0 a W 9 u M S / m l r D l u 7 r m l o f m n K z m l o f m o a M g K D I p L + a b t O a U u e e a h O e x u + W e i y 5 7 Q 2 9 s d W 1 u N C w z f S Z x d W 9 0 O y w m c X V v d D t T Z W N 0 a W 9 u M S / m l r D l u 7 r m l o f m n K z m l o f m o a M g K D I p L + a b t O a U u e e a h O e x u + W e i y 5 7 Q 2 9 s d W 1 u N S w 0 f S Z x d W 9 0 O y w m c X V v d D t T Z W N 0 a W 9 u M S / m l r D l u 7 r m l o f m n K z m l o f m o a M g K D I p L + a b t O a U u e e a h O e x u + W e i y 5 7 Q 2 9 s d W 1 u N i w 1 f S Z x d W 9 0 O y w m c X V v d D t T Z W N 0 a W 9 u M S / m l r D l u 7 r m l o f m n K z m l o f m o a M g K D I p L + a b t O a U u e e a h O e x u + W e i y 5 7 Q 2 9 s d W 1 u N y w 2 f S Z x d W 9 0 O y w m c X V v d D t T Z W N 0 a W 9 u M S / m l r D l u 7 r m l o f m n K z m l o f m o a M g K D I p L + a b t O a U u e e a h O e x u + W e i y 5 7 Q 2 9 s d W 1 u O C w 3 f S Z x d W 9 0 O y w m c X V v d D t T Z W N 0 a W 9 u M S / m l r D l u 7 r m l o f m n K z m l o f m o a M g K D I p L + a b t O a U u e e a h O e x u + W e i y 5 7 Q 2 9 s d W 1 u O S w 4 f S Z x d W 9 0 O y w m c X V v d D t T Z W N 0 a W 9 u M S / m l r D l u 7 r m l o f m n K z m l o f m o a M g K D I p L + a b t O a U u e e a h O e x u + W e i y 5 7 Q 2 9 s d W 1 u M T A s O X 0 m c X V v d D s s J n F 1 b 3 Q 7 U 2 V j d G l v b j E v 5 p a w 5 b u 6 5 p a H 5 p y s 5 p a H 5 q G j I C g y K S / m m 7 T m l L n n m o T n s b v l n o s u e 0 N v b H V t b j E x L D E w f S Z x d W 9 0 O y w m c X V v d D t T Z W N 0 a W 9 u M S / m l r D l u 7 r m l o f m n K z m l o f m o a M g K D I p L + a b t O a U u e e a h O e x u + W e i y 5 7 Q 2 9 s d W 1 u M T I s M T F 9 J n F 1 b 3 Q 7 L C Z x d W 9 0 O 1 N l Y 3 R p b 2 4 x L + a W s O W 7 u u a W h + a c r O a W h + a h o y A o M i k v 5 p u 0 5 p S 5 5 5 q E 5 7 G 7 5 Z 6 L L n t D b 2 x 1 b W 4 x M y w x M n 0 m c X V v d D s s J n F 1 b 3 Q 7 U 2 V j d G l v b j E v 5 p a w 5 b u 6 5 p a H 5 p y s 5 p a H 5 q G j I C g y K S / m m 7 T m l L n n m o T n s b v l n o s u e 0 N v b H V t b j E 0 L D E z f S Z x d W 9 0 O y w m c X V v d D t T Z W N 0 a W 9 u M S / m l r D l u 7 r m l o f m n K z m l o f m o a M g K D I p L + a b t O a U u e e a h O e x u + W e i y 5 7 Q 2 9 s d W 1 u M T U s M T R 9 J n F 1 b 3 Q 7 L C Z x d W 9 0 O 1 N l Y 3 R p b 2 4 x L + a W s O W 7 u u a W h + a c r O a W h + a h o y A o M i k v 5 p u 0 5 p S 5 5 5 q E 5 7 G 7 5 Z 6 L L n t D b 2 x 1 b W 4 x N i w x N X 0 m c X V v d D s s J n F 1 b 3 Q 7 U 2 V j d G l v b j E v 5 p a w 5 b u 6 5 p a H 5 p y s 5 p a H 5 q G j I C g y K S / m m 7 T m l L n n m o T n s b v l n o s u e 0 N v b H V t b j E 3 L D E 2 f S Z x d W 9 0 O y w m c X V v d D t T Z W N 0 a W 9 u M S / m l r D l u 7 r m l o f m n K z m l o f m o a M g K D I p L + a b t O a U u e e a h O e x u + W e i y 5 7 Q 2 9 s d W 1 u M T g s M T d 9 J n F 1 b 3 Q 7 L C Z x d W 9 0 O 1 N l Y 3 R p b 2 4 x L + a W s O W 7 u u a W h + a c r O a W h + a h o y A o M i k v 5 p u 0 5 p S 5 5 5 q E 5 7 G 7 5 Z 6 L L n t D b 2 x 1 b W 4 x O S w x O H 0 m c X V v d D s s J n F 1 b 3 Q 7 U 2 V j d G l v b j E v 5 p a w 5 b u 6 5 p a H 5 p y s 5 p a H 5 q G j I C g y K S / m m 7 T m l L n n m o T n s b v l n o s u e 0 N v b H V t b j I w L D E 5 f S Z x d W 9 0 O y w m c X V v d D t T Z W N 0 a W 9 u M S / m l r D l u 7 r m l o f m n K z m l o f m o a M g K D I p L + a b t O a U u e e a h O e x u + W e i y 5 7 Q 2 9 s d W 1 u M j E s M j B 9 J n F 1 b 3 Q 7 L C Z x d W 9 0 O 1 N l Y 3 R p b 2 4 x L + a W s O W 7 u u a W h + a c r O a W h + a h o y A o M i k v 5 p u 0 5 p S 5 5 5 q E 5 7 G 7 5 Z 6 L L n t D b 2 x 1 b W 4 y M i w y M X 0 m c X V v d D s s J n F 1 b 3 Q 7 U 2 V j d G l v b j E v 5 p a w 5 b u 6 5 p a H 5 p y s 5 p a H 5 q G j I C g y K S / m m 7 T m l L n n m o T n s b v l n o s u e 0 N v b H V t b j I z L D I y f S Z x d W 9 0 O y w m c X V v d D t T Z W N 0 a W 9 u M S / m l r D l u 7 r m l o f m n K z m l o f m o a M g K D I p L + a b t O a U u e e a h O e x u + W e i y 5 7 Q 2 9 s d W 1 u M j Q s M j N 9 J n F 1 b 3 Q 7 L C Z x d W 9 0 O 1 N l Y 3 R p b 2 4 x L + a W s O W 7 u u a W h + a c r O a W h + a h o y A o M i k v 5 p u 0 5 p S 5 5 5 q E 5 7 G 7 5 Z 6 L L n t D b 2 x 1 b W 4 y N S w y N H 0 m c X V v d D s s J n F 1 b 3 Q 7 U 2 V j d G l v b j E v 5 p a w 5 b u 6 5 p a H 5 p y s 5 p a H 5 q G j I C g y K S / m m 7 T m l L n n m o T n s b v l n o s u e 0 N v b H V t b j I 2 L D I 1 f S Z x d W 9 0 O y w m c X V v d D t T Z W N 0 a W 9 u M S / m l r D l u 7 r m l o f m n K z m l o f m o a M g K D I p L + a b t O a U u e e a h O e x u + W e i y 5 7 Q 2 9 s d W 1 u M j c s M j Z 9 J n F 1 b 3 Q 7 L C Z x d W 9 0 O 1 N l Y 3 R p b 2 4 x L + a W s O W 7 u u a W h + a c r O a W h + a h o y A o M i k v 5 p u 0 5 p S 5 5 5 q E 5 7 G 7 5 Z 6 L L n t D b 2 x 1 b W 4 y O C w y N 3 0 m c X V v d D s s J n F 1 b 3 Q 7 U 2 V j d G l v b j E v 5 p a w 5 b u 6 5 p a H 5 p y s 5 p a H 5 q G j I C g y K S / m m 7 T m l L n n m o T n s b v l n o s u e 0 N v b H V t b j I 5 L D I 4 f S Z x d W 9 0 O y w m c X V v d D t T Z W N 0 a W 9 u M S / m l r D l u 7 r m l o f m n K z m l o f m o a M g K D I p L + a b t O a U u e e a h O e x u + W e i y 5 7 Q 2 9 s d W 1 u M z A s M j l 9 J n F 1 b 3 Q 7 L C Z x d W 9 0 O 1 N l Y 3 R p b 2 4 x L + a W s O W 7 u u a W h + a c r O a W h + a h o y A o M i k v 5 p u 0 5 p S 5 5 5 q E 5 7 G 7 5 Z 6 L L n t D b 2 x 1 b W 4 z M S w z M H 0 m c X V v d D s s J n F 1 b 3 Q 7 U 2 V j d G l v b j E v 5 p a w 5 b u 6 5 p a H 5 p y s 5 p a H 5 q G j I C g y K S / m m 7 T m l L n n m o T n s b v l n o s u e 0 N v b H V t b j M y L D M x f S Z x d W 9 0 O y w m c X V v d D t T Z W N 0 a W 9 u M S / m l r D l u 7 r m l o f m n K z m l o f m o a M g K D I p L + a b t O a U u e e a h O e x u + W e i y 5 7 Q 2 9 s d W 1 u M z M s M z J 9 J n F 1 b 3 Q 7 L C Z x d W 9 0 O 1 N l Y 3 R p b 2 4 x L + a W s O W 7 u u a W h + a c r O a W h + a h o y A o M i k v 5 p u 0 5 p S 5 5 5 q E 5 7 G 7 5 Z 6 L L n t D b 2 x 1 b W 4 z N C w z M 3 0 m c X V v d D s s J n F 1 b 3 Q 7 U 2 V j d G l v b j E v 5 p a w 5 b u 6 5 p a H 5 p y s 5 p a H 5 q G j I C g y K S / m m 7 T m l L n n m o T n s b v l n o s u e 0 N v b H V t b j M 1 L D M 0 f S Z x d W 9 0 O y w m c X V v d D t T Z W N 0 a W 9 u M S / m l r D l u 7 r m l o f m n K z m l o f m o a M g K D I p L + a b t O a U u e e a h O e x u + W e i y 5 7 Q 2 9 s d W 1 u M z Y s M z V 9 J n F 1 b 3 Q 7 L C Z x d W 9 0 O 1 N l Y 3 R p b 2 4 x L + a W s O W 7 u u a W h + a c r O a W h + a h o y A o M i k v 5 p u 0 5 p S 5 5 5 q E 5 7 G 7 5 Z 6 L L n t D b 2 x 1 b W 4 z N y w z N n 0 m c X V v d D s s J n F 1 b 3 Q 7 U 2 V j d G l v b j E v 5 p a w 5 b u 6 5 p a H 5 p y s 5 p a H 5 q G j I C g y K S / m m 7 T m l L n n m o T n s b v l n o s u e 0 N v b H V t b j M 4 L D M 3 f S Z x d W 9 0 O y w m c X V v d D t T Z W N 0 a W 9 u M S / m l r D l u 7 r m l o f m n K z m l o f m o a M g K D I p L + a b t O a U u e e a h O e x u + W e i y 5 7 Q 2 9 s d W 1 u M z k s M z h 9 J n F 1 b 3 Q 7 L C Z x d W 9 0 O 1 N l Y 3 R p b 2 4 x L + a W s O W 7 u u a W h + a c r O a W h + a h o y A o M i k v 5 p u 0 5 p S 5 5 5 q E 5 7 G 7 5 Z 6 L L n t D b 2 x 1 b W 4 0 M C w z O X 0 m c X V v d D s s J n F 1 b 3 Q 7 U 2 V j d G l v b j E v 5 p a w 5 b u 6 5 p a H 5 p y s 5 p a H 5 q G j I C g y K S / m m 7 T m l L n n m o T n s b v l n o s u e 0 N v b H V t b j Q x L D Q w f S Z x d W 9 0 O y w m c X V v d D t T Z W N 0 a W 9 u M S / m l r D l u 7 r m l o f m n K z m l o f m o a M g K D I p L + a b t O a U u e e a h O e x u + W e i y 5 7 Q 2 9 s d W 1 u N D I s N D F 9 J n F 1 b 3 Q 7 L C Z x d W 9 0 O 1 N l Y 3 R p b 2 4 x L + a W s O W 7 u u a W h + a c r O a W h + a h o y A o M i k v 5 p u 0 5 p S 5 5 5 q E 5 7 G 7 5 Z 6 L L n t D b 2 x 1 b W 4 0 M y w 0 M n 0 m c X V v d D s s J n F 1 b 3 Q 7 U 2 V j d G l v b j E v 5 p a w 5 b u 6 5 p a H 5 p y s 5 p a H 5 q G j I C g y K S / m m 7 T m l L n n m o T n s b v l n o s u e 0 N v b H V t b j Q 0 L D Q z f S Z x d W 9 0 O y w m c X V v d D t T Z W N 0 a W 9 u M S / m l r D l u 7 r m l o f m n K z m l o f m o a M g K D I p L + a b t O a U u e e a h O e x u + W e i y 5 7 Q 2 9 s d W 1 u N D U s N D R 9 J n F 1 b 3 Q 7 L C Z x d W 9 0 O 1 N l Y 3 R p b 2 4 x L + a W s O W 7 u u a W h + a c r O a W h + a h o y A o M i k v 5 p u 0 5 p S 5 5 5 q E 5 7 G 7 5 Z 6 L L n t D b 2 x 1 b W 4 0 N i w 0 N X 0 m c X V v d D s s J n F 1 b 3 Q 7 U 2 V j d G l v b j E v 5 p a w 5 b u 6 5 p a H 5 p y s 5 p a H 5 q G j I C g y K S / m m 7 T m l L n n m o T n s b v l n o s u e 0 N v b H V t b j Q 3 L D Q 2 f S Z x d W 9 0 O y w m c X V v d D t T Z W N 0 a W 9 u M S / m l r D l u 7 r m l o f m n K z m l o f m o a M g K D I p L + a b t O a U u e e a h O e x u + W e i y 5 7 Q 2 9 s d W 1 u N D g s N D d 9 J n F 1 b 3 Q 7 L C Z x d W 9 0 O 1 N l Y 3 R p b 2 4 x L + a W s O W 7 u u a W h + a c r O a W h + a h o y A o M i k v 5 p u 0 5 p S 5 5 5 q E 5 7 G 7 5 Z 6 L L n t D b 2 x 1 b W 4 0 O S w 0 O H 0 m c X V v d D s s J n F 1 b 3 Q 7 U 2 V j d G l v b j E v 5 p a w 5 b u 6 5 p a H 5 p y s 5 p a H 5 q G j I C g y K S / m m 7 T m l L n n m o T n s b v l n o s u e 0 N v b H V t b j U w L D Q 5 f S Z x d W 9 0 O y w m c X V v d D t T Z W N 0 a W 9 u M S / m l r D l u 7 r m l o f m n K z m l o f m o a M g K D I p L + a b t O a U u e e a h O e x u + W e i y 5 7 Q 2 9 s d W 1 u N T E s N T B 9 J n F 1 b 3 Q 7 L C Z x d W 9 0 O 1 N l Y 3 R p b 2 4 x L + a W s O W 7 u u a W h + a c r O a W h + a h o y A o M i k v 5 p u 0 5 p S 5 5 5 q E 5 7 G 7 5 Z 6 L L n t D b 2 x 1 b W 4 1 M i w 1 M X 0 m c X V v d D s s J n F 1 b 3 Q 7 U 2 V j d G l v b j E v 5 p a w 5 b u 6 5 p a H 5 p y s 5 p a H 5 q G j I C g y K S / m m 7 T m l L n n m o T n s b v l n o s u e 0 N v b H V t b j U z L D U y f S Z x d W 9 0 O y w m c X V v d D t T Z W N 0 a W 9 u M S / m l r D l u 7 r m l o f m n K z m l o f m o a M g K D I p L + a b t O a U u e e a h O e x u + W e i y 5 7 Q 2 9 s d W 1 u N T Q s N T N 9 J n F 1 b 3 Q 7 L C Z x d W 9 0 O 1 N l Y 3 R p b 2 4 x L + a W s O W 7 u u a W h + a c r O a W h + a h o y A o M i k v 5 p u 0 5 p S 5 5 5 q E 5 7 G 7 5 Z 6 L L n t D b 2 x 1 b W 4 1 N S w 1 N H 0 m c X V v d D s s J n F 1 b 3 Q 7 U 2 V j d G l v b j E v 5 p a w 5 b u 6 5 p a H 5 p y s 5 p a H 5 q G j I C g y K S / m m 7 T m l L n n m o T n s b v l n o s u e 0 N v b H V t b j U 2 L D U 1 f S Z x d W 9 0 O y w m c X V v d D t T Z W N 0 a W 9 u M S / m l r D l u 7 r m l o f m n K z m l o f m o a M g K D I p L + a b t O a U u e e a h O e x u + W e i y 5 7 Q 2 9 s d W 1 u N T c s N T Z 9 J n F 1 b 3 Q 7 L C Z x d W 9 0 O 1 N l Y 3 R p b 2 4 x L + a W s O W 7 u u a W h + a c r O a W h + a h o y A o M i k v 5 p u 0 5 p S 5 5 5 q E 5 7 G 7 5 Z 6 L L n t D b 2 x 1 b W 4 1 O C w 1 N 3 0 m c X V v d D s s J n F 1 b 3 Q 7 U 2 V j d G l v b j E v 5 p a w 5 b u 6 5 p a H 5 p y s 5 p a H 5 q G j I C g y K S / m m 7 T m l L n n m o T n s b v l n o s u e 0 N v b H V t b j U 5 L D U 4 f S Z x d W 9 0 O y w m c X V v d D t T Z W N 0 a W 9 u M S / m l r D l u 7 r m l o f m n K z m l o f m o a M g K D I p L + a b t O a U u e e a h O e x u + W e i y 5 7 Q 2 9 s d W 1 u N j A s N T l 9 J n F 1 b 3 Q 7 L C Z x d W 9 0 O 1 N l Y 3 R p b 2 4 x L + a W s O W 7 u u a W h + a c r O a W h + a h o y A o M i k v 5 p u 0 5 p S 5 5 5 q E 5 7 G 7 5 Z 6 L L n t D b 2 x 1 b W 4 2 M S w 2 M H 0 m c X V v d D s s J n F 1 b 3 Q 7 U 2 V j d G l v b j E v 5 p a w 5 b u 6 5 p a H 5 p y s 5 p a H 5 q G j I C g y K S / m m 7 T m l L n n m o T n s b v l n o s u e 0 N v b H V t b j Y y L D Y x f S Z x d W 9 0 O y w m c X V v d D t T Z W N 0 a W 9 u M S / m l r D l u 7 r m l o f m n K z m l o f m o a M g K D I p L + a b t O a U u e e a h O e x u + W e i y 5 7 Q 2 9 s d W 1 u N j M s N j J 9 J n F 1 b 3 Q 7 L C Z x d W 9 0 O 1 N l Y 3 R p b 2 4 x L + a W s O W 7 u u a W h + a c r O a W h + a h o y A o M i k v 5 p u 0 5 p S 5 5 5 q E 5 7 G 7 5 Z 6 L L n t D b 2 x 1 b W 4 2 N C w 2 M 3 0 m c X V v d D s s J n F 1 b 3 Q 7 U 2 V j d G l v b j E v 5 p a w 5 b u 6 5 p a H 5 p y s 5 p a H 5 q G j I C g y K S / m m 7 T m l L n n m o T n s b v l n o s u e 0 N v b H V t b j Y 1 L D Y 0 f S Z x d W 9 0 O y w m c X V v d D t T Z W N 0 a W 9 u M S / m l r D l u 7 r m l o f m n K z m l o f m o a M g K D I p L + a b t O a U u e e a h O e x u + W e i y 5 7 Q 2 9 s d W 1 u N j Y s N j V 9 J n F 1 b 3 Q 7 L C Z x d W 9 0 O 1 N l Y 3 R p b 2 4 x L + a W s O W 7 u u a W h + a c r O a W h + a h o y A o M i k v 5 p u 0 5 p S 5 5 5 q E 5 7 G 7 5 Z 6 L L n t D b 2 x 1 b W 4 2 N y w 2 N n 0 m c X V v d D s s J n F 1 b 3 Q 7 U 2 V j d G l v b j E v 5 p a w 5 b u 6 5 p a H 5 p y s 5 p a H 5 q G j I C g y K S / m m 7 T m l L n n m o T n s b v l n o s u e 0 N v b H V t b j Y 4 L D Y 3 f S Z x d W 9 0 O y w m c X V v d D t T Z W N 0 a W 9 u M S / m l r D l u 7 r m l o f m n K z m l o f m o a M g K D I p L + a b t O a U u e e a h O e x u + W e i y 5 7 Q 2 9 s d W 1 u N j k s N j h 9 J n F 1 b 3 Q 7 L C Z x d W 9 0 O 1 N l Y 3 R p b 2 4 x L + a W s O W 7 u u a W h + a c r O a W h + a h o y A o M i k v 5 p u 0 5 p S 5 5 5 q E 5 7 G 7 5 Z 6 L L n t D b 2 x 1 b W 4 3 M C w 2 O X 0 m c X V v d D s s J n F 1 b 3 Q 7 U 2 V j d G l v b j E v 5 p a w 5 b u 6 5 p a H 5 p y s 5 p a H 5 q G j I C g y K S / m m 7 T m l L n n m o T n s b v l n o s u e 0 N v b H V t b j c x L D c w f S Z x d W 9 0 O y w m c X V v d D t T Z W N 0 a W 9 u M S / m l r D l u 7 r m l o f m n K z m l o f m o a M g K D I p L + a b t O a U u e e a h O e x u + W e i y 5 7 Q 2 9 s d W 1 u N z I s N z F 9 J n F 1 b 3 Q 7 L C Z x d W 9 0 O 1 N l Y 3 R p b 2 4 x L + a W s O W 7 u u a W h + a c r O a W h + a h o y A o M i k v 5 p u 0 5 p S 5 5 5 q E 5 7 G 7 5 Z 6 L L n t D b 2 x 1 b W 4 3 M y w 3 M n 0 m c X V v d D s s J n F 1 b 3 Q 7 U 2 V j d G l v b j E v 5 p a w 5 b u 6 5 p a H 5 p y s 5 p a H 5 q G j I C g y K S / m m 7 T m l L n n m o T n s b v l n o s u e 0 N v b H V t b j c 0 L D c z f S Z x d W 9 0 O y w m c X V v d D t T Z W N 0 a W 9 u M S / m l r D l u 7 r m l o f m n K z m l o f m o a M g K D I p L + a b t O a U u e e a h O e x u + W e i y 5 7 Q 2 9 s d W 1 u N z U s N z R 9 J n F 1 b 3 Q 7 L C Z x d W 9 0 O 1 N l Y 3 R p b 2 4 x L + a W s O W 7 u u a W h + a c r O a W h + a h o y A o M i k v 5 p u 0 5 p S 5 5 5 q E 5 7 G 7 5 Z 6 L L n t D b 2 x 1 b W 4 3 N i w 3 N X 0 m c X V v d D s s J n F 1 b 3 Q 7 U 2 V j d G l v b j E v 5 p a w 5 b u 6 5 p a H 5 p y s 5 p a H 5 q G j I C g y K S / m m 7 T m l L n n m o T n s b v l n o s u e 0 N v b H V t b j c 3 L D c 2 f S Z x d W 9 0 O y w m c X V v d D t T Z W N 0 a W 9 u M S / m l r D l u 7 r m l o f m n K z m l o f m o a M g K D I p L + a b t O a U u e e a h O e x u + W e i y 5 7 Q 2 9 s d W 1 u N z g s N z d 9 J n F 1 b 3 Q 7 L C Z x d W 9 0 O 1 N l Y 3 R p b 2 4 x L + a W s O W 7 u u a W h + a c r O a W h + a h o y A o M i k v 5 p u 0 5 p S 5 5 5 q E 5 7 G 7 5 Z 6 L L n t D b 2 x 1 b W 4 3 O S w 3 O H 0 m c X V v d D s s J n F 1 b 3 Q 7 U 2 V j d G l v b j E v 5 p a w 5 b u 6 5 p a H 5 p y s 5 p a H 5 q G j I C g y K S / m m 7 T m l L n n m o T n s b v l n o s u e 0 N v b H V t b j g w L D c 5 f S Z x d W 9 0 O y w m c X V v d D t T Z W N 0 a W 9 u M S / m l r D l u 7 r m l o f m n K z m l o f m o a M g K D I p L + a b t O a U u e e a h O e x u + W e i y 5 7 Q 2 9 s d W 1 u O D E s O D B 9 J n F 1 b 3 Q 7 L C Z x d W 9 0 O 1 N l Y 3 R p b 2 4 x L + a W s O W 7 u u a W h + a c r O a W h + a h o y A o M i k v 5 p u 0 5 p S 5 5 5 q E 5 7 G 7 5 Z 6 L L n t D b 2 x 1 b W 4 4 M i w 4 M X 0 m c X V v d D s s J n F 1 b 3 Q 7 U 2 V j d G l v b j E v 5 p a w 5 b u 6 5 p a H 5 p y s 5 p a H 5 q G j I C g y K S / m m 7 T m l L n n m o T n s b v l n o s u e 0 N v b H V t b j g z L D g y f S Z x d W 9 0 O y w m c X V v d D t T Z W N 0 a W 9 u M S / m l r D l u 7 r m l o f m n K z m l o f m o a M g K D I p L + a b t O a U u e e a h O e x u + W e i y 5 7 Q 2 9 s d W 1 u O D Q s O D N 9 J n F 1 b 3 Q 7 L C Z x d W 9 0 O 1 N l Y 3 R p b 2 4 x L + a W s O W 7 u u a W h + a c r O a W h + a h o y A o M i k v 5 p u 0 5 p S 5 5 5 q E 5 7 G 7 5 Z 6 L L n t D b 2 x 1 b W 4 4 N S w 4 N H 0 m c X V v d D s s J n F 1 b 3 Q 7 U 2 V j d G l v b j E v 5 p a w 5 b u 6 5 p a H 5 p y s 5 p a H 5 q G j I C g y K S / m m 7 T m l L n n m o T n s b v l n o s u e 0 N v b H V t b j g 2 L D g 1 f S Z x d W 9 0 O y w m c X V v d D t T Z W N 0 a W 9 u M S / m l r D l u 7 r m l o f m n K z m l o f m o a M g K D I p L + a b t O a U u e e a h O e x u + W e i y 5 7 Q 2 9 s d W 1 u O D c s O D Z 9 J n F 1 b 3 Q 7 L C Z x d W 9 0 O 1 N l Y 3 R p b 2 4 x L + a W s O W 7 u u a W h + a c r O a W h + a h o y A o M i k v 5 p u 0 5 p S 5 5 5 q E 5 7 G 7 5 Z 6 L L n t D b 2 x 1 b W 4 4 O C w 4 N 3 0 m c X V v d D s s J n F 1 b 3 Q 7 U 2 V j d G l v b j E v 5 p a w 5 b u 6 5 p a H 5 p y s 5 p a H 5 q G j I C g y K S / m m 7 T m l L n n m o T n s b v l n o s u e 0 N v b H V t b j g 5 L D g 4 f S Z x d W 9 0 O y w m c X V v d D t T Z W N 0 a W 9 u M S / m l r D l u 7 r m l o f m n K z m l o f m o a M g K D I p L + a b t O a U u e e a h O e x u + W e i y 5 7 Q 2 9 s d W 1 u O T A s O D l 9 J n F 1 b 3 Q 7 L C Z x d W 9 0 O 1 N l Y 3 R p b 2 4 x L + a W s O W 7 u u a W h + a c r O a W h + a h o y A o M i k v 5 p u 0 5 p S 5 5 5 q E 5 7 G 7 5 Z 6 L L n t D b 2 x 1 b W 4 5 M S w 5 M H 0 m c X V v d D s s J n F 1 b 3 Q 7 U 2 V j d G l v b j E v 5 p a w 5 b u 6 5 p a H 5 p y s 5 p a H 5 q G j I C g y K S / m m 7 T m l L n n m o T n s b v l n o s u e 0 N v b H V t b j k y L D k x f S Z x d W 9 0 O y w m c X V v d D t T Z W N 0 a W 9 u M S / m l r D l u 7 r m l o f m n K z m l o f m o a M g K D I p L + a b t O a U u e e a h O e x u + W e i y 5 7 Q 2 9 s d W 1 u O T M s O T J 9 J n F 1 b 3 Q 7 L C Z x d W 9 0 O 1 N l Y 3 R p b 2 4 x L + a W s O W 7 u u a W h + a c r O a W h + a h o y A o M i k v 5 p u 0 5 p S 5 5 5 q E 5 7 G 7 5 Z 6 L L n t D b 2 x 1 b W 4 5 N C w 5 M 3 0 m c X V v d D s s J n F 1 b 3 Q 7 U 2 V j d G l v b j E v 5 p a w 5 b u 6 5 p a H 5 p y s 5 p a H 5 q G j I C g y K S / m m 7 T m l L n n m o T n s b v l n o s u e 0 N v b H V t b j k 1 L D k 0 f S Z x d W 9 0 O y w m c X V v d D t T Z W N 0 a W 9 u M S / m l r D l u 7 r m l o f m n K z m l o f m o a M g K D I p L + a b t O a U u e e a h O e x u + W e i y 5 7 Q 2 9 s d W 1 u O T Y s O T V 9 J n F 1 b 3 Q 7 L C Z x d W 9 0 O 1 N l Y 3 R p b 2 4 x L + a W s O W 7 u u a W h + a c r O a W h + a h o y A o M i k v 5 p u 0 5 p S 5 5 5 q E 5 7 G 7 5 Z 6 L L n t D b 2 x 1 b W 4 5 N y w 5 N n 0 m c X V v d D s s J n F 1 b 3 Q 7 U 2 V j d G l v b j E v 5 p a w 5 b u 6 5 p a H 5 p y s 5 p a H 5 q G j I C g y K S / m m 7 T m l L n n m o T n s b v l n o s u e 0 N v b H V t b j k 4 L D k 3 f S Z x d W 9 0 O y w m c X V v d D t T Z W N 0 a W 9 u M S / m l r D l u 7 r m l o f m n K z m l o f m o a M g K D I p L + a b t O a U u e e a h O e x u + W e i y 5 7 Q 2 9 s d W 1 u O T k s O T h 9 J n F 1 b 3 Q 7 L C Z x d W 9 0 O 1 N l Y 3 R p b 2 4 x L + a W s O W 7 u u a W h + a c r O a W h + a h o y A o M i k v 5 p u 0 5 p S 5 5 5 q E 5 7 G 7 5 Z 6 L L n t D b 2 x 1 b W 4 x M D A s O T l 9 J n F 1 b 3 Q 7 L C Z x d W 9 0 O 1 N l Y 3 R p b 2 4 x L + a W s O W 7 u u a W h + a c r O a W h + a h o y A o M i k v 5 p u 0 5 p S 5 5 5 q E 5 7 G 7 5 Z 6 L L n t D b 2 x 1 b W 4 x M D E s M T A w f S Z x d W 9 0 O y w m c X V v d D t T Z W N 0 a W 9 u M S / m l r D l u 7 r m l o f m n K z m l o f m o a M g K D I p L + a b t O a U u e e a h O e x u + W e i y 5 7 Q 2 9 s d W 1 u M T A y L D E w M X 0 m c X V v d D s s J n F 1 b 3 Q 7 U 2 V j d G l v b j E v 5 p a w 5 b u 6 5 p a H 5 p y s 5 p a H 5 q G j I C g y K S / m m 7 T m l L n n m o T n s b v l n o s u e 0 N v b H V t b j E w M y w x M D J 9 J n F 1 b 3 Q 7 L C Z x d W 9 0 O 1 N l Y 3 R p b 2 4 x L + a W s O W 7 u u a W h + a c r O a W h + a h o y A o M i k v 5 p u 0 5 p S 5 5 5 q E 5 7 G 7 5 Z 6 L L n t D b 2 x 1 b W 4 x M D Q s M T A z f S Z x d W 9 0 O y w m c X V v d D t T Z W N 0 a W 9 u M S / m l r D l u 7 r m l o f m n K z m l o f m o a M g K D I p L + a b t O a U u e e a h O e x u + W e i y 5 7 Q 2 9 s d W 1 u M T A 1 L D E w N H 0 m c X V v d D s s J n F 1 b 3 Q 7 U 2 V j d G l v b j E v 5 p a w 5 b u 6 5 p a H 5 p y s 5 p a H 5 q G j I C g y K S / m m 7 T m l L n n m o T n s b v l n o s u e 0 N v b H V t b j E w N i w x M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0 N s Y X N z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N V Q w N D o z M j o 1 M y 4 y N T c 3 M T c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Q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V z Q 2 x h c 3 N B L + a b t O a U u e e a h O e x u + W e i y 5 7 Q 2 9 s d W 1 u M S w w f S Z x d W 9 0 O y w m c X V v d D t T Z W N 0 a W 9 u M S 9 T Y 2 9 y Z X N D b G F z c 0 E v 5 p u 0 5 p S 5 5 5 q E 5 7 G 7 5 Z 6 L L n t D b 2 x 1 b W 4 y L D F 9 J n F 1 b 3 Q 7 L C Z x d W 9 0 O 1 N l Y 3 R p b 2 4 x L 1 N j b 3 J l c 0 N s Y X N z Q S / m m 7 T m l L n n m o T n s b v l n o s u e 0 N v b H V t b j M s M n 0 m c X V v d D s s J n F 1 b 3 Q 7 U 2 V j d G l v b j E v U 2 N v c m V z Q 2 x h c 3 N B L + a b t O a U u e e a h O e x u + W e i y 5 7 Q 2 9 s d W 1 u N C w z f S Z x d W 9 0 O y w m c X V v d D t T Z W N 0 a W 9 u M S 9 T Y 2 9 y Z X N D b G F z c 0 E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j b 3 J l c 0 N s Y X N z Q S / m m 7 T m l L n n m o T n s b v l n o s u e 0 N v b H V t b j E s M H 0 m c X V v d D s s J n F 1 b 3 Q 7 U 2 V j d G l v b j E v U 2 N v c m V z Q 2 x h c 3 N B L + a b t O a U u e e a h O e x u + W e i y 5 7 Q 2 9 s d W 1 u M i w x f S Z x d W 9 0 O y w m c X V v d D t T Z W N 0 a W 9 u M S 9 T Y 2 9 y Z X N D b G F z c 0 E v 5 p u 0 5 p S 5 5 5 q E 5 7 G 7 5 Z 6 L L n t D b 2 x 1 b W 4 z L D J 9 J n F 1 b 3 Q 7 L C Z x d W 9 0 O 1 N l Y 3 R p b 2 4 x L 1 N j b 3 J l c 0 N s Y X N z Q S / m m 7 T m l L n n m o T n s b v l n o s u e 0 N v b H V t b j Q s M 3 0 m c X V v d D s s J n F 1 b 3 Q 7 U 2 V j d G l v b j E v U 2 N v c m V z Q 2 x h c 3 N B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v c m V z Q 2 x h c 3 N B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0 N s Y X N z Q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9 X D F T X 1 r k K d 9 M K X 3 n f y W Q A A A A A C A A A A A A A Q Z g A A A A E A A C A A A A A I G B Q U 6 k j X 3 R 0 L S S 2 u A R V Z K 4 9 j c j R K o q B R / v K f 3 N W t N g A A A A A O g A A A A A I A A C A A A A A 6 n h H t x g q d / 4 T Y V X I 7 p s V K m L b b d c m / 4 b S J 1 I N Z j o p G J l A A A A B 8 p p p 6 2 c F q E t T O O w 5 U b k i l d e B j L 7 s m O Q h m A d Q S D M / J G c e V T s 8 j w M d y v G Q y y / 5 x 7 d + E C X 2 a 7 8 E B m J b 4 0 3 O z O S 3 3 C + l x l R Z u g D e k n W T S I h h t B E A A A A B W g l 5 K z f x 1 q k I Y Y o H C H Q f L 0 R 0 H s g a D G n H 4 O I 6 s q v b I N v i 8 K x a U y W h u 8 n g U v H q + / 0 w f B w 7 B l X 8 p N a H 1 L s H p s k 3 y < / D a t a M a s h u p > 
</file>

<file path=customXml/itemProps1.xml><?xml version="1.0" encoding="utf-8"?>
<ds:datastoreItem xmlns:ds="http://schemas.openxmlformats.org/officeDocument/2006/customXml" ds:itemID="{FD9B6444-8A50-4F5B-A855-8AFEBFAB7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</cp:lastModifiedBy>
  <dcterms:created xsi:type="dcterms:W3CDTF">2017-12-03T06:24:00Z</dcterms:created>
  <dcterms:modified xsi:type="dcterms:W3CDTF">2018-01-02T12:12:04Z</dcterms:modified>
</cp:coreProperties>
</file>