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ment/Documents/code/FinModel/"/>
    </mc:Choice>
  </mc:AlternateContent>
  <xr:revisionPtr revIDLastSave="0" documentId="13_ncr:1_{A5E5C038-DEFE-F249-85C2-7F961EE7813B}" xr6:coauthVersionLast="47" xr6:coauthVersionMax="47" xr10:uidLastSave="{00000000-0000-0000-0000-000000000000}"/>
  <bookViews>
    <workbookView xWindow="0" yWindow="500" windowWidth="28800" windowHeight="15800" xr2:uid="{A3E206E8-B5C9-0E47-978A-73C5AB214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7" i="1" s="1"/>
  <c r="B15" i="1"/>
  <c r="B12" i="1"/>
  <c r="B11" i="1"/>
  <c r="D2" i="1"/>
  <c r="F2" i="1"/>
  <c r="B13" i="1" l="1"/>
  <c r="G2" i="1"/>
</calcChain>
</file>

<file path=xl/sharedStrings.xml><?xml version="1.0" encoding="utf-8"?>
<sst xmlns="http://schemas.openxmlformats.org/spreadsheetml/2006/main" count="19" uniqueCount="18">
  <si>
    <t>总股本（亿）</t>
  </si>
  <si>
    <t>名称</t>
  </si>
  <si>
    <t>中信证券</t>
  </si>
  <si>
    <t>当前价格（元）</t>
  </si>
  <si>
    <t>前三季度净利润</t>
  </si>
  <si>
    <t>全年净利润预测</t>
  </si>
  <si>
    <t>PE（动态）</t>
  </si>
  <si>
    <t>市值（亿）</t>
  </si>
  <si>
    <t>买入市值：</t>
  </si>
  <si>
    <t>唐朝估值法公式：</t>
  </si>
  <si>
    <t>买入市值=目标PE * 三年后净利润 /2</t>
  </si>
  <si>
    <t>目标PE</t>
  </si>
  <si>
    <t>买入价格</t>
  </si>
  <si>
    <t>近三年复合增长率</t>
  </si>
  <si>
    <t>三年后净利润预测</t>
  </si>
  <si>
    <t>三年后净利润采用现在的利润</t>
  </si>
  <si>
    <t>买入市值</t>
  </si>
  <si>
    <t>http://f10.eastmoney.com/f10_v2/IndustryAnalysis.aspx?code=sh600030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</si>
</sst>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7</xdr:row>
      <xdr:rowOff>25399</xdr:rowOff>
    </xdr:from>
    <xdr:to>
      <xdr:col>8</xdr:col>
      <xdr:colOff>419100</xdr:colOff>
      <xdr:row>28</xdr:row>
      <xdr:rowOff>92464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A1AED-15F7-DAB4-47EF-1DEE61D6B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1447799"/>
          <a:ext cx="8572500" cy="4334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f10.eastmoney.com/f10_v2/IndustryAnalysis.aspx?code=sh600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25D7-0A1D-8748-8696-3D5A2C1EA9AF}">
  <dimension ref="A1:H17"/>
  <sheetViews>
    <sheetView tabSelected="1" workbookViewId="0">
      <selection activeCell="H4" sqref="H4"/>
    </sheetView>
  </sheetViews>
  <sheetFormatPr baseColWidth="10" defaultRowHeight="16" x14ac:dyDescent="0.2"/>
  <cols>
    <col min="1" max="1" width="27.6640625" bestFit="1" customWidth="1"/>
    <col min="2" max="2" width="32.83203125" bestFit="1" customWidth="1"/>
    <col min="3" max="3" width="17.33203125" bestFit="1" customWidth="1"/>
    <col min="4" max="4" width="15.1640625" customWidth="1"/>
    <col min="5" max="5" width="20.6640625" customWidth="1"/>
    <col min="6" max="6" width="21.6640625" customWidth="1"/>
    <col min="7" max="7" width="27.1640625" customWidth="1"/>
    <col min="8" max="8" width="62.5" bestFit="1" customWidth="1"/>
  </cols>
  <sheetData>
    <row r="1" spans="1:8" x14ac:dyDescent="0.2">
      <c r="A1" t="s">
        <v>1</v>
      </c>
      <c r="B1" t="s">
        <v>0</v>
      </c>
      <c r="C1" t="s">
        <v>3</v>
      </c>
      <c r="D1" t="s">
        <v>7</v>
      </c>
      <c r="E1" t="s">
        <v>4</v>
      </c>
      <c r="F1" t="s">
        <v>5</v>
      </c>
      <c r="G1" t="s">
        <v>6</v>
      </c>
    </row>
    <row r="2" spans="1:8" x14ac:dyDescent="0.2">
      <c r="A2" t="s">
        <v>2</v>
      </c>
      <c r="B2">
        <v>148.21</v>
      </c>
      <c r="C2">
        <v>20.51</v>
      </c>
      <c r="D2">
        <f>B2*C2</f>
        <v>3039.7871000000005</v>
      </c>
      <c r="E2">
        <v>165.68</v>
      </c>
      <c r="F2">
        <f>E2 * 4 / 3</f>
        <v>220.90666666666667</v>
      </c>
      <c r="G2">
        <f>D2/F2</f>
        <v>13.760504134476101</v>
      </c>
    </row>
    <row r="6" spans="1:8" x14ac:dyDescent="0.2">
      <c r="H6" s="2" t="s">
        <v>17</v>
      </c>
    </row>
    <row r="9" spans="1:8" x14ac:dyDescent="0.2">
      <c r="A9" t="s">
        <v>9</v>
      </c>
      <c r="B9" t="s">
        <v>10</v>
      </c>
    </row>
    <row r="10" spans="1:8" x14ac:dyDescent="0.2">
      <c r="A10" t="s">
        <v>11</v>
      </c>
      <c r="B10">
        <v>20</v>
      </c>
    </row>
    <row r="11" spans="1:8" x14ac:dyDescent="0.2">
      <c r="A11" t="s">
        <v>14</v>
      </c>
      <c r="B11">
        <f>F2*(1+D11)*(1+D11)*(1+D11)</f>
        <v>294.02677333333338</v>
      </c>
      <c r="C11" t="s">
        <v>13</v>
      </c>
      <c r="D11">
        <v>0.1</v>
      </c>
    </row>
    <row r="12" spans="1:8" x14ac:dyDescent="0.2">
      <c r="A12" t="s">
        <v>8</v>
      </c>
      <c r="B12">
        <f>B10*B11/2</f>
        <v>2940.267733333334</v>
      </c>
    </row>
    <row r="13" spans="1:8" x14ac:dyDescent="0.2">
      <c r="A13" t="s">
        <v>12</v>
      </c>
      <c r="B13" s="1">
        <f>B12/B2</f>
        <v>19.838524615972837</v>
      </c>
    </row>
    <row r="15" spans="1:8" x14ac:dyDescent="0.2">
      <c r="A15" t="s">
        <v>15</v>
      </c>
      <c r="B15">
        <f>F2</f>
        <v>220.90666666666667</v>
      </c>
    </row>
    <row r="16" spans="1:8" x14ac:dyDescent="0.2">
      <c r="A16" t="s">
        <v>16</v>
      </c>
      <c r="B16">
        <f>B10*B15/2</f>
        <v>2209.0666666666666</v>
      </c>
    </row>
    <row r="17" spans="1:2" x14ac:dyDescent="0.2">
      <c r="A17" t="s">
        <v>12</v>
      </c>
      <c r="B17" s="1">
        <f>B16/B2</f>
        <v>14.904977172030677</v>
      </c>
    </row>
  </sheetData>
  <hyperlinks>
    <hyperlink ref="H6" r:id="rId1" xr:uid="{5057A760-B693-DB49-AFCB-DD05C1301BA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development</dc:creator>
  <cp:lastModifiedBy>development</cp:lastModifiedBy>
  <dcterms:created xsi:type="dcterms:W3CDTF">2022-12-08T11:36:29Z</dcterms:created>
  <dcterms:modified xsi:type="dcterms:W3CDTF">2022-12-08T12:37:26Z</dcterms:modified>
</cp:coreProperties>
</file>