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5" i="1" l="1"/>
  <c r="G13" i="1" l="1"/>
  <c r="G14" i="1"/>
  <c r="K2" i="1" l="1"/>
  <c r="G19" i="1"/>
  <c r="G12" i="1"/>
  <c r="G7" i="1"/>
  <c r="F7" i="1"/>
  <c r="G3" i="1"/>
  <c r="F19" i="1" l="1"/>
  <c r="F12" i="1" l="1"/>
  <c r="F3" i="1" l="1"/>
  <c r="F14" i="1"/>
  <c r="C18" i="2" l="1"/>
  <c r="J2" i="1" l="1"/>
  <c r="I2" i="1" l="1"/>
  <c r="H2" i="1"/>
</calcChain>
</file>

<file path=xl/sharedStrings.xml><?xml version="1.0" encoding="utf-8"?>
<sst xmlns="http://schemas.openxmlformats.org/spreadsheetml/2006/main" count="93" uniqueCount="77">
  <si>
    <t>拆除</t>
    <phoneticPr fontId="1" type="noConversion"/>
  </si>
  <si>
    <t>基装</t>
    <phoneticPr fontId="1" type="noConversion"/>
  </si>
  <si>
    <t>全部</t>
    <phoneticPr fontId="1" type="noConversion"/>
  </si>
  <si>
    <t>吊顶</t>
    <phoneticPr fontId="1" type="noConversion"/>
  </si>
  <si>
    <t>阴角线</t>
    <phoneticPr fontId="1" type="noConversion"/>
  </si>
  <si>
    <t>踢脚线</t>
    <phoneticPr fontId="1" type="noConversion"/>
  </si>
  <si>
    <t>防水</t>
    <phoneticPr fontId="1" type="noConversion"/>
  </si>
  <si>
    <t>乳胶漆</t>
    <phoneticPr fontId="1" type="noConversion"/>
  </si>
  <si>
    <t>水电改造</t>
    <phoneticPr fontId="1" type="noConversion"/>
  </si>
  <si>
    <t>铝合金窗子</t>
    <phoneticPr fontId="1" type="noConversion"/>
  </si>
  <si>
    <t>木门</t>
    <phoneticPr fontId="1" type="noConversion"/>
  </si>
  <si>
    <t>钛金门</t>
    <phoneticPr fontId="1" type="noConversion"/>
  </si>
  <si>
    <t>防盗门</t>
    <phoneticPr fontId="1" type="noConversion"/>
  </si>
  <si>
    <t>蹲便池</t>
    <phoneticPr fontId="1" type="noConversion"/>
  </si>
  <si>
    <t>软装</t>
    <phoneticPr fontId="1" type="noConversion"/>
  </si>
  <si>
    <t>窗帘</t>
    <phoneticPr fontId="1" type="noConversion"/>
  </si>
  <si>
    <t>桌子板凳</t>
    <phoneticPr fontId="1" type="noConversion"/>
  </si>
  <si>
    <t>茶几</t>
    <phoneticPr fontId="1" type="noConversion"/>
  </si>
  <si>
    <t>电视柜</t>
    <phoneticPr fontId="1" type="noConversion"/>
  </si>
  <si>
    <t>沙发</t>
    <phoneticPr fontId="1" type="noConversion"/>
  </si>
  <si>
    <t>床</t>
    <phoneticPr fontId="1" type="noConversion"/>
  </si>
  <si>
    <t>冰箱</t>
    <phoneticPr fontId="1" type="noConversion"/>
  </si>
  <si>
    <t>洗衣机</t>
    <phoneticPr fontId="1" type="noConversion"/>
  </si>
  <si>
    <t>油烟机</t>
    <phoneticPr fontId="1" type="noConversion"/>
  </si>
  <si>
    <t>灶具</t>
    <phoneticPr fontId="1" type="noConversion"/>
  </si>
  <si>
    <t>洗菜盆</t>
    <phoneticPr fontId="1" type="noConversion"/>
  </si>
  <si>
    <t>空调</t>
    <phoneticPr fontId="1" type="noConversion"/>
  </si>
  <si>
    <t>期望预算</t>
    <phoneticPr fontId="1" type="noConversion"/>
  </si>
  <si>
    <t>期望汇总</t>
    <phoneticPr fontId="1" type="noConversion"/>
  </si>
  <si>
    <t>铲墙</t>
    <phoneticPr fontId="1" type="noConversion"/>
  </si>
  <si>
    <t>清运</t>
    <phoneticPr fontId="1" type="noConversion"/>
  </si>
  <si>
    <t>其他</t>
    <phoneticPr fontId="1" type="noConversion"/>
  </si>
  <si>
    <t>64*20</t>
    <phoneticPr fontId="1" type="noConversion"/>
  </si>
  <si>
    <t>11*140</t>
    <phoneticPr fontId="1" type="noConversion"/>
  </si>
  <si>
    <t>50*75</t>
    <phoneticPr fontId="1" type="noConversion"/>
  </si>
  <si>
    <t>34*65</t>
    <phoneticPr fontId="1" type="noConversion"/>
  </si>
  <si>
    <t>68*75</t>
    <phoneticPr fontId="1" type="noConversion"/>
  </si>
  <si>
    <t>50*20</t>
    <phoneticPr fontId="1" type="noConversion"/>
  </si>
  <si>
    <t>厨柜吊柜</t>
    <phoneticPr fontId="1" type="noConversion"/>
  </si>
  <si>
    <t>5*900+2.5*500</t>
    <phoneticPr fontId="1" type="noConversion"/>
  </si>
  <si>
    <t>初步预算</t>
    <phoneticPr fontId="1" type="noConversion"/>
  </si>
  <si>
    <t>最终花费</t>
    <phoneticPr fontId="1" type="noConversion"/>
  </si>
  <si>
    <t>规格</t>
    <phoneticPr fontId="1" type="noConversion"/>
  </si>
  <si>
    <t>浴霸</t>
    <phoneticPr fontId="1" type="noConversion"/>
  </si>
  <si>
    <t>初步汇总</t>
    <phoneticPr fontId="1" type="noConversion"/>
  </si>
  <si>
    <t>最终汇总</t>
    <phoneticPr fontId="1" type="noConversion"/>
  </si>
  <si>
    <t>厨卫找平</t>
    <phoneticPr fontId="1" type="noConversion"/>
  </si>
  <si>
    <t>衣柜隔离墙</t>
    <phoneticPr fontId="1" type="noConversion"/>
  </si>
  <si>
    <t>客厅卧室地砖</t>
    <phoneticPr fontId="1" type="noConversion"/>
  </si>
  <si>
    <t>厨卫地砖墙砖</t>
    <phoneticPr fontId="1" type="noConversion"/>
  </si>
  <si>
    <t>合计</t>
    <phoneticPr fontId="1" type="noConversion"/>
  </si>
  <si>
    <t>水泥河沙</t>
    <phoneticPr fontId="1" type="noConversion"/>
  </si>
  <si>
    <t>热水器</t>
    <phoneticPr fontId="1" type="noConversion"/>
  </si>
  <si>
    <t>腻子乳胶漆</t>
    <phoneticPr fontId="1" type="noConversion"/>
  </si>
  <si>
    <t>200*46</t>
    <phoneticPr fontId="1" type="noConversion"/>
  </si>
  <si>
    <t>7*180</t>
    <phoneticPr fontId="1" type="noConversion"/>
  </si>
  <si>
    <t>衣柜</t>
    <phoneticPr fontId="1" type="noConversion"/>
  </si>
  <si>
    <t>厨柜吊柜</t>
    <phoneticPr fontId="1" type="noConversion"/>
  </si>
  <si>
    <t>贴砖</t>
    <phoneticPr fontId="1" type="noConversion"/>
  </si>
  <si>
    <t>拆除</t>
    <phoneticPr fontId="1" type="noConversion"/>
  </si>
  <si>
    <t>二次拆除</t>
    <phoneticPr fontId="1" type="noConversion"/>
  </si>
  <si>
    <t>补烂</t>
    <phoneticPr fontId="1" type="noConversion"/>
  </si>
  <si>
    <t>6.22-6.29</t>
    <phoneticPr fontId="1" type="noConversion"/>
  </si>
  <si>
    <t>水电改造</t>
    <phoneticPr fontId="1" type="noConversion"/>
  </si>
  <si>
    <t>7.20</t>
    <phoneticPr fontId="1" type="noConversion"/>
  </si>
  <si>
    <t>7.22-7.25</t>
    <phoneticPr fontId="1" type="noConversion"/>
  </si>
  <si>
    <t>已支付</t>
    <phoneticPr fontId="1" type="noConversion"/>
  </si>
  <si>
    <t>已支付汇总</t>
    <phoneticPr fontId="1" type="noConversion"/>
  </si>
  <si>
    <t>洗漱台</t>
    <phoneticPr fontId="1" type="noConversion"/>
  </si>
  <si>
    <t>雨蓬</t>
    <phoneticPr fontId="1" type="noConversion"/>
  </si>
  <si>
    <t>灯具</t>
    <phoneticPr fontId="1" type="noConversion"/>
  </si>
  <si>
    <t>开关插座等</t>
    <phoneticPr fontId="1" type="noConversion"/>
  </si>
  <si>
    <t>7.27-8.5</t>
    <phoneticPr fontId="1" type="noConversion"/>
  </si>
  <si>
    <t>修水管</t>
    <phoneticPr fontId="1" type="noConversion"/>
  </si>
  <si>
    <t>安天然气</t>
    <phoneticPr fontId="1" type="noConversion"/>
  </si>
  <si>
    <t>8.18-</t>
    <phoneticPr fontId="1" type="noConversion"/>
  </si>
  <si>
    <t>粉墙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</si>
</sst>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49" fontId="4" fillId="3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49" fontId="0" fillId="2" borderId="0" xfId="0" applyNumberFormat="1" applyFill="1" applyAlignment="1">
      <alignment horizontal="right"/>
    </xf>
    <xf numFmtId="49" fontId="0" fillId="3" borderId="0" xfId="0" applyNumberFormat="1" applyFill="1" applyAlignment="1">
      <alignment horizontal="lef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0" fontId="0" fillId="5" borderId="0" xfId="0" applyFill="1"/>
    <xf numFmtId="49" fontId="0" fillId="5" borderId="0" xfId="0" applyNumberFormat="1" applyFill="1" applyAlignment="1">
      <alignment horizontal="right"/>
    </xf>
    <xf numFmtId="0" fontId="5" fillId="0" borderId="0" xfId="0" applyFont="1"/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abSelected="1" workbookViewId="0">
      <pane ySplit="1" topLeftCell="A38" activePane="bottomLeft" state="frozen"/>
      <selection pane="bottomLeft" activeCell="M58" sqref="M58"/>
    </sheetView>
  </sheetViews>
  <sheetFormatPr defaultRowHeight="13.5" x14ac:dyDescent="0.15"/>
  <cols>
    <col min="2" max="2" width="12.25" customWidth="1"/>
    <col min="12" max="12" width="12" style="7" customWidth="1"/>
  </cols>
  <sheetData>
    <row r="1" spans="1:12" s="5" customFormat="1" x14ac:dyDescent="0.15">
      <c r="C1" s="5" t="s">
        <v>27</v>
      </c>
      <c r="D1" s="5" t="s">
        <v>40</v>
      </c>
      <c r="E1" s="5" t="s">
        <v>42</v>
      </c>
      <c r="F1" s="5" t="s">
        <v>41</v>
      </c>
      <c r="G1" s="5" t="s">
        <v>66</v>
      </c>
      <c r="H1" s="5" t="s">
        <v>28</v>
      </c>
      <c r="I1" s="5" t="s">
        <v>44</v>
      </c>
      <c r="J1" s="5" t="s">
        <v>45</v>
      </c>
      <c r="K1" s="5" t="s">
        <v>67</v>
      </c>
      <c r="L1" s="6"/>
    </row>
    <row r="2" spans="1:12" x14ac:dyDescent="0.15">
      <c r="A2" t="s">
        <v>0</v>
      </c>
      <c r="B2" t="s">
        <v>2</v>
      </c>
      <c r="C2">
        <v>8000</v>
      </c>
      <c r="H2" s="14">
        <f>SUM(C:C)</f>
        <v>110330</v>
      </c>
      <c r="I2" s="14">
        <f>SUM(D:D)</f>
        <v>115720</v>
      </c>
      <c r="J2" s="14">
        <f>SUM(F:F)</f>
        <v>65178</v>
      </c>
      <c r="K2" s="14">
        <f>SUM(G:G)</f>
        <v>59452</v>
      </c>
    </row>
    <row r="3" spans="1:12" x14ac:dyDescent="0.15">
      <c r="B3" t="s">
        <v>29</v>
      </c>
      <c r="D3">
        <v>1000</v>
      </c>
      <c r="F3">
        <f>3600+1340</f>
        <v>4940</v>
      </c>
      <c r="G3">
        <f>3600+1340</f>
        <v>4940</v>
      </c>
    </row>
    <row r="4" spans="1:12" x14ac:dyDescent="0.15">
      <c r="B4" t="s">
        <v>30</v>
      </c>
      <c r="D4">
        <v>1600</v>
      </c>
    </row>
    <row r="5" spans="1:12" x14ac:dyDescent="0.15">
      <c r="B5" t="s">
        <v>31</v>
      </c>
      <c r="D5">
        <v>6800</v>
      </c>
    </row>
    <row r="6" spans="1:12" x14ac:dyDescent="0.15">
      <c r="A6" t="s">
        <v>1</v>
      </c>
    </row>
    <row r="7" spans="1:12" x14ac:dyDescent="0.15">
      <c r="B7" t="s">
        <v>48</v>
      </c>
      <c r="C7">
        <v>3750</v>
      </c>
      <c r="D7">
        <v>3750</v>
      </c>
      <c r="E7" t="s">
        <v>34</v>
      </c>
      <c r="F7" s="15">
        <f>7500+155+4900</f>
        <v>12555</v>
      </c>
      <c r="G7" s="15">
        <f>7500+155+4400</f>
        <v>12055</v>
      </c>
    </row>
    <row r="8" spans="1:12" x14ac:dyDescent="0.15">
      <c r="B8" t="s">
        <v>49</v>
      </c>
      <c r="C8">
        <v>5100</v>
      </c>
      <c r="D8">
        <v>5100</v>
      </c>
      <c r="E8" t="s">
        <v>36</v>
      </c>
      <c r="F8" s="15"/>
      <c r="G8" s="15"/>
    </row>
    <row r="9" spans="1:12" s="10" customFormat="1" x14ac:dyDescent="0.15">
      <c r="B9" s="10" t="s">
        <v>3</v>
      </c>
      <c r="C9" s="10">
        <v>1500</v>
      </c>
      <c r="D9" s="10">
        <v>1540</v>
      </c>
      <c r="E9" s="10" t="s">
        <v>33</v>
      </c>
      <c r="L9" s="11"/>
    </row>
    <row r="10" spans="1:12" s="10" customFormat="1" x14ac:dyDescent="0.15">
      <c r="B10" s="10" t="s">
        <v>4</v>
      </c>
      <c r="C10" s="10">
        <v>1280</v>
      </c>
      <c r="D10" s="10">
        <v>1280</v>
      </c>
      <c r="E10" s="10" t="s">
        <v>32</v>
      </c>
      <c r="L10" s="11"/>
    </row>
    <row r="11" spans="1:12" s="10" customFormat="1" x14ac:dyDescent="0.15">
      <c r="B11" s="10" t="s">
        <v>5</v>
      </c>
      <c r="C11" s="10">
        <v>1000</v>
      </c>
      <c r="D11" s="10">
        <v>1000</v>
      </c>
      <c r="E11" s="10" t="s">
        <v>37</v>
      </c>
      <c r="L11" s="11"/>
    </row>
    <row r="12" spans="1:12" x14ac:dyDescent="0.15">
      <c r="B12" t="s">
        <v>6</v>
      </c>
      <c r="C12">
        <v>2200</v>
      </c>
      <c r="D12">
        <v>2210</v>
      </c>
      <c r="E12" t="s">
        <v>35</v>
      </c>
      <c r="F12">
        <f>520+600+200</f>
        <v>1320</v>
      </c>
      <c r="G12">
        <f>520+600+200</f>
        <v>1320</v>
      </c>
    </row>
    <row r="13" spans="1:12" s="3" customFormat="1" x14ac:dyDescent="0.15">
      <c r="B13" s="3" t="s">
        <v>53</v>
      </c>
      <c r="C13" s="3">
        <v>9000</v>
      </c>
      <c r="D13" s="3">
        <v>9200</v>
      </c>
      <c r="E13" s="3" t="s">
        <v>54</v>
      </c>
      <c r="F13" s="3">
        <v>1600</v>
      </c>
      <c r="G13" s="3">
        <f>1600+167</f>
        <v>1767</v>
      </c>
      <c r="L13" s="8"/>
    </row>
    <row r="14" spans="1:12" x14ac:dyDescent="0.15">
      <c r="B14" t="s">
        <v>8</v>
      </c>
      <c r="C14">
        <v>8400</v>
      </c>
      <c r="D14">
        <v>8400</v>
      </c>
      <c r="F14">
        <f>3500+3040</f>
        <v>6540</v>
      </c>
      <c r="G14">
        <f>3000+3040</f>
        <v>6040</v>
      </c>
    </row>
    <row r="15" spans="1:12" x14ac:dyDescent="0.15">
      <c r="B15" t="s">
        <v>9</v>
      </c>
      <c r="C15">
        <v>9300</v>
      </c>
      <c r="D15">
        <v>9350</v>
      </c>
      <c r="F15">
        <v>10400</v>
      </c>
      <c r="G15">
        <f>1400+9000</f>
        <v>10400</v>
      </c>
    </row>
    <row r="16" spans="1:12" s="12" customFormat="1" x14ac:dyDescent="0.15">
      <c r="B16" s="12" t="s">
        <v>47</v>
      </c>
      <c r="C16" s="12">
        <v>1000</v>
      </c>
      <c r="D16" s="12">
        <v>1260</v>
      </c>
      <c r="E16" s="12" t="s">
        <v>55</v>
      </c>
      <c r="L16" s="13"/>
    </row>
    <row r="17" spans="2:12" x14ac:dyDescent="0.15">
      <c r="B17" t="s">
        <v>46</v>
      </c>
      <c r="C17">
        <v>1000</v>
      </c>
      <c r="D17">
        <v>1800</v>
      </c>
      <c r="F17">
        <v>900</v>
      </c>
      <c r="G17">
        <v>900</v>
      </c>
    </row>
    <row r="18" spans="2:12" s="3" customFormat="1" x14ac:dyDescent="0.15">
      <c r="B18" s="3" t="s">
        <v>57</v>
      </c>
      <c r="C18" s="3">
        <v>4500</v>
      </c>
      <c r="D18" s="3">
        <v>6750</v>
      </c>
      <c r="E18" s="3" t="s">
        <v>39</v>
      </c>
      <c r="F18" s="3">
        <v>500</v>
      </c>
      <c r="G18" s="3">
        <v>500</v>
      </c>
      <c r="L18" s="8"/>
    </row>
    <row r="19" spans="2:12" x14ac:dyDescent="0.15">
      <c r="B19" t="s">
        <v>51</v>
      </c>
      <c r="F19">
        <f>435+1890+600+1335+120+120</f>
        <v>4500</v>
      </c>
      <c r="G19">
        <f>435+1890+600+1335+120+120</f>
        <v>4500</v>
      </c>
    </row>
    <row r="20" spans="2:12" x14ac:dyDescent="0.15">
      <c r="B20" t="s">
        <v>73</v>
      </c>
      <c r="F20">
        <v>90</v>
      </c>
      <c r="G20">
        <v>90</v>
      </c>
    </row>
    <row r="21" spans="2:12" x14ac:dyDescent="0.15">
      <c r="B21" t="s">
        <v>74</v>
      </c>
      <c r="F21">
        <v>555</v>
      </c>
      <c r="G21">
        <v>555</v>
      </c>
    </row>
    <row r="23" spans="2:12" s="3" customFormat="1" x14ac:dyDescent="0.15">
      <c r="B23" s="3" t="s">
        <v>56</v>
      </c>
      <c r="C23" s="3">
        <v>7500</v>
      </c>
      <c r="D23" s="3">
        <v>7480</v>
      </c>
      <c r="F23" s="3">
        <v>6893</v>
      </c>
      <c r="G23" s="3">
        <v>5000</v>
      </c>
      <c r="L23" s="8"/>
    </row>
    <row r="24" spans="2:12" x14ac:dyDescent="0.15">
      <c r="B24" t="s">
        <v>10</v>
      </c>
      <c r="C24">
        <v>2000</v>
      </c>
      <c r="D24">
        <v>2000</v>
      </c>
      <c r="F24" s="15">
        <v>5765</v>
      </c>
      <c r="G24" s="15">
        <v>5765</v>
      </c>
    </row>
    <row r="25" spans="2:12" x14ac:dyDescent="0.15">
      <c r="B25" t="s">
        <v>11</v>
      </c>
      <c r="C25">
        <v>2000</v>
      </c>
      <c r="D25">
        <v>2000</v>
      </c>
      <c r="F25" s="15"/>
      <c r="G25" s="15"/>
    </row>
    <row r="26" spans="2:12" x14ac:dyDescent="0.15">
      <c r="B26" t="s">
        <v>12</v>
      </c>
      <c r="C26">
        <v>2000</v>
      </c>
      <c r="D26">
        <v>2000</v>
      </c>
      <c r="F26">
        <v>4400</v>
      </c>
      <c r="G26">
        <v>1400</v>
      </c>
    </row>
    <row r="27" spans="2:12" s="10" customFormat="1" x14ac:dyDescent="0.15">
      <c r="B27" s="10" t="s">
        <v>68</v>
      </c>
      <c r="C27" s="10">
        <v>1000</v>
      </c>
      <c r="D27" s="10">
        <v>1000</v>
      </c>
      <c r="L27" s="11"/>
    </row>
    <row r="28" spans="2:12" x14ac:dyDescent="0.15">
      <c r="B28" t="s">
        <v>13</v>
      </c>
      <c r="C28">
        <v>500</v>
      </c>
      <c r="D28">
        <v>500</v>
      </c>
      <c r="F28">
        <v>570</v>
      </c>
      <c r="G28">
        <v>570</v>
      </c>
    </row>
    <row r="29" spans="2:12" s="10" customFormat="1" x14ac:dyDescent="0.15">
      <c r="B29" s="10" t="s">
        <v>69</v>
      </c>
      <c r="C29" s="10">
        <v>2000</v>
      </c>
      <c r="D29" s="10">
        <v>2000</v>
      </c>
      <c r="L29" s="11"/>
    </row>
    <row r="30" spans="2:12" s="10" customFormat="1" x14ac:dyDescent="0.15">
      <c r="B30" s="10" t="s">
        <v>70</v>
      </c>
      <c r="C30" s="10">
        <v>2000</v>
      </c>
      <c r="D30" s="10">
        <v>2000</v>
      </c>
      <c r="L30" s="11"/>
    </row>
    <row r="31" spans="2:12" s="10" customFormat="1" x14ac:dyDescent="0.15">
      <c r="B31" s="10" t="s">
        <v>71</v>
      </c>
      <c r="C31" s="10">
        <v>1000</v>
      </c>
      <c r="D31" s="10">
        <v>1000</v>
      </c>
      <c r="L31" s="11"/>
    </row>
    <row r="33" spans="1:7" x14ac:dyDescent="0.15">
      <c r="A33" t="s">
        <v>14</v>
      </c>
    </row>
    <row r="34" spans="1:7" x14ac:dyDescent="0.15">
      <c r="B34" t="s">
        <v>15</v>
      </c>
      <c r="C34">
        <v>1000</v>
      </c>
      <c r="D34">
        <v>1000</v>
      </c>
    </row>
    <row r="35" spans="1:7" x14ac:dyDescent="0.15">
      <c r="B35" t="s">
        <v>16</v>
      </c>
      <c r="C35">
        <v>1000</v>
      </c>
      <c r="D35">
        <v>1000</v>
      </c>
    </row>
    <row r="36" spans="1:7" x14ac:dyDescent="0.15">
      <c r="B36" t="s">
        <v>17</v>
      </c>
      <c r="C36">
        <v>500</v>
      </c>
      <c r="D36">
        <v>500</v>
      </c>
    </row>
    <row r="37" spans="1:7" x14ac:dyDescent="0.15">
      <c r="B37" t="s">
        <v>18</v>
      </c>
      <c r="C37">
        <v>2000</v>
      </c>
      <c r="D37">
        <v>2400</v>
      </c>
    </row>
    <row r="38" spans="1:7" x14ac:dyDescent="0.15">
      <c r="B38" t="s">
        <v>19</v>
      </c>
      <c r="C38">
        <v>4000</v>
      </c>
      <c r="D38">
        <v>4000</v>
      </c>
    </row>
    <row r="39" spans="1:7" x14ac:dyDescent="0.15">
      <c r="B39" t="s">
        <v>20</v>
      </c>
      <c r="C39">
        <v>8000</v>
      </c>
      <c r="D39">
        <v>8000</v>
      </c>
    </row>
    <row r="40" spans="1:7" x14ac:dyDescent="0.15">
      <c r="B40" t="s">
        <v>21</v>
      </c>
      <c r="C40">
        <v>2000</v>
      </c>
      <c r="D40">
        <v>2000</v>
      </c>
    </row>
    <row r="41" spans="1:7" x14ac:dyDescent="0.15">
      <c r="B41" t="s">
        <v>22</v>
      </c>
      <c r="C41">
        <v>2000</v>
      </c>
      <c r="D41">
        <v>2000</v>
      </c>
    </row>
    <row r="42" spans="1:7" x14ac:dyDescent="0.15">
      <c r="B42" s="1" t="s">
        <v>23</v>
      </c>
      <c r="C42">
        <v>2000</v>
      </c>
      <c r="D42">
        <v>2000</v>
      </c>
      <c r="F42" s="15">
        <v>3650</v>
      </c>
      <c r="G42" s="15">
        <v>3650</v>
      </c>
    </row>
    <row r="43" spans="1:7" x14ac:dyDescent="0.15">
      <c r="B43" s="2" t="s">
        <v>24</v>
      </c>
      <c r="C43">
        <v>1500</v>
      </c>
      <c r="D43">
        <v>1500</v>
      </c>
      <c r="F43" s="15"/>
      <c r="G43" s="15"/>
    </row>
    <row r="44" spans="1:7" x14ac:dyDescent="0.15">
      <c r="B44" s="2" t="s">
        <v>52</v>
      </c>
      <c r="C44">
        <v>1500</v>
      </c>
      <c r="D44">
        <v>1500</v>
      </c>
      <c r="F44" s="15"/>
      <c r="G44" s="15"/>
    </row>
    <row r="45" spans="1:7" x14ac:dyDescent="0.15">
      <c r="B45" s="2" t="s">
        <v>25</v>
      </c>
      <c r="C45">
        <v>300</v>
      </c>
      <c r="D45">
        <v>300</v>
      </c>
    </row>
    <row r="46" spans="1:7" x14ac:dyDescent="0.15">
      <c r="B46" t="s">
        <v>26</v>
      </c>
      <c r="C46">
        <v>6000</v>
      </c>
      <c r="D46">
        <v>6000</v>
      </c>
    </row>
    <row r="47" spans="1:7" x14ac:dyDescent="0.15">
      <c r="B47" s="2" t="s">
        <v>43</v>
      </c>
      <c r="C47">
        <v>500</v>
      </c>
      <c r="D47">
        <v>500</v>
      </c>
    </row>
    <row r="49" spans="2:13" x14ac:dyDescent="0.15">
      <c r="B49" t="s">
        <v>31</v>
      </c>
      <c r="C49">
        <v>2000</v>
      </c>
      <c r="D49">
        <v>2000</v>
      </c>
    </row>
    <row r="52" spans="2:13" x14ac:dyDescent="0.15">
      <c r="L52" s="9">
        <v>6.16</v>
      </c>
      <c r="M52" s="4" t="s">
        <v>59</v>
      </c>
    </row>
    <row r="53" spans="2:13" x14ac:dyDescent="0.15">
      <c r="L53" s="9"/>
      <c r="M53" s="4"/>
    </row>
    <row r="54" spans="2:13" x14ac:dyDescent="0.15">
      <c r="L54" s="9" t="s">
        <v>62</v>
      </c>
      <c r="M54" s="4" t="s">
        <v>63</v>
      </c>
    </row>
    <row r="55" spans="2:13" x14ac:dyDescent="0.15">
      <c r="L55" s="9"/>
      <c r="M55" s="4"/>
    </row>
    <row r="56" spans="2:13" x14ac:dyDescent="0.15">
      <c r="L56" s="9" t="s">
        <v>64</v>
      </c>
      <c r="M56" s="4" t="s">
        <v>60</v>
      </c>
    </row>
    <row r="57" spans="2:13" x14ac:dyDescent="0.15">
      <c r="L57" s="9"/>
      <c r="M57" s="4"/>
    </row>
    <row r="58" spans="2:13" x14ac:dyDescent="0.15">
      <c r="L58" s="9" t="s">
        <v>65</v>
      </c>
      <c r="M58" s="4" t="s">
        <v>61</v>
      </c>
    </row>
    <row r="59" spans="2:13" x14ac:dyDescent="0.15">
      <c r="L59" s="9"/>
      <c r="M59" s="4"/>
    </row>
    <row r="60" spans="2:13" x14ac:dyDescent="0.15">
      <c r="L60" s="9" t="s">
        <v>72</v>
      </c>
      <c r="M60" s="4" t="s">
        <v>58</v>
      </c>
    </row>
    <row r="61" spans="2:13" x14ac:dyDescent="0.15">
      <c r="L61" s="9"/>
      <c r="M61" s="9"/>
    </row>
    <row r="62" spans="2:13" x14ac:dyDescent="0.15">
      <c r="L62" s="9" t="s">
        <v>75</v>
      </c>
      <c r="M62" s="9" t="s">
        <v>76</v>
      </c>
    </row>
  </sheetData>
  <mergeCells count="6">
    <mergeCell ref="F42:F44"/>
    <mergeCell ref="F7:F8"/>
    <mergeCell ref="F24:F25"/>
    <mergeCell ref="G7:G8"/>
    <mergeCell ref="G24:G25"/>
    <mergeCell ref="G42:G4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F18" sqref="F18"/>
    </sheetView>
  </sheetViews>
  <sheetFormatPr defaultRowHeight="13.5" x14ac:dyDescent="0.15"/>
  <cols>
    <col min="2" max="2" width="13" bestFit="1" customWidth="1"/>
  </cols>
  <sheetData>
    <row r="1" spans="1:3" x14ac:dyDescent="0.15">
      <c r="A1" t="s">
        <v>0</v>
      </c>
    </row>
    <row r="2" spans="1:3" x14ac:dyDescent="0.15">
      <c r="B2" t="s">
        <v>29</v>
      </c>
      <c r="C2">
        <v>1000</v>
      </c>
    </row>
    <row r="3" spans="1:3" x14ac:dyDescent="0.15">
      <c r="B3" t="s">
        <v>30</v>
      </c>
      <c r="C3">
        <v>1600</v>
      </c>
    </row>
    <row r="4" spans="1:3" x14ac:dyDescent="0.15">
      <c r="B4" t="s">
        <v>31</v>
      </c>
      <c r="C4">
        <v>6800</v>
      </c>
    </row>
    <row r="5" spans="1:3" x14ac:dyDescent="0.15">
      <c r="A5" t="s">
        <v>1</v>
      </c>
    </row>
    <row r="6" spans="1:3" x14ac:dyDescent="0.15">
      <c r="B6" t="s">
        <v>48</v>
      </c>
      <c r="C6">
        <v>3750</v>
      </c>
    </row>
    <row r="7" spans="1:3" x14ac:dyDescent="0.15">
      <c r="B7" t="s">
        <v>49</v>
      </c>
      <c r="C7">
        <v>5100</v>
      </c>
    </row>
    <row r="8" spans="1:3" x14ac:dyDescent="0.15">
      <c r="B8" t="s">
        <v>3</v>
      </c>
      <c r="C8">
        <v>1540</v>
      </c>
    </row>
    <row r="9" spans="1:3" x14ac:dyDescent="0.15">
      <c r="B9" t="s">
        <v>4</v>
      </c>
      <c r="C9">
        <v>1280</v>
      </c>
    </row>
    <row r="10" spans="1:3" x14ac:dyDescent="0.15">
      <c r="B10" t="s">
        <v>5</v>
      </c>
      <c r="C10">
        <v>1000</v>
      </c>
    </row>
    <row r="11" spans="1:3" x14ac:dyDescent="0.15">
      <c r="B11" t="s">
        <v>6</v>
      </c>
      <c r="C11">
        <v>2210</v>
      </c>
    </row>
    <row r="12" spans="1:3" x14ac:dyDescent="0.15">
      <c r="B12" t="s">
        <v>7</v>
      </c>
      <c r="C12">
        <v>9200</v>
      </c>
    </row>
    <row r="13" spans="1:3" x14ac:dyDescent="0.15">
      <c r="B13" t="s">
        <v>8</v>
      </c>
      <c r="C13">
        <v>8400</v>
      </c>
    </row>
    <row r="14" spans="1:3" x14ac:dyDescent="0.15">
      <c r="B14" t="s">
        <v>9</v>
      </c>
      <c r="C14">
        <v>9350</v>
      </c>
    </row>
    <row r="15" spans="1:3" x14ac:dyDescent="0.15">
      <c r="B15" t="s">
        <v>47</v>
      </c>
      <c r="C15">
        <v>1260</v>
      </c>
    </row>
    <row r="16" spans="1:3" x14ac:dyDescent="0.15">
      <c r="B16" t="s">
        <v>46</v>
      </c>
      <c r="C16">
        <v>1800</v>
      </c>
    </row>
    <row r="17" spans="1:3" x14ac:dyDescent="0.15">
      <c r="B17" t="s">
        <v>38</v>
      </c>
      <c r="C17">
        <v>6750</v>
      </c>
    </row>
    <row r="18" spans="1:3" x14ac:dyDescent="0.15">
      <c r="A18" s="1" t="s">
        <v>50</v>
      </c>
      <c r="B18" s="2"/>
      <c r="C18" s="2">
        <f>SUM(C1:C17)</f>
        <v>61040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2020-08-17T12:45:17Z</dcterms:modified>
</cp:coreProperties>
</file>