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50" windowWidth="23250" windowHeight="9600" activeTab="1"/>
  </bookViews>
  <sheets>
    <sheet name="康之旅2" sheetId="1" r:id="rId1"/>
    <sheet name="金额" sheetId="2" r:id="rId2"/>
    <sheet name="康3" sheetId="3" r:id="rId3"/>
  </sheets>
  <definedNames>
    <definedName name="_xlnm.Print_Area" localSheetId="1">金额!$A$1:$X$38</definedName>
    <definedName name="_xlnm.Print_Area" localSheetId="0">康之旅2!$A$1:$X$38</definedName>
  </definedNames>
  <calcPr calcId="144525" refMode="R1C1"/>
</workbook>
</file>

<file path=xl/calcChain.xml><?xml version="1.0" encoding="utf-8"?>
<calcChain xmlns="http://schemas.openxmlformats.org/spreadsheetml/2006/main">
  <c r="Z37" i="2" l="1"/>
  <c r="AA37" i="2"/>
  <c r="Y37" i="2"/>
  <c r="AA10" i="2"/>
  <c r="AA11" i="2"/>
  <c r="AA7" i="2"/>
  <c r="AA8" i="2"/>
  <c r="AA9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6" i="2"/>
  <c r="X11" i="1" l="1"/>
  <c r="W11" i="1"/>
  <c r="V11" i="2"/>
  <c r="T11" i="2"/>
  <c r="R11" i="2"/>
  <c r="P11" i="2"/>
  <c r="N11" i="2"/>
  <c r="L11" i="2"/>
  <c r="J11" i="2"/>
  <c r="H11" i="2"/>
  <c r="F11" i="2"/>
  <c r="D11" i="2"/>
  <c r="X7" i="1"/>
  <c r="X8" i="1"/>
  <c r="X9" i="1"/>
  <c r="X10" i="1"/>
  <c r="W7" i="1"/>
  <c r="W8" i="1"/>
  <c r="W9" i="1"/>
  <c r="W10" i="1"/>
  <c r="W6" i="1"/>
  <c r="W26" i="1" l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C32" i="1"/>
  <c r="W32" i="1" l="1"/>
  <c r="W37" i="1" s="1"/>
  <c r="W32" i="2"/>
  <c r="W36" i="2"/>
  <c r="F16" i="2" l="1"/>
  <c r="F17" i="2"/>
  <c r="F18" i="2"/>
  <c r="F19" i="2"/>
  <c r="F20" i="2"/>
  <c r="F21" i="2"/>
  <c r="D18" i="2"/>
  <c r="D19" i="2"/>
  <c r="D20" i="2"/>
  <c r="D21" i="2"/>
  <c r="T13" i="2"/>
  <c r="T14" i="2"/>
  <c r="T15" i="2"/>
  <c r="T16" i="2"/>
  <c r="T17" i="2"/>
  <c r="T18" i="2"/>
  <c r="T19" i="2"/>
  <c r="T20" i="2"/>
  <c r="T21" i="2"/>
  <c r="R13" i="2"/>
  <c r="R14" i="2"/>
  <c r="R15" i="2"/>
  <c r="R16" i="2"/>
  <c r="R17" i="2"/>
  <c r="R18" i="2"/>
  <c r="R19" i="2"/>
  <c r="R20" i="2"/>
  <c r="R21" i="2"/>
  <c r="P13" i="2"/>
  <c r="P14" i="2"/>
  <c r="P15" i="2"/>
  <c r="P16" i="2"/>
  <c r="P17" i="2"/>
  <c r="P18" i="2"/>
  <c r="P19" i="2"/>
  <c r="P20" i="2"/>
  <c r="P21" i="2"/>
  <c r="N14" i="2"/>
  <c r="N15" i="2"/>
  <c r="N16" i="2"/>
  <c r="N17" i="2"/>
  <c r="N18" i="2"/>
  <c r="N19" i="2"/>
  <c r="N20" i="2"/>
  <c r="N21" i="2"/>
  <c r="L13" i="2"/>
  <c r="L14" i="2"/>
  <c r="L15" i="2"/>
  <c r="L16" i="2"/>
  <c r="L17" i="2"/>
  <c r="L18" i="2"/>
  <c r="L19" i="2"/>
  <c r="L20" i="2"/>
  <c r="L21" i="2"/>
  <c r="L12" i="2"/>
  <c r="J21" i="2"/>
  <c r="H21" i="2"/>
  <c r="X21" i="2" l="1"/>
  <c r="T7" i="2"/>
  <c r="T8" i="2"/>
  <c r="T9" i="2"/>
  <c r="T10" i="2"/>
  <c r="T12" i="2"/>
  <c r="T22" i="2"/>
  <c r="T23" i="2"/>
  <c r="T24" i="2"/>
  <c r="T25" i="2"/>
  <c r="T26" i="2"/>
  <c r="T27" i="2"/>
  <c r="T28" i="2"/>
  <c r="T29" i="2"/>
  <c r="T6" i="2"/>
  <c r="H34" i="2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C36" i="1"/>
  <c r="X6" i="1"/>
  <c r="X12" i="1"/>
  <c r="X13" i="1"/>
  <c r="X14" i="1"/>
  <c r="X15" i="1"/>
  <c r="X16" i="1"/>
  <c r="X17" i="1"/>
  <c r="X18" i="1"/>
  <c r="X19" i="1"/>
  <c r="X20" i="1"/>
  <c r="X22" i="1"/>
  <c r="X23" i="1"/>
  <c r="X24" i="1"/>
  <c r="X25" i="1"/>
  <c r="X26" i="1"/>
  <c r="X27" i="1"/>
  <c r="X28" i="1"/>
  <c r="X29" i="1"/>
  <c r="X30" i="1"/>
  <c r="X31" i="1"/>
  <c r="X32" i="1" l="1"/>
  <c r="P12" i="2"/>
  <c r="P22" i="2"/>
  <c r="H13" i="2"/>
  <c r="R22" i="2"/>
  <c r="E37" i="2"/>
  <c r="G37" i="2"/>
  <c r="I37" i="2"/>
  <c r="K37" i="2"/>
  <c r="M37" i="2"/>
  <c r="O37" i="2"/>
  <c r="Q37" i="2"/>
  <c r="S37" i="2"/>
  <c r="U37" i="2"/>
  <c r="H35" i="2"/>
  <c r="X35" i="2" s="1"/>
  <c r="H32" i="1"/>
  <c r="X33" i="1"/>
  <c r="X34" i="1"/>
  <c r="X35" i="1"/>
  <c r="W33" i="1"/>
  <c r="W34" i="1"/>
  <c r="W35" i="1"/>
  <c r="W36" i="1" l="1"/>
  <c r="B14" i="3"/>
  <c r="D32" i="1"/>
  <c r="D37" i="1" s="1"/>
  <c r="E32" i="1"/>
  <c r="E37" i="1" s="1"/>
  <c r="F32" i="1"/>
  <c r="F37" i="1" s="1"/>
  <c r="G32" i="1"/>
  <c r="G37" i="1" s="1"/>
  <c r="H37" i="1"/>
  <c r="I32" i="1"/>
  <c r="I37" i="1" s="1"/>
  <c r="J32" i="1"/>
  <c r="J37" i="1" s="1"/>
  <c r="K32" i="1"/>
  <c r="K37" i="1" s="1"/>
  <c r="L32" i="1"/>
  <c r="L37" i="1" s="1"/>
  <c r="M32" i="1"/>
  <c r="M37" i="1" s="1"/>
  <c r="N32" i="1"/>
  <c r="N37" i="1" s="1"/>
  <c r="O32" i="1"/>
  <c r="O37" i="1" s="1"/>
  <c r="P32" i="1"/>
  <c r="P37" i="1" s="1"/>
  <c r="Q32" i="1"/>
  <c r="Q37" i="1" s="1"/>
  <c r="R32" i="1"/>
  <c r="R37" i="1" s="1"/>
  <c r="S32" i="1"/>
  <c r="S37" i="1" s="1"/>
  <c r="T32" i="1"/>
  <c r="T37" i="1" s="1"/>
  <c r="U32" i="1"/>
  <c r="U37" i="1" s="1"/>
  <c r="V32" i="1"/>
  <c r="V37" i="1" s="1"/>
  <c r="C37" i="1"/>
  <c r="R7" i="2" l="1"/>
  <c r="R8" i="2"/>
  <c r="R9" i="2"/>
  <c r="R10" i="2"/>
  <c r="R12" i="2"/>
  <c r="R23" i="2"/>
  <c r="R24" i="2"/>
  <c r="R25" i="2"/>
  <c r="R26" i="2"/>
  <c r="R27" i="2"/>
  <c r="R28" i="2"/>
  <c r="R29" i="2"/>
  <c r="R30" i="2"/>
  <c r="R31" i="2"/>
  <c r="R6" i="2"/>
  <c r="N7" i="2"/>
  <c r="N8" i="2"/>
  <c r="N9" i="2"/>
  <c r="N10" i="2"/>
  <c r="N12" i="2"/>
  <c r="N13" i="2"/>
  <c r="N22" i="2"/>
  <c r="N23" i="2"/>
  <c r="N24" i="2"/>
  <c r="N25" i="2"/>
  <c r="N26" i="2"/>
  <c r="N27" i="2"/>
  <c r="N28" i="2"/>
  <c r="N29" i="2"/>
  <c r="N30" i="2"/>
  <c r="N31" i="2"/>
  <c r="N6" i="2"/>
  <c r="L7" i="2"/>
  <c r="L8" i="2"/>
  <c r="L9" i="2"/>
  <c r="L10" i="2"/>
  <c r="L22" i="2"/>
  <c r="L23" i="2"/>
  <c r="L24" i="2"/>
  <c r="L25" i="2"/>
  <c r="L26" i="2"/>
  <c r="L27" i="2"/>
  <c r="L28" i="2"/>
  <c r="L29" i="2"/>
  <c r="L30" i="2"/>
  <c r="L31" i="2"/>
  <c r="L6" i="2"/>
  <c r="J7" i="2"/>
  <c r="J8" i="2"/>
  <c r="J9" i="2"/>
  <c r="J10" i="2"/>
  <c r="J12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6" i="2"/>
  <c r="H7" i="2"/>
  <c r="H8" i="2"/>
  <c r="H9" i="2"/>
  <c r="H10" i="2"/>
  <c r="H12" i="2"/>
  <c r="H14" i="2"/>
  <c r="H15" i="2"/>
  <c r="H16" i="2"/>
  <c r="H17" i="2"/>
  <c r="H18" i="2"/>
  <c r="H19" i="2"/>
  <c r="H20" i="2"/>
  <c r="H22" i="2"/>
  <c r="H23" i="2"/>
  <c r="H24" i="2"/>
  <c r="H25" i="2"/>
  <c r="H26" i="2"/>
  <c r="H27" i="2"/>
  <c r="H28" i="2"/>
  <c r="H29" i="2"/>
  <c r="H30" i="2"/>
  <c r="H31" i="2"/>
  <c r="H6" i="2"/>
  <c r="F6" i="2"/>
  <c r="F7" i="2"/>
  <c r="F8" i="2"/>
  <c r="F9" i="2"/>
  <c r="F10" i="2"/>
  <c r="F12" i="2"/>
  <c r="F13" i="2"/>
  <c r="F14" i="2"/>
  <c r="F15" i="2"/>
  <c r="F22" i="2"/>
  <c r="F23" i="2"/>
  <c r="F24" i="2"/>
  <c r="F25" i="2"/>
  <c r="F26" i="2"/>
  <c r="F27" i="2"/>
  <c r="F28" i="2"/>
  <c r="F29" i="2"/>
  <c r="F30" i="2"/>
  <c r="F31" i="2"/>
  <c r="D7" i="2"/>
  <c r="D8" i="2"/>
  <c r="D9" i="2"/>
  <c r="D10" i="2"/>
  <c r="D12" i="2"/>
  <c r="D13" i="2"/>
  <c r="D14" i="2"/>
  <c r="D15" i="2"/>
  <c r="D16" i="2"/>
  <c r="D17" i="2"/>
  <c r="D22" i="2"/>
  <c r="D23" i="2"/>
  <c r="D24" i="2"/>
  <c r="D25" i="2"/>
  <c r="D26" i="2"/>
  <c r="D27" i="2"/>
  <c r="D28" i="2"/>
  <c r="D29" i="2"/>
  <c r="D30" i="2"/>
  <c r="D31" i="2"/>
  <c r="D6" i="2"/>
  <c r="V20" i="2"/>
  <c r="X20" i="2" s="1"/>
  <c r="V7" i="2"/>
  <c r="V8" i="2"/>
  <c r="V9" i="2"/>
  <c r="V10" i="2"/>
  <c r="V12" i="2"/>
  <c r="P7" i="2"/>
  <c r="P8" i="2"/>
  <c r="P9" i="2"/>
  <c r="P10" i="2"/>
  <c r="X12" i="2" l="1"/>
  <c r="X7" i="2"/>
  <c r="X10" i="2"/>
  <c r="X31" i="2"/>
  <c r="X9" i="2"/>
  <c r="X8" i="2"/>
  <c r="X17" i="2"/>
  <c r="X30" i="2"/>
  <c r="V34" i="2"/>
  <c r="T34" i="2"/>
  <c r="R34" i="2"/>
  <c r="P34" i="2"/>
  <c r="N34" i="2"/>
  <c r="L34" i="2"/>
  <c r="J34" i="2"/>
  <c r="F34" i="2"/>
  <c r="D34" i="2"/>
  <c r="V33" i="2"/>
  <c r="T33" i="2"/>
  <c r="R33" i="2"/>
  <c r="P33" i="2"/>
  <c r="N33" i="2"/>
  <c r="L33" i="2"/>
  <c r="J33" i="2"/>
  <c r="H33" i="2"/>
  <c r="F33" i="2"/>
  <c r="D33" i="2"/>
  <c r="V29" i="2"/>
  <c r="P29" i="2"/>
  <c r="V28" i="2"/>
  <c r="P28" i="2"/>
  <c r="V27" i="2"/>
  <c r="P27" i="2"/>
  <c r="V26" i="2"/>
  <c r="P26" i="2"/>
  <c r="V25" i="2"/>
  <c r="P25" i="2"/>
  <c r="V24" i="2"/>
  <c r="P24" i="2"/>
  <c r="V23" i="2"/>
  <c r="P23" i="2"/>
  <c r="V22" i="2"/>
  <c r="X22" i="2" s="1"/>
  <c r="V19" i="2"/>
  <c r="X19" i="2" s="1"/>
  <c r="V18" i="2"/>
  <c r="X18" i="2" s="1"/>
  <c r="V16" i="2"/>
  <c r="X16" i="2" s="1"/>
  <c r="V15" i="2"/>
  <c r="X15" i="2" s="1"/>
  <c r="V14" i="2"/>
  <c r="X14" i="2" s="1"/>
  <c r="T32" i="2"/>
  <c r="V13" i="2"/>
  <c r="X13" i="2" s="1"/>
  <c r="V6" i="2"/>
  <c r="P6" i="2"/>
  <c r="X36" i="1"/>
  <c r="X37" i="1" s="1"/>
  <c r="X23" i="2" l="1"/>
  <c r="X25" i="2"/>
  <c r="X6" i="2"/>
  <c r="X24" i="2"/>
  <c r="X28" i="2"/>
  <c r="X26" i="2"/>
  <c r="X27" i="2"/>
  <c r="X29" i="2"/>
  <c r="X33" i="2"/>
  <c r="X34" i="2"/>
  <c r="H36" i="2"/>
  <c r="P32" i="2"/>
  <c r="N36" i="2"/>
  <c r="P36" i="2"/>
  <c r="T36" i="2"/>
  <c r="F32" i="2"/>
  <c r="J32" i="2"/>
  <c r="L32" i="2"/>
  <c r="V32" i="2"/>
  <c r="F36" i="2"/>
  <c r="J36" i="2"/>
  <c r="L36" i="2"/>
  <c r="R36" i="2"/>
  <c r="V36" i="2"/>
  <c r="D32" i="2"/>
  <c r="H32" i="2"/>
  <c r="N32" i="2"/>
  <c r="D36" i="2"/>
  <c r="R32" i="2"/>
  <c r="X32" i="2" l="1"/>
  <c r="D37" i="2"/>
  <c r="H37" i="2"/>
  <c r="F37" i="2"/>
  <c r="N37" i="2"/>
  <c r="L37" i="2"/>
  <c r="T37" i="2"/>
  <c r="X36" i="2"/>
  <c r="R37" i="2"/>
  <c r="V37" i="2"/>
  <c r="J37" i="2"/>
  <c r="P37" i="2"/>
  <c r="X37" i="2" l="1"/>
</calcChain>
</file>

<file path=xl/sharedStrings.xml><?xml version="1.0" encoding="utf-8"?>
<sst xmlns="http://schemas.openxmlformats.org/spreadsheetml/2006/main" count="180" uniqueCount="100">
  <si>
    <t>康之旅附表2：</t>
  </si>
  <si>
    <t>餐食外销汇总表</t>
  </si>
  <si>
    <t>单位：份</t>
  </si>
  <si>
    <t>品类</t>
  </si>
  <si>
    <t xml:space="preserve">品名 </t>
  </si>
  <si>
    <t>天津分公司</t>
  </si>
  <si>
    <t>上海</t>
  </si>
  <si>
    <t>石家庄</t>
  </si>
  <si>
    <t>广西动高</t>
  </si>
  <si>
    <t>小计</t>
  </si>
  <si>
    <t>实销数</t>
  </si>
  <si>
    <t>报废数</t>
  </si>
  <si>
    <t>65元冷链</t>
  </si>
  <si>
    <t>水晶虾仁套餐65元</t>
  </si>
  <si>
    <t>杏鲍菇烧牛肉套餐65元</t>
  </si>
  <si>
    <t>45元冷链</t>
  </si>
  <si>
    <t>梅菜扣肉套餐（冷链）45元</t>
  </si>
  <si>
    <t>剁椒鱼套餐（冷链）45元</t>
  </si>
  <si>
    <t>红烧肉套餐（冷链）45元</t>
  </si>
  <si>
    <t>川香排骨套餐</t>
  </si>
  <si>
    <t>清蒸鱼套餐</t>
  </si>
  <si>
    <t>30元冷链</t>
  </si>
  <si>
    <t>素什锦A套餐30元</t>
  </si>
  <si>
    <t>干炒牛河30元</t>
  </si>
  <si>
    <t>25元冷链</t>
  </si>
  <si>
    <t>红烧丸子套餐25元</t>
  </si>
  <si>
    <t>鱼香鸡丝套餐25元</t>
  </si>
  <si>
    <t>15元冷链</t>
  </si>
  <si>
    <t>冷链套餐15元非猪肉（辣烩三丁)</t>
  </si>
  <si>
    <t>面条</t>
  </si>
  <si>
    <t>辣子鸡丁面(冷链)</t>
  </si>
  <si>
    <t>雪菜肉丝(冷链)</t>
  </si>
  <si>
    <t>包子</t>
  </si>
  <si>
    <t>三鲜虾仁包子</t>
  </si>
  <si>
    <t>合计</t>
  </si>
  <si>
    <t>豆沙包10元</t>
  </si>
  <si>
    <t>素三鲜馅饼15元</t>
  </si>
  <si>
    <t>新品面点小计</t>
  </si>
  <si>
    <t>餐食合计</t>
  </si>
  <si>
    <t>部门负责人：</t>
  </si>
  <si>
    <t>制表人：</t>
  </si>
  <si>
    <t>王冰</t>
  </si>
  <si>
    <t>单价</t>
  </si>
  <si>
    <t>金额</t>
  </si>
  <si>
    <t>冷链小计</t>
  </si>
  <si>
    <t>康之旅附表3：</t>
  </si>
  <si>
    <t>外销及非乘务餐食销售报废统计表</t>
  </si>
  <si>
    <t>报废餐食品种</t>
  </si>
  <si>
    <t>问题餐份数</t>
  </si>
  <si>
    <t>备注</t>
  </si>
  <si>
    <t>65元</t>
  </si>
  <si>
    <t>30元餐</t>
  </si>
  <si>
    <t>25元餐</t>
  </si>
  <si>
    <t>20元包子</t>
  </si>
  <si>
    <t>15元面条</t>
  </si>
  <si>
    <t>15元餐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</si>
  <si>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0元餐</t>
    </r>
  </si>
  <si>
    <t>主管副总：</t>
  </si>
  <si>
    <t>部门主管:</t>
  </si>
  <si>
    <t>注：报经营部</t>
  </si>
  <si>
    <t>香菇卤肉饭</t>
    <phoneticPr fontId="19" type="noConversion"/>
  </si>
  <si>
    <t>餐食外销汇总表</t>
    <phoneticPr fontId="19" type="noConversion"/>
  </si>
  <si>
    <t>45元餐</t>
    <phoneticPr fontId="18" type="noConversion"/>
  </si>
  <si>
    <t>椒香大虾套餐</t>
  </si>
  <si>
    <t>椒香大虾套餐</t>
    <phoneticPr fontId="19" type="noConversion"/>
  </si>
  <si>
    <t>椒香牛蛙套餐</t>
  </si>
  <si>
    <t>椒香牛蛙套餐</t>
    <phoneticPr fontId="19" type="noConversion"/>
  </si>
  <si>
    <t>椒香肥牛套餐</t>
  </si>
  <si>
    <t>椒香肥牛套餐</t>
    <phoneticPr fontId="19" type="noConversion"/>
  </si>
  <si>
    <t>宫保鸡丁套餐45元</t>
  </si>
  <si>
    <t>宫保鸡丁套餐45元</t>
    <phoneticPr fontId="19" type="noConversion"/>
  </si>
  <si>
    <t>土豆牛腩套餐冷链</t>
  </si>
  <si>
    <t>土豆牛腩套餐冷链</t>
    <phoneticPr fontId="19" type="noConversion"/>
  </si>
  <si>
    <t>椒香水煮鱼</t>
  </si>
  <si>
    <t>椒香水煮鱼</t>
    <phoneticPr fontId="19" type="noConversion"/>
  </si>
  <si>
    <t>动卧晚餐</t>
  </si>
  <si>
    <t>动卧晚餐</t>
    <phoneticPr fontId="19" type="noConversion"/>
  </si>
  <si>
    <t>动卧晚餐应急</t>
  </si>
  <si>
    <t>动卧晚餐应急</t>
    <phoneticPr fontId="19" type="noConversion"/>
  </si>
  <si>
    <t>冷链小计</t>
    <phoneticPr fontId="19" type="noConversion"/>
  </si>
  <si>
    <t>香菇卤肉饭</t>
  </si>
  <si>
    <t>65元冷链</t>
    <phoneticPr fontId="19" type="noConversion"/>
  </si>
  <si>
    <t>45元冷链</t>
    <phoneticPr fontId="19" type="noConversion"/>
  </si>
  <si>
    <t>康之旅附表1：</t>
    <phoneticPr fontId="19" type="noConversion"/>
  </si>
  <si>
    <t>牛肉馅饼15元</t>
    <phoneticPr fontId="19" type="noConversion"/>
  </si>
  <si>
    <t>易食纵横</t>
    <phoneticPr fontId="19" type="noConversion"/>
  </si>
  <si>
    <t>福州艾麦</t>
    <phoneticPr fontId="19" type="noConversion"/>
  </si>
  <si>
    <t>易食纵横</t>
    <phoneticPr fontId="19" type="noConversion"/>
  </si>
  <si>
    <t>单位：元</t>
    <phoneticPr fontId="19" type="noConversion"/>
  </si>
  <si>
    <t>广州站车</t>
    <phoneticPr fontId="19" type="noConversion"/>
  </si>
  <si>
    <t>必盛博科</t>
    <phoneticPr fontId="19" type="noConversion"/>
  </si>
  <si>
    <t>广州今今派</t>
  </si>
  <si>
    <t>广州今今派</t>
    <phoneticPr fontId="19" type="noConversion"/>
  </si>
  <si>
    <t>草菇蒸滑鸡</t>
    <phoneticPr fontId="19" type="noConversion"/>
  </si>
  <si>
    <t>青岛</t>
    <phoneticPr fontId="19" type="noConversion"/>
  </si>
  <si>
    <t>素鲍鱼套餐</t>
    <phoneticPr fontId="19" type="noConversion"/>
  </si>
  <si>
    <t>年     9月</t>
    <phoneticPr fontId="19" type="noConversion"/>
  </si>
  <si>
    <t>12份</t>
    <phoneticPr fontId="18" type="noConversion"/>
  </si>
  <si>
    <t>石家庄《杏鲍菇牛肉》2份，1份米饭里发现有毛发，1份主菜里有异物；广西动高《杏鲍菇牛肉》1份，主菜里有异物；石家庄《椒香肥牛》1份，旅客反映牛肉有异味。</t>
    <phoneticPr fontId="18" type="noConversion"/>
  </si>
  <si>
    <t>易食纵横《梅菜扣肉》1份，主菜里有头发。石家庄《香菇卤肉》1份，米饭里有头发。石家庄《梅菜扣肉》2份，1份主菜里有头发，1份梅菜里有头发。石家庄《川香排骨》1份，米饭里有头发。广西动高《梅菜扣肉》2份，1份米饭生硬，1份旅客反映米饭味道不好。广西动高《宫保鸡丁》1份，主菜里有头发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</si>
</sst>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 "/>
  </numFmts>
  <fonts count="22" x14ac:knownFonts="1">
    <font>
      <sz val="11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name val="仿宋"/>
      <family val="3"/>
      <charset val="134"/>
    </font>
    <font>
      <sz val="12"/>
      <color indexed="8"/>
      <name val="仿宋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仿宋"/>
      <family val="3"/>
      <charset val="134"/>
    </font>
    <font>
      <b/>
      <sz val="12"/>
      <color rgb="FFFF0000"/>
      <name val="仿宋"/>
      <family val="3"/>
      <charset val="134"/>
    </font>
    <font>
      <b/>
      <sz val="12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 applyProtection="0">
      <alignment vertical="center"/>
    </xf>
    <xf numFmtId="0" fontId="5" fillId="0" borderId="0">
      <alignment vertical="top"/>
    </xf>
    <xf numFmtId="43" fontId="2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>
      <alignment vertical="center"/>
    </xf>
    <xf numFmtId="57" fontId="0" fillId="0" borderId="0" xfId="0" applyNumberFormat="1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3" borderId="2" xfId="3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5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0" xfId="0" applyNumberFormat="1" applyFont="1" applyAlignment="1"/>
    <xf numFmtId="0" fontId="0" fillId="2" borderId="0" xfId="0" applyNumberFormat="1" applyFont="1" applyFill="1" applyAlignment="1"/>
    <xf numFmtId="0" fontId="9" fillId="2" borderId="0" xfId="0" applyFont="1" applyFill="1" applyAlignment="1"/>
    <xf numFmtId="0" fontId="0" fillId="2" borderId="0" xfId="0" applyFont="1" applyFill="1" applyAlignment="1"/>
    <xf numFmtId="0" fontId="0" fillId="2" borderId="0" xfId="0" applyFont="1" applyFill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2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2" borderId="9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0" fontId="6" fillId="8" borderId="2" xfId="0" applyNumberFormat="1" applyFont="1" applyFill="1" applyBorder="1" applyAlignment="1">
      <alignment horizontal="center"/>
    </xf>
    <xf numFmtId="0" fontId="11" fillId="8" borderId="2" xfId="0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4" fillId="2" borderId="8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0" fontId="14" fillId="2" borderId="9" xfId="0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176" fontId="0" fillId="2" borderId="0" xfId="0" applyNumberFormat="1" applyFont="1" applyFill="1" applyAlignment="1"/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3" fontId="14" fillId="2" borderId="8" xfId="0" applyNumberFormat="1" applyFont="1" applyFill="1" applyBorder="1" applyAlignment="1">
      <alignment horizontal="center" vertical="center"/>
    </xf>
    <xf numFmtId="3" fontId="0" fillId="2" borderId="8" xfId="0" applyNumberFormat="1" applyFont="1" applyFill="1" applyBorder="1" applyAlignment="1">
      <alignment horizontal="center" vertical="center"/>
    </xf>
    <xf numFmtId="3" fontId="0" fillId="2" borderId="2" xfId="0" applyNumberFormat="1" applyFont="1" applyFill="1" applyBorder="1" applyAlignment="1">
      <alignment horizontal="center"/>
    </xf>
    <xf numFmtId="3" fontId="11" fillId="8" borderId="2" xfId="0" applyNumberFormat="1" applyFont="1" applyFill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3" fontId="0" fillId="2" borderId="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0" fillId="2" borderId="1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57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5" fillId="0" borderId="0" xfId="5" applyFont="1" applyAlignment="1"/>
    <xf numFmtId="43" fontId="5" fillId="0" borderId="0" xfId="5" applyFont="1" applyAlignment="1">
      <alignment horizontal="center" vertical="center"/>
    </xf>
    <xf numFmtId="43" fontId="6" fillId="0" borderId="0" xfId="5" applyFont="1" applyAlignment="1">
      <alignment horizontal="center" vertical="center"/>
    </xf>
  </cellXfs>
  <cellStyles count="6">
    <cellStyle name="常规" xfId="0" builtinId="0"/>
    <cellStyle name="常规 2" xfId="1"/>
    <cellStyle name="常规 3" xfId="4"/>
    <cellStyle name="常规 4" xfId="2"/>
    <cellStyle name="常规_Sheet1" xfId="3"/>
    <cellStyle name="千位分隔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Z43"/>
  <sheetViews>
    <sheetView zoomScale="85" zoomScaleNormal="85" workbookViewId="0">
      <pane xSplit="2" ySplit="5" topLeftCell="C15" activePane="bottomRight" state="frozen"/>
      <selection pane="topRight"/>
      <selection pane="bottomLeft"/>
      <selection pane="bottomRight" activeCell="P19" sqref="P19"/>
    </sheetView>
  </sheetViews>
  <sheetFormatPr defaultColWidth="9" defaultRowHeight="13.5" x14ac:dyDescent="0.15"/>
  <cols>
    <col min="1" max="1" width="9.25" style="43" customWidth="1"/>
    <col min="2" max="2" width="28.125" style="43" customWidth="1"/>
    <col min="3" max="3" width="9.625" style="43" bestFit="1" customWidth="1"/>
    <col min="4" max="4" width="7.25" style="43" customWidth="1"/>
    <col min="5" max="5" width="7.625" style="43" customWidth="1"/>
    <col min="6" max="6" width="7.25" style="43" customWidth="1"/>
    <col min="7" max="8" width="9.625" style="43" bestFit="1" customWidth="1"/>
    <col min="9" max="9" width="8.375" style="43" bestFit="1" customWidth="1"/>
    <col min="10" max="10" width="7.25" style="43" customWidth="1"/>
    <col min="11" max="11" width="9" style="43" customWidth="1"/>
    <col min="12" max="12" width="6.125" style="43" customWidth="1"/>
    <col min="13" max="13" width="9" style="43" customWidth="1"/>
    <col min="14" max="14" width="7.25" style="43" customWidth="1"/>
    <col min="15" max="15" width="7.375" style="43" customWidth="1"/>
    <col min="16" max="16" width="5.875" style="43" customWidth="1"/>
    <col min="17" max="17" width="7.375" style="43" customWidth="1"/>
    <col min="18" max="18" width="5.875" style="43" customWidth="1"/>
    <col min="19" max="19" width="7.375" style="43" customWidth="1"/>
    <col min="20" max="20" width="7.75" style="43" bestFit="1" customWidth="1"/>
    <col min="21" max="21" width="8.875" style="43" customWidth="1"/>
    <col min="22" max="22" width="10.625" style="43" customWidth="1"/>
    <col min="23" max="23" width="11" style="43" bestFit="1" customWidth="1"/>
    <col min="24" max="24" width="13.375" style="43" customWidth="1"/>
    <col min="25" max="16384" width="9" style="43"/>
  </cols>
  <sheetData>
    <row r="1" spans="1:24" ht="18" customHeight="1" x14ac:dyDescent="0.15">
      <c r="A1" s="44" t="s">
        <v>83</v>
      </c>
      <c r="B1" s="44"/>
    </row>
    <row r="2" spans="1:24" ht="25.5" customHeight="1" x14ac:dyDescent="0.2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4" x14ac:dyDescent="0.15">
      <c r="C3" s="45"/>
      <c r="D3" s="45">
        <v>2019</v>
      </c>
      <c r="E3" s="102" t="s">
        <v>96</v>
      </c>
      <c r="F3" s="103"/>
      <c r="G3" s="45"/>
      <c r="H3" s="45"/>
      <c r="I3" s="45"/>
      <c r="J3" s="45"/>
      <c r="K3" s="45"/>
      <c r="L3" s="45"/>
      <c r="M3" s="45"/>
      <c r="N3" s="45"/>
      <c r="X3" s="61" t="s">
        <v>2</v>
      </c>
    </row>
    <row r="4" spans="1:24" x14ac:dyDescent="0.15">
      <c r="A4" s="97" t="s">
        <v>3</v>
      </c>
      <c r="B4" s="97" t="s">
        <v>4</v>
      </c>
      <c r="C4" s="104" t="s">
        <v>5</v>
      </c>
      <c r="D4" s="104"/>
      <c r="E4" s="104" t="s">
        <v>6</v>
      </c>
      <c r="F4" s="104"/>
      <c r="G4" s="104" t="s">
        <v>7</v>
      </c>
      <c r="H4" s="104"/>
      <c r="I4" s="104" t="s">
        <v>8</v>
      </c>
      <c r="J4" s="104"/>
      <c r="K4" s="105" t="s">
        <v>89</v>
      </c>
      <c r="L4" s="104"/>
      <c r="M4" s="105" t="s">
        <v>90</v>
      </c>
      <c r="N4" s="104"/>
      <c r="O4" s="105" t="s">
        <v>85</v>
      </c>
      <c r="P4" s="104"/>
      <c r="Q4" s="105" t="s">
        <v>86</v>
      </c>
      <c r="R4" s="104"/>
      <c r="S4" s="105" t="s">
        <v>92</v>
      </c>
      <c r="T4" s="104"/>
      <c r="U4" s="106" t="s">
        <v>94</v>
      </c>
      <c r="V4" s="107"/>
      <c r="W4" s="104" t="s">
        <v>9</v>
      </c>
      <c r="X4" s="104"/>
    </row>
    <row r="5" spans="1:24" x14ac:dyDescent="0.15">
      <c r="A5" s="97"/>
      <c r="B5" s="97"/>
      <c r="C5" s="35" t="s">
        <v>10</v>
      </c>
      <c r="D5" s="35" t="s">
        <v>11</v>
      </c>
      <c r="E5" s="35" t="s">
        <v>10</v>
      </c>
      <c r="F5" s="35" t="s">
        <v>11</v>
      </c>
      <c r="G5" s="35" t="s">
        <v>10</v>
      </c>
      <c r="H5" s="35" t="s">
        <v>11</v>
      </c>
      <c r="I5" s="35" t="s">
        <v>10</v>
      </c>
      <c r="J5" s="35" t="s">
        <v>11</v>
      </c>
      <c r="K5" s="35" t="s">
        <v>10</v>
      </c>
      <c r="L5" s="35" t="s">
        <v>11</v>
      </c>
      <c r="M5" s="80" t="s">
        <v>10</v>
      </c>
      <c r="N5" s="80" t="s">
        <v>11</v>
      </c>
      <c r="O5" s="35" t="s">
        <v>10</v>
      </c>
      <c r="P5" s="35" t="s">
        <v>11</v>
      </c>
      <c r="Q5" s="35" t="s">
        <v>10</v>
      </c>
      <c r="R5" s="35" t="s">
        <v>11</v>
      </c>
      <c r="S5" s="35" t="s">
        <v>10</v>
      </c>
      <c r="T5" s="35" t="s">
        <v>11</v>
      </c>
      <c r="U5" s="35" t="s">
        <v>10</v>
      </c>
      <c r="V5" s="35" t="s">
        <v>11</v>
      </c>
      <c r="W5" s="35" t="s">
        <v>10</v>
      </c>
      <c r="X5" s="35" t="s">
        <v>11</v>
      </c>
    </row>
    <row r="6" spans="1:24" ht="17.100000000000001" customHeight="1" x14ac:dyDescent="0.15">
      <c r="A6" s="99" t="s">
        <v>81</v>
      </c>
      <c r="B6" s="35" t="s">
        <v>13</v>
      </c>
      <c r="C6" s="47">
        <v>6967</v>
      </c>
      <c r="D6" s="47">
        <v>0</v>
      </c>
      <c r="E6" s="47"/>
      <c r="F6" s="47"/>
      <c r="G6" s="67">
        <v>7344</v>
      </c>
      <c r="H6" s="60">
        <v>0</v>
      </c>
      <c r="I6" s="67">
        <v>946</v>
      </c>
      <c r="J6" s="60">
        <v>0</v>
      </c>
      <c r="K6" s="47"/>
      <c r="L6" s="47"/>
      <c r="M6" s="47"/>
      <c r="N6" s="47"/>
      <c r="O6" s="47"/>
      <c r="P6" s="47"/>
      <c r="Q6" s="47"/>
      <c r="R6" s="47"/>
      <c r="S6" s="60">
        <v>590</v>
      </c>
      <c r="T6" s="60">
        <v>0</v>
      </c>
      <c r="U6" s="47"/>
      <c r="V6" s="47"/>
      <c r="W6" s="69">
        <f>U6+S6+Q6+O6+M6+K6+I6+G6+E6+C6</f>
        <v>15847</v>
      </c>
      <c r="X6" s="35">
        <f>V6+T6+R6+P6+N6+L6+J6+H6+F6+D6</f>
        <v>0</v>
      </c>
    </row>
    <row r="7" spans="1:24" ht="17.100000000000001" customHeight="1" x14ac:dyDescent="0.15">
      <c r="A7" s="98"/>
      <c r="B7" s="35" t="s">
        <v>14</v>
      </c>
      <c r="C7" s="47">
        <v>25852</v>
      </c>
      <c r="D7" s="47">
        <v>0</v>
      </c>
      <c r="E7" s="47"/>
      <c r="F7" s="47"/>
      <c r="G7" s="67">
        <v>21138</v>
      </c>
      <c r="H7" s="60">
        <v>2</v>
      </c>
      <c r="I7" s="67">
        <v>2610</v>
      </c>
      <c r="J7" s="60">
        <v>1</v>
      </c>
      <c r="K7" s="47"/>
      <c r="L7" s="47"/>
      <c r="M7" s="47"/>
      <c r="N7" s="47"/>
      <c r="O7" s="47"/>
      <c r="P7" s="47"/>
      <c r="Q7" s="47">
        <v>321</v>
      </c>
      <c r="R7" s="47">
        <v>0</v>
      </c>
      <c r="S7" s="60"/>
      <c r="T7" s="60"/>
      <c r="U7" s="47"/>
      <c r="V7" s="47"/>
      <c r="W7" s="69">
        <f t="shared" ref="W7:W10" si="0">U7+S7+Q7+O7+M7+K7+I7+G7+E7+C7</f>
        <v>49921</v>
      </c>
      <c r="X7" s="94">
        <f t="shared" ref="X7:X10" si="1">V7+T7+R7+P7+N7+L7+J7+H7+F7+D7</f>
        <v>3</v>
      </c>
    </row>
    <row r="8" spans="1:24" ht="17.100000000000001" customHeight="1" x14ac:dyDescent="0.15">
      <c r="A8" s="98"/>
      <c r="B8" s="73" t="s">
        <v>64</v>
      </c>
      <c r="C8" s="47"/>
      <c r="D8" s="47"/>
      <c r="E8" s="47"/>
      <c r="F8" s="47"/>
      <c r="G8" s="67"/>
      <c r="H8" s="60"/>
      <c r="I8" s="67"/>
      <c r="J8" s="60"/>
      <c r="K8" s="47"/>
      <c r="L8" s="47"/>
      <c r="M8" s="47"/>
      <c r="N8" s="47"/>
      <c r="O8" s="47"/>
      <c r="P8" s="47"/>
      <c r="Q8" s="47"/>
      <c r="R8" s="47"/>
      <c r="S8" s="60"/>
      <c r="T8" s="60"/>
      <c r="U8" s="47"/>
      <c r="V8" s="47"/>
      <c r="W8" s="69">
        <f t="shared" si="0"/>
        <v>0</v>
      </c>
      <c r="X8" s="94">
        <f t="shared" si="1"/>
        <v>0</v>
      </c>
    </row>
    <row r="9" spans="1:24" ht="17.100000000000001" customHeight="1" x14ac:dyDescent="0.15">
      <c r="A9" s="98"/>
      <c r="B9" s="73" t="s">
        <v>66</v>
      </c>
      <c r="C9" s="47"/>
      <c r="D9" s="47"/>
      <c r="E9" s="47"/>
      <c r="F9" s="47"/>
      <c r="G9" s="67"/>
      <c r="H9" s="60"/>
      <c r="I9" s="67"/>
      <c r="J9" s="60"/>
      <c r="K9" s="47"/>
      <c r="L9" s="47"/>
      <c r="M9" s="47"/>
      <c r="N9" s="47"/>
      <c r="O9" s="47"/>
      <c r="P9" s="47"/>
      <c r="Q9" s="47"/>
      <c r="R9" s="47"/>
      <c r="S9" s="60"/>
      <c r="T9" s="60"/>
      <c r="U9" s="47"/>
      <c r="V9" s="47"/>
      <c r="W9" s="69">
        <f t="shared" si="0"/>
        <v>0</v>
      </c>
      <c r="X9" s="94">
        <f t="shared" si="1"/>
        <v>0</v>
      </c>
    </row>
    <row r="10" spans="1:24" ht="17.100000000000001" customHeight="1" x14ac:dyDescent="0.15">
      <c r="A10" s="98"/>
      <c r="B10" s="73" t="s">
        <v>68</v>
      </c>
      <c r="C10" s="47">
        <v>197</v>
      </c>
      <c r="D10" s="47">
        <v>0</v>
      </c>
      <c r="E10" s="47"/>
      <c r="F10" s="47"/>
      <c r="G10" s="67">
        <v>1689</v>
      </c>
      <c r="H10" s="60">
        <v>1</v>
      </c>
      <c r="I10" s="67"/>
      <c r="J10" s="60"/>
      <c r="K10" s="47"/>
      <c r="L10" s="47"/>
      <c r="M10" s="47"/>
      <c r="N10" s="47"/>
      <c r="O10" s="47"/>
      <c r="P10" s="47"/>
      <c r="Q10" s="47"/>
      <c r="R10" s="47"/>
      <c r="S10" s="60"/>
      <c r="T10" s="60"/>
      <c r="U10" s="47"/>
      <c r="V10" s="47"/>
      <c r="W10" s="69">
        <f t="shared" si="0"/>
        <v>1886</v>
      </c>
      <c r="X10" s="94">
        <f t="shared" si="1"/>
        <v>1</v>
      </c>
    </row>
    <row r="11" spans="1:24" ht="17.100000000000001" customHeight="1" x14ac:dyDescent="0.15">
      <c r="A11" s="100"/>
      <c r="B11" s="96" t="s">
        <v>95</v>
      </c>
      <c r="C11" s="47"/>
      <c r="D11" s="47"/>
      <c r="E11" s="47"/>
      <c r="F11" s="47"/>
      <c r="G11" s="67"/>
      <c r="H11" s="60"/>
      <c r="I11" s="67"/>
      <c r="J11" s="60"/>
      <c r="K11" s="47"/>
      <c r="L11" s="47"/>
      <c r="M11" s="47"/>
      <c r="N11" s="47"/>
      <c r="O11" s="47"/>
      <c r="P11" s="47"/>
      <c r="Q11" s="47"/>
      <c r="R11" s="47"/>
      <c r="S11" s="60"/>
      <c r="T11" s="60"/>
      <c r="U11" s="47"/>
      <c r="V11" s="47"/>
      <c r="W11" s="69">
        <f>U11+S11+Q11+O11+M11+K11+I11+G11+E11+C11</f>
        <v>0</v>
      </c>
      <c r="X11" s="94">
        <f>V11+T11+R11+P11+N11+L11+J11+H11+F11+D11</f>
        <v>0</v>
      </c>
    </row>
    <row r="12" spans="1:24" ht="17.100000000000001" customHeight="1" x14ac:dyDescent="0.15">
      <c r="A12" s="99" t="s">
        <v>82</v>
      </c>
      <c r="B12" s="35" t="s">
        <v>16</v>
      </c>
      <c r="C12" s="68">
        <v>18761</v>
      </c>
      <c r="D12" s="47">
        <v>0</v>
      </c>
      <c r="E12" s="68">
        <v>5457</v>
      </c>
      <c r="F12" s="47">
        <v>0</v>
      </c>
      <c r="G12" s="67">
        <v>10375</v>
      </c>
      <c r="H12" s="60">
        <v>2</v>
      </c>
      <c r="I12" s="60">
        <v>2816</v>
      </c>
      <c r="J12" s="60">
        <v>2</v>
      </c>
      <c r="K12" s="47"/>
      <c r="L12" s="47"/>
      <c r="M12" s="47"/>
      <c r="N12" s="47"/>
      <c r="O12" s="47">
        <v>470</v>
      </c>
      <c r="P12" s="47">
        <v>1</v>
      </c>
      <c r="Q12" s="47">
        <v>635</v>
      </c>
      <c r="R12" s="47">
        <v>0</v>
      </c>
      <c r="S12" s="60">
        <v>140</v>
      </c>
      <c r="T12" s="60">
        <v>0</v>
      </c>
      <c r="U12" s="47"/>
      <c r="V12" s="47"/>
      <c r="W12" s="69">
        <f t="shared" ref="W12:W31" si="2">U12+S12+Q12+O12+M12+K12+I12+G12+E12+C12</f>
        <v>38654</v>
      </c>
      <c r="X12" s="86">
        <f t="shared" ref="X12:X31" si="3">D12+F12+H12+J12+L12+N12+P12+R12+T12+V12</f>
        <v>5</v>
      </c>
    </row>
    <row r="13" spans="1:24" ht="17.100000000000001" customHeight="1" x14ac:dyDescent="0.15">
      <c r="A13" s="98"/>
      <c r="B13" s="35" t="s">
        <v>17</v>
      </c>
      <c r="C13" s="68">
        <v>162</v>
      </c>
      <c r="D13" s="47">
        <v>0</v>
      </c>
      <c r="E13" s="68"/>
      <c r="F13" s="47"/>
      <c r="G13" s="67">
        <v>4001</v>
      </c>
      <c r="H13" s="60">
        <v>0</v>
      </c>
      <c r="I13" s="60">
        <v>1093</v>
      </c>
      <c r="J13" s="60">
        <v>0</v>
      </c>
      <c r="K13" s="47">
        <v>155</v>
      </c>
      <c r="L13" s="47">
        <v>0</v>
      </c>
      <c r="M13" s="47"/>
      <c r="N13" s="47"/>
      <c r="O13" s="47"/>
      <c r="P13" s="47"/>
      <c r="Q13" s="47"/>
      <c r="R13" s="47"/>
      <c r="S13" s="60"/>
      <c r="T13" s="60"/>
      <c r="U13" s="47"/>
      <c r="V13" s="47"/>
      <c r="W13" s="69">
        <f t="shared" si="2"/>
        <v>5411</v>
      </c>
      <c r="X13" s="86">
        <f t="shared" si="3"/>
        <v>0</v>
      </c>
    </row>
    <row r="14" spans="1:24" ht="17.100000000000001" customHeight="1" x14ac:dyDescent="0.15">
      <c r="A14" s="98"/>
      <c r="B14" s="35" t="s">
        <v>18</v>
      </c>
      <c r="C14" s="68"/>
      <c r="D14" s="47"/>
      <c r="E14" s="47"/>
      <c r="F14" s="47"/>
      <c r="G14" s="60"/>
      <c r="H14" s="60"/>
      <c r="I14" s="60"/>
      <c r="J14" s="60"/>
      <c r="K14" s="47"/>
      <c r="L14" s="47"/>
      <c r="M14" s="47"/>
      <c r="N14" s="47"/>
      <c r="O14" s="47"/>
      <c r="P14" s="47"/>
      <c r="Q14" s="47"/>
      <c r="R14" s="47"/>
      <c r="S14" s="60"/>
      <c r="T14" s="60"/>
      <c r="U14" s="47"/>
      <c r="V14" s="47"/>
      <c r="W14" s="69">
        <f t="shared" si="2"/>
        <v>0</v>
      </c>
      <c r="X14" s="86">
        <f t="shared" si="3"/>
        <v>0</v>
      </c>
    </row>
    <row r="15" spans="1:24" ht="17.100000000000001" customHeight="1" x14ac:dyDescent="0.15">
      <c r="A15" s="98"/>
      <c r="B15" s="35" t="s">
        <v>70</v>
      </c>
      <c r="C15" s="68">
        <v>20708</v>
      </c>
      <c r="D15" s="47">
        <v>0</v>
      </c>
      <c r="E15" s="68">
        <v>5427</v>
      </c>
      <c r="F15" s="47">
        <v>0</v>
      </c>
      <c r="G15" s="67">
        <v>10986</v>
      </c>
      <c r="H15" s="60">
        <v>0</v>
      </c>
      <c r="I15" s="60">
        <v>1586</v>
      </c>
      <c r="J15" s="60">
        <v>1</v>
      </c>
      <c r="K15" s="47"/>
      <c r="L15" s="47"/>
      <c r="M15" s="47"/>
      <c r="N15" s="47"/>
      <c r="O15" s="47"/>
      <c r="P15" s="47"/>
      <c r="Q15" s="47">
        <v>675</v>
      </c>
      <c r="R15" s="47">
        <v>0</v>
      </c>
      <c r="S15" s="60">
        <v>850</v>
      </c>
      <c r="T15" s="60">
        <v>0</v>
      </c>
      <c r="U15" s="47"/>
      <c r="V15" s="47"/>
      <c r="W15" s="69">
        <f t="shared" si="2"/>
        <v>40232</v>
      </c>
      <c r="X15" s="86">
        <f t="shared" si="3"/>
        <v>1</v>
      </c>
    </row>
    <row r="16" spans="1:24" ht="17.100000000000001" customHeight="1" x14ac:dyDescent="0.15">
      <c r="A16" s="98"/>
      <c r="B16" s="35" t="s">
        <v>72</v>
      </c>
      <c r="C16" s="68">
        <v>1758</v>
      </c>
      <c r="D16" s="47">
        <v>0</v>
      </c>
      <c r="E16" s="47"/>
      <c r="F16" s="47"/>
      <c r="G16" s="67">
        <v>1366</v>
      </c>
      <c r="H16" s="60">
        <v>0</v>
      </c>
      <c r="I16" s="60"/>
      <c r="J16" s="60"/>
      <c r="K16" s="47"/>
      <c r="L16" s="47"/>
      <c r="M16" s="47"/>
      <c r="N16" s="47"/>
      <c r="O16" s="47">
        <v>549</v>
      </c>
      <c r="P16" s="47">
        <v>0</v>
      </c>
      <c r="Q16" s="47"/>
      <c r="R16" s="47"/>
      <c r="S16" s="60"/>
      <c r="T16" s="60"/>
      <c r="U16" s="47"/>
      <c r="V16" s="47"/>
      <c r="W16" s="69">
        <f t="shared" si="2"/>
        <v>3673</v>
      </c>
      <c r="X16" s="86">
        <f t="shared" si="3"/>
        <v>0</v>
      </c>
    </row>
    <row r="17" spans="1:24" ht="17.100000000000001" customHeight="1" x14ac:dyDescent="0.15">
      <c r="A17" s="98"/>
      <c r="B17" s="17" t="s">
        <v>19</v>
      </c>
      <c r="C17" s="68">
        <v>3122</v>
      </c>
      <c r="D17" s="47">
        <v>0</v>
      </c>
      <c r="E17" s="47"/>
      <c r="F17" s="47"/>
      <c r="G17" s="67">
        <v>10238</v>
      </c>
      <c r="H17" s="60">
        <v>1</v>
      </c>
      <c r="I17" s="60"/>
      <c r="J17" s="60"/>
      <c r="K17" s="47"/>
      <c r="L17" s="47"/>
      <c r="M17" s="47"/>
      <c r="N17" s="47"/>
      <c r="O17" s="47"/>
      <c r="P17" s="47"/>
      <c r="Q17" s="47"/>
      <c r="R17" s="47"/>
      <c r="S17" s="60"/>
      <c r="T17" s="60"/>
      <c r="U17" s="47"/>
      <c r="V17" s="47"/>
      <c r="W17" s="69">
        <f t="shared" si="2"/>
        <v>13360</v>
      </c>
      <c r="X17" s="86">
        <f t="shared" si="3"/>
        <v>1</v>
      </c>
    </row>
    <row r="18" spans="1:24" ht="17.100000000000001" customHeight="1" x14ac:dyDescent="0.15">
      <c r="A18" s="98"/>
      <c r="B18" s="17" t="s">
        <v>20</v>
      </c>
      <c r="C18" s="68">
        <v>3391</v>
      </c>
      <c r="D18" s="47">
        <v>0</v>
      </c>
      <c r="E18" s="47"/>
      <c r="F18" s="47"/>
      <c r="G18" s="67">
        <v>9960</v>
      </c>
      <c r="H18" s="60">
        <v>0</v>
      </c>
      <c r="I18" s="60"/>
      <c r="J18" s="60"/>
      <c r="K18" s="47"/>
      <c r="L18" s="47"/>
      <c r="M18" s="47"/>
      <c r="N18" s="47"/>
      <c r="O18" s="47"/>
      <c r="P18" s="47"/>
      <c r="Q18" s="47"/>
      <c r="R18" s="47"/>
      <c r="S18" s="60"/>
      <c r="T18" s="60"/>
      <c r="U18" s="47"/>
      <c r="V18" s="47"/>
      <c r="W18" s="69">
        <f t="shared" si="2"/>
        <v>13351</v>
      </c>
      <c r="X18" s="86">
        <f t="shared" si="3"/>
        <v>0</v>
      </c>
    </row>
    <row r="19" spans="1:24" ht="17.100000000000001" customHeight="1" x14ac:dyDescent="0.15">
      <c r="A19" s="98"/>
      <c r="B19" s="66" t="s">
        <v>60</v>
      </c>
      <c r="C19" s="68">
        <v>6425</v>
      </c>
      <c r="D19" s="47">
        <v>0</v>
      </c>
      <c r="E19" s="47"/>
      <c r="F19" s="47"/>
      <c r="G19" s="67">
        <v>9664</v>
      </c>
      <c r="H19" s="60">
        <v>1</v>
      </c>
      <c r="I19" s="60"/>
      <c r="J19" s="60"/>
      <c r="K19" s="47"/>
      <c r="L19" s="47"/>
      <c r="M19" s="47"/>
      <c r="N19" s="47"/>
      <c r="O19" s="47">
        <v>549</v>
      </c>
      <c r="P19" s="47">
        <v>0</v>
      </c>
      <c r="Q19" s="47">
        <v>630</v>
      </c>
      <c r="R19" s="47">
        <v>0</v>
      </c>
      <c r="S19" s="60"/>
      <c r="T19" s="60"/>
      <c r="U19" s="47"/>
      <c r="V19" s="47"/>
      <c r="W19" s="69">
        <f t="shared" si="2"/>
        <v>17268</v>
      </c>
      <c r="X19" s="86">
        <f t="shared" si="3"/>
        <v>1</v>
      </c>
    </row>
    <row r="20" spans="1:24" ht="17.100000000000001" customHeight="1" x14ac:dyDescent="0.15">
      <c r="A20" s="98"/>
      <c r="B20" s="75" t="s">
        <v>74</v>
      </c>
      <c r="C20" s="68"/>
      <c r="D20" s="47"/>
      <c r="E20" s="47"/>
      <c r="F20" s="47"/>
      <c r="G20" s="67">
        <v>64</v>
      </c>
      <c r="H20" s="60">
        <v>0</v>
      </c>
      <c r="I20" s="60"/>
      <c r="J20" s="60"/>
      <c r="K20" s="47"/>
      <c r="L20" s="47"/>
      <c r="M20" s="47"/>
      <c r="N20" s="47"/>
      <c r="O20" s="47"/>
      <c r="P20" s="47"/>
      <c r="Q20" s="47"/>
      <c r="R20" s="47"/>
      <c r="S20" s="60"/>
      <c r="T20" s="60"/>
      <c r="U20" s="47"/>
      <c r="V20" s="47"/>
      <c r="W20" s="69">
        <f t="shared" si="2"/>
        <v>64</v>
      </c>
      <c r="X20" s="86">
        <f t="shared" si="3"/>
        <v>0</v>
      </c>
    </row>
    <row r="21" spans="1:24" ht="17.100000000000001" customHeight="1" x14ac:dyDescent="0.15">
      <c r="A21" s="100"/>
      <c r="B21" s="90" t="s">
        <v>93</v>
      </c>
      <c r="C21" s="68">
        <v>622</v>
      </c>
      <c r="D21" s="47">
        <v>0</v>
      </c>
      <c r="E21" s="47"/>
      <c r="F21" s="47"/>
      <c r="G21" s="67">
        <v>15</v>
      </c>
      <c r="H21" s="60">
        <v>0</v>
      </c>
      <c r="I21" s="60"/>
      <c r="J21" s="60"/>
      <c r="K21" s="47"/>
      <c r="L21" s="47"/>
      <c r="M21" s="47"/>
      <c r="N21" s="47"/>
      <c r="O21" s="47"/>
      <c r="P21" s="47"/>
      <c r="Q21" s="47"/>
      <c r="R21" s="47"/>
      <c r="S21" s="60"/>
      <c r="T21" s="60"/>
      <c r="U21" s="47"/>
      <c r="V21" s="47"/>
      <c r="W21" s="69">
        <f t="shared" si="2"/>
        <v>637</v>
      </c>
      <c r="X21" s="89"/>
    </row>
    <row r="22" spans="1:24" ht="17.100000000000001" customHeight="1" x14ac:dyDescent="0.15">
      <c r="A22" s="97" t="s">
        <v>21</v>
      </c>
      <c r="B22" s="24" t="s">
        <v>22</v>
      </c>
      <c r="C22" s="68">
        <v>2817</v>
      </c>
      <c r="D22" s="47">
        <v>0</v>
      </c>
      <c r="E22" s="47">
        <v>30</v>
      </c>
      <c r="F22" s="47">
        <v>0</v>
      </c>
      <c r="G22" s="67">
        <v>1480</v>
      </c>
      <c r="H22" s="60">
        <v>0</v>
      </c>
      <c r="I22" s="60">
        <v>1485</v>
      </c>
      <c r="J22" s="60">
        <v>0</v>
      </c>
      <c r="K22" s="47">
        <v>310</v>
      </c>
      <c r="L22" s="47">
        <v>0</v>
      </c>
      <c r="M22" s="47"/>
      <c r="N22" s="47"/>
      <c r="O22" s="47">
        <v>213</v>
      </c>
      <c r="P22" s="47">
        <v>0</v>
      </c>
      <c r="Q22" s="47">
        <v>310</v>
      </c>
      <c r="R22" s="47">
        <v>0</v>
      </c>
      <c r="S22" s="60">
        <v>540</v>
      </c>
      <c r="T22" s="60">
        <v>0</v>
      </c>
      <c r="U22" s="47"/>
      <c r="V22" s="47"/>
      <c r="W22" s="69">
        <f t="shared" si="2"/>
        <v>7185</v>
      </c>
      <c r="X22" s="86">
        <f t="shared" si="3"/>
        <v>0</v>
      </c>
    </row>
    <row r="23" spans="1:24" ht="17.100000000000001" customHeight="1" x14ac:dyDescent="0.15">
      <c r="A23" s="97"/>
      <c r="B23" s="24" t="s">
        <v>23</v>
      </c>
      <c r="C23" s="47">
        <v>328</v>
      </c>
      <c r="D23" s="47">
        <v>0</v>
      </c>
      <c r="E23" s="47"/>
      <c r="F23" s="47"/>
      <c r="G23" s="60">
        <v>58</v>
      </c>
      <c r="H23" s="60">
        <v>0</v>
      </c>
      <c r="I23" s="60"/>
      <c r="J23" s="60"/>
      <c r="K23" s="47"/>
      <c r="L23" s="47"/>
      <c r="M23" s="47"/>
      <c r="N23" s="47"/>
      <c r="O23" s="47"/>
      <c r="P23" s="47"/>
      <c r="Q23" s="47"/>
      <c r="R23" s="47"/>
      <c r="S23" s="60"/>
      <c r="T23" s="60"/>
      <c r="U23" s="47"/>
      <c r="V23" s="47"/>
      <c r="W23" s="69">
        <f t="shared" si="2"/>
        <v>386</v>
      </c>
      <c r="X23" s="86">
        <f t="shared" si="3"/>
        <v>0</v>
      </c>
    </row>
    <row r="24" spans="1:24" ht="17.100000000000001" customHeight="1" x14ac:dyDescent="0.15">
      <c r="A24" s="99" t="s">
        <v>24</v>
      </c>
      <c r="B24" s="24" t="s">
        <v>25</v>
      </c>
      <c r="C24" s="47"/>
      <c r="D24" s="47"/>
      <c r="E24" s="47"/>
      <c r="F24" s="47"/>
      <c r="G24" s="60"/>
      <c r="H24" s="60"/>
      <c r="I24" s="60"/>
      <c r="J24" s="60"/>
      <c r="K24" s="47"/>
      <c r="L24" s="47"/>
      <c r="M24" s="47"/>
      <c r="N24" s="47"/>
      <c r="O24" s="47"/>
      <c r="P24" s="47"/>
      <c r="Q24" s="47"/>
      <c r="R24" s="47"/>
      <c r="S24" s="60"/>
      <c r="T24" s="60"/>
      <c r="U24" s="47"/>
      <c r="V24" s="47"/>
      <c r="W24" s="69">
        <f t="shared" si="2"/>
        <v>0</v>
      </c>
      <c r="X24" s="86">
        <f t="shared" si="3"/>
        <v>0</v>
      </c>
    </row>
    <row r="25" spans="1:24" ht="17.100000000000001" customHeight="1" x14ac:dyDescent="0.15">
      <c r="A25" s="100"/>
      <c r="B25" s="24" t="s">
        <v>26</v>
      </c>
      <c r="C25" s="68"/>
      <c r="D25" s="47"/>
      <c r="E25" s="68"/>
      <c r="F25" s="47"/>
      <c r="G25" s="67"/>
      <c r="H25" s="60"/>
      <c r="I25" s="67"/>
      <c r="J25" s="60"/>
      <c r="K25" s="47"/>
      <c r="L25" s="47"/>
      <c r="M25" s="47"/>
      <c r="N25" s="47"/>
      <c r="O25" s="47"/>
      <c r="P25" s="47"/>
      <c r="Q25" s="47"/>
      <c r="R25" s="47"/>
      <c r="S25" s="60"/>
      <c r="T25" s="60"/>
      <c r="U25" s="47"/>
      <c r="V25" s="47"/>
      <c r="W25" s="69">
        <f t="shared" si="2"/>
        <v>0</v>
      </c>
      <c r="X25" s="86">
        <f t="shared" si="3"/>
        <v>0</v>
      </c>
    </row>
    <row r="26" spans="1:24" ht="17.100000000000001" customHeight="1" x14ac:dyDescent="0.15">
      <c r="A26" s="46" t="s">
        <v>27</v>
      </c>
      <c r="B26" s="24" t="s">
        <v>28</v>
      </c>
      <c r="C26" s="68">
        <v>8581</v>
      </c>
      <c r="D26" s="47">
        <v>0</v>
      </c>
      <c r="E26" s="68">
        <v>2400</v>
      </c>
      <c r="F26" s="47">
        <v>0</v>
      </c>
      <c r="G26" s="67">
        <v>4962</v>
      </c>
      <c r="H26" s="60">
        <v>0</v>
      </c>
      <c r="I26" s="67">
        <v>2415</v>
      </c>
      <c r="J26" s="60">
        <v>0</v>
      </c>
      <c r="K26" s="47">
        <v>93</v>
      </c>
      <c r="L26" s="47">
        <v>0</v>
      </c>
      <c r="M26" s="47"/>
      <c r="N26" s="47"/>
      <c r="O26" s="47">
        <v>341</v>
      </c>
      <c r="P26" s="47">
        <v>0</v>
      </c>
      <c r="Q26" s="47">
        <v>465</v>
      </c>
      <c r="R26" s="47">
        <v>0</v>
      </c>
      <c r="S26" s="60"/>
      <c r="T26" s="60"/>
      <c r="U26" s="47"/>
      <c r="V26" s="47"/>
      <c r="W26" s="69">
        <f>U26+S26+Q26+O26+M26+K26+I26+G26+E26+C26</f>
        <v>19257</v>
      </c>
      <c r="X26" s="86">
        <f t="shared" si="3"/>
        <v>0</v>
      </c>
    </row>
    <row r="27" spans="1:24" ht="17.100000000000001" customHeight="1" x14ac:dyDescent="0.15">
      <c r="A27" s="97" t="s">
        <v>29</v>
      </c>
      <c r="B27" s="49" t="s">
        <v>30</v>
      </c>
      <c r="C27" s="68"/>
      <c r="D27" s="47"/>
      <c r="E27" s="47"/>
      <c r="F27" s="47"/>
      <c r="G27" s="60"/>
      <c r="H27" s="60"/>
      <c r="I27" s="60"/>
      <c r="J27" s="60"/>
      <c r="K27" s="47"/>
      <c r="L27" s="47"/>
      <c r="M27" s="47"/>
      <c r="N27" s="47"/>
      <c r="O27" s="47"/>
      <c r="P27" s="47"/>
      <c r="Q27" s="47"/>
      <c r="R27" s="47"/>
      <c r="S27" s="60"/>
      <c r="T27" s="60"/>
      <c r="U27" s="47"/>
      <c r="V27" s="47"/>
      <c r="W27" s="69">
        <f t="shared" si="2"/>
        <v>0</v>
      </c>
      <c r="X27" s="86">
        <f t="shared" si="3"/>
        <v>0</v>
      </c>
    </row>
    <row r="28" spans="1:24" ht="17.100000000000001" customHeight="1" x14ac:dyDescent="0.15">
      <c r="A28" s="97"/>
      <c r="B28" s="49" t="s">
        <v>31</v>
      </c>
      <c r="C28" s="47"/>
      <c r="D28" s="47"/>
      <c r="E28" s="47"/>
      <c r="F28" s="47"/>
      <c r="G28" s="60"/>
      <c r="H28" s="60"/>
      <c r="I28" s="60"/>
      <c r="J28" s="60"/>
      <c r="K28" s="47"/>
      <c r="L28" s="47"/>
      <c r="M28" s="47"/>
      <c r="N28" s="47"/>
      <c r="O28" s="47"/>
      <c r="P28" s="47"/>
      <c r="Q28" s="47"/>
      <c r="R28" s="47"/>
      <c r="S28" s="60"/>
      <c r="T28" s="60"/>
      <c r="U28" s="47"/>
      <c r="V28" s="47"/>
      <c r="W28" s="69">
        <f t="shared" si="2"/>
        <v>0</v>
      </c>
      <c r="X28" s="86">
        <f t="shared" si="3"/>
        <v>0</v>
      </c>
    </row>
    <row r="29" spans="1:24" ht="17.100000000000001" customHeight="1" x14ac:dyDescent="0.15">
      <c r="A29" s="48" t="s">
        <v>32</v>
      </c>
      <c r="B29" s="50" t="s">
        <v>33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62"/>
      <c r="T29" s="62"/>
      <c r="U29" s="51"/>
      <c r="V29" s="51"/>
      <c r="W29" s="69">
        <f t="shared" si="2"/>
        <v>0</v>
      </c>
      <c r="X29" s="86">
        <f t="shared" si="3"/>
        <v>0</v>
      </c>
    </row>
    <row r="30" spans="1:24" ht="17.100000000000001" customHeight="1" x14ac:dyDescent="0.15">
      <c r="A30" s="46"/>
      <c r="B30" s="24" t="s">
        <v>76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63"/>
      <c r="T30" s="63"/>
      <c r="U30" s="52"/>
      <c r="V30" s="52"/>
      <c r="W30" s="69">
        <f t="shared" si="2"/>
        <v>0</v>
      </c>
      <c r="X30" s="86">
        <f t="shared" si="3"/>
        <v>0</v>
      </c>
    </row>
    <row r="31" spans="1:24" ht="17.100000000000001" customHeight="1" x14ac:dyDescent="0.15">
      <c r="A31" s="46"/>
      <c r="B31" s="24" t="s">
        <v>78</v>
      </c>
      <c r="C31" s="52"/>
      <c r="D31" s="52"/>
      <c r="E31" s="52"/>
      <c r="F31" s="52"/>
      <c r="G31" s="76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63"/>
      <c r="T31" s="63"/>
      <c r="U31" s="52"/>
      <c r="V31" s="52"/>
      <c r="W31" s="69">
        <f t="shared" si="2"/>
        <v>0</v>
      </c>
      <c r="X31" s="86">
        <f t="shared" si="3"/>
        <v>0</v>
      </c>
    </row>
    <row r="32" spans="1:24" s="41" customFormat="1" ht="17.100000000000001" customHeight="1" x14ac:dyDescent="0.15">
      <c r="A32" s="53"/>
      <c r="B32" s="54" t="s">
        <v>79</v>
      </c>
      <c r="C32" s="55">
        <f>SUM(C6:C31)</f>
        <v>99691</v>
      </c>
      <c r="D32" s="55">
        <f t="shared" ref="D32:V32" si="4">SUM(D6:D31)</f>
        <v>0</v>
      </c>
      <c r="E32" s="55">
        <f t="shared" si="4"/>
        <v>13314</v>
      </c>
      <c r="F32" s="55">
        <f t="shared" si="4"/>
        <v>0</v>
      </c>
      <c r="G32" s="55">
        <f t="shared" si="4"/>
        <v>93340</v>
      </c>
      <c r="H32" s="55">
        <f t="shared" si="4"/>
        <v>7</v>
      </c>
      <c r="I32" s="55">
        <f t="shared" si="4"/>
        <v>12951</v>
      </c>
      <c r="J32" s="55">
        <f t="shared" si="4"/>
        <v>4</v>
      </c>
      <c r="K32" s="55">
        <f t="shared" si="4"/>
        <v>558</v>
      </c>
      <c r="L32" s="55">
        <f t="shared" si="4"/>
        <v>0</v>
      </c>
      <c r="M32" s="55">
        <f t="shared" si="4"/>
        <v>0</v>
      </c>
      <c r="N32" s="55">
        <f t="shared" si="4"/>
        <v>0</v>
      </c>
      <c r="O32" s="55">
        <f t="shared" si="4"/>
        <v>2122</v>
      </c>
      <c r="P32" s="55">
        <f t="shared" si="4"/>
        <v>1</v>
      </c>
      <c r="Q32" s="55">
        <f t="shared" si="4"/>
        <v>3036</v>
      </c>
      <c r="R32" s="55">
        <f t="shared" si="4"/>
        <v>0</v>
      </c>
      <c r="S32" s="55">
        <f t="shared" si="4"/>
        <v>2120</v>
      </c>
      <c r="T32" s="55">
        <f t="shared" si="4"/>
        <v>0</v>
      </c>
      <c r="U32" s="55">
        <f t="shared" si="4"/>
        <v>0</v>
      </c>
      <c r="V32" s="55">
        <f t="shared" si="4"/>
        <v>0</v>
      </c>
      <c r="W32" s="70">
        <f>SUM(W6:W31)</f>
        <v>227132</v>
      </c>
      <c r="X32" s="55">
        <f>SUM(X6:X31)</f>
        <v>12</v>
      </c>
    </row>
    <row r="33" spans="1:26" ht="17.100000000000001" customHeight="1" x14ac:dyDescent="0.15">
      <c r="A33" s="98"/>
      <c r="B33" s="24" t="s">
        <v>35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82">
        <f>G33+C33</f>
        <v>0</v>
      </c>
      <c r="X33" s="82">
        <f>D33+F33+H33</f>
        <v>0</v>
      </c>
    </row>
    <row r="34" spans="1:26" ht="17.100000000000001" customHeight="1" x14ac:dyDescent="0.15">
      <c r="A34" s="98"/>
      <c r="B34" s="24" t="s">
        <v>36</v>
      </c>
      <c r="C34" s="51"/>
      <c r="D34" s="51"/>
      <c r="E34" s="51"/>
      <c r="F34" s="51"/>
      <c r="G34" s="51"/>
      <c r="H34" s="51">
        <v>0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82">
        <f>G34+C34</f>
        <v>0</v>
      </c>
      <c r="X34" s="82">
        <f>D34+F34+H34</f>
        <v>0</v>
      </c>
    </row>
    <row r="35" spans="1:26" ht="17.100000000000001" customHeight="1" x14ac:dyDescent="0.15">
      <c r="A35" s="81"/>
      <c r="B35" s="24" t="s">
        <v>84</v>
      </c>
      <c r="C35" s="85"/>
      <c r="D35" s="85"/>
      <c r="E35" s="85"/>
      <c r="F35" s="85"/>
      <c r="G35" s="85"/>
      <c r="H35" s="85">
        <v>0</v>
      </c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2">
        <f>G35+C35</f>
        <v>0</v>
      </c>
      <c r="X35" s="82">
        <f>D35+F35+H35</f>
        <v>0</v>
      </c>
    </row>
    <row r="36" spans="1:26" ht="22.5" customHeight="1" x14ac:dyDescent="0.15">
      <c r="A36" s="57"/>
      <c r="B36" s="56" t="s">
        <v>37</v>
      </c>
      <c r="C36" s="88">
        <f>SUM(C33:C35)</f>
        <v>0</v>
      </c>
      <c r="D36" s="88">
        <f t="shared" ref="D36:V36" si="5">SUM(D33:D35)</f>
        <v>0</v>
      </c>
      <c r="E36" s="88">
        <f t="shared" si="5"/>
        <v>0</v>
      </c>
      <c r="F36" s="88">
        <f t="shared" si="5"/>
        <v>0</v>
      </c>
      <c r="G36" s="88">
        <f t="shared" si="5"/>
        <v>0</v>
      </c>
      <c r="H36" s="88">
        <f t="shared" si="5"/>
        <v>0</v>
      </c>
      <c r="I36" s="88">
        <f t="shared" si="5"/>
        <v>0</v>
      </c>
      <c r="J36" s="88">
        <f t="shared" si="5"/>
        <v>0</v>
      </c>
      <c r="K36" s="88">
        <f t="shared" si="5"/>
        <v>0</v>
      </c>
      <c r="L36" s="88">
        <f t="shared" si="5"/>
        <v>0</v>
      </c>
      <c r="M36" s="88">
        <f t="shared" si="5"/>
        <v>0</v>
      </c>
      <c r="N36" s="88">
        <f t="shared" si="5"/>
        <v>0</v>
      </c>
      <c r="O36" s="88">
        <f t="shared" si="5"/>
        <v>0</v>
      </c>
      <c r="P36" s="88">
        <f t="shared" si="5"/>
        <v>0</v>
      </c>
      <c r="Q36" s="88">
        <f t="shared" si="5"/>
        <v>0</v>
      </c>
      <c r="R36" s="88">
        <f t="shared" si="5"/>
        <v>0</v>
      </c>
      <c r="S36" s="88">
        <f t="shared" si="5"/>
        <v>0</v>
      </c>
      <c r="T36" s="88">
        <f t="shared" si="5"/>
        <v>0</v>
      </c>
      <c r="U36" s="88">
        <f t="shared" si="5"/>
        <v>0</v>
      </c>
      <c r="V36" s="88">
        <f t="shared" si="5"/>
        <v>0</v>
      </c>
      <c r="W36" s="88">
        <f t="shared" ref="W36" si="6">SUM(W33:W35)</f>
        <v>0</v>
      </c>
      <c r="X36" s="88">
        <f>SUM(X33:X34)</f>
        <v>0</v>
      </c>
    </row>
    <row r="37" spans="1:26" s="42" customFormat="1" ht="26.25" customHeight="1" x14ac:dyDescent="0.25">
      <c r="A37" s="58"/>
      <c r="B37" s="59" t="s">
        <v>38</v>
      </c>
      <c r="C37" s="32">
        <f t="shared" ref="C37:V37" si="7">C32+C36</f>
        <v>99691</v>
      </c>
      <c r="D37" s="32">
        <f t="shared" si="7"/>
        <v>0</v>
      </c>
      <c r="E37" s="32">
        <f t="shared" si="7"/>
        <v>13314</v>
      </c>
      <c r="F37" s="32">
        <f t="shared" si="7"/>
        <v>0</v>
      </c>
      <c r="G37" s="32">
        <f t="shared" si="7"/>
        <v>93340</v>
      </c>
      <c r="H37" s="32">
        <f t="shared" si="7"/>
        <v>7</v>
      </c>
      <c r="I37" s="32">
        <f t="shared" si="7"/>
        <v>12951</v>
      </c>
      <c r="J37" s="32">
        <f t="shared" si="7"/>
        <v>4</v>
      </c>
      <c r="K37" s="32">
        <f t="shared" si="7"/>
        <v>558</v>
      </c>
      <c r="L37" s="32">
        <f t="shared" si="7"/>
        <v>0</v>
      </c>
      <c r="M37" s="32">
        <f t="shared" si="7"/>
        <v>0</v>
      </c>
      <c r="N37" s="32">
        <f t="shared" si="7"/>
        <v>0</v>
      </c>
      <c r="O37" s="32">
        <f t="shared" si="7"/>
        <v>2122</v>
      </c>
      <c r="P37" s="32">
        <f t="shared" si="7"/>
        <v>1</v>
      </c>
      <c r="Q37" s="32">
        <f t="shared" si="7"/>
        <v>3036</v>
      </c>
      <c r="R37" s="32">
        <f t="shared" si="7"/>
        <v>0</v>
      </c>
      <c r="S37" s="32">
        <f t="shared" si="7"/>
        <v>2120</v>
      </c>
      <c r="T37" s="32">
        <f t="shared" si="7"/>
        <v>0</v>
      </c>
      <c r="U37" s="32">
        <f t="shared" si="7"/>
        <v>0</v>
      </c>
      <c r="V37" s="32">
        <f t="shared" si="7"/>
        <v>0</v>
      </c>
      <c r="W37" s="71">
        <f>W36+W32</f>
        <v>227132</v>
      </c>
      <c r="X37" s="32">
        <f>X32+X36</f>
        <v>12</v>
      </c>
      <c r="Z37" s="43"/>
    </row>
    <row r="38" spans="1:26" x14ac:dyDescent="0.15">
      <c r="B38" s="43" t="s">
        <v>39</v>
      </c>
      <c r="W38" s="43" t="s">
        <v>40</v>
      </c>
      <c r="X38" s="43" t="s">
        <v>41</v>
      </c>
    </row>
    <row r="40" spans="1:26" x14ac:dyDescent="0.15">
      <c r="W40" s="64"/>
      <c r="X40" s="64"/>
    </row>
    <row r="41" spans="1:26" x14ac:dyDescent="0.15">
      <c r="W41" s="64"/>
    </row>
    <row r="43" spans="1:26" x14ac:dyDescent="0.15">
      <c r="W43" s="64"/>
    </row>
  </sheetData>
  <mergeCells count="21">
    <mergeCell ref="A2:X2"/>
    <mergeCell ref="E3:F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B4:B5"/>
    <mergeCell ref="A27:A28"/>
    <mergeCell ref="A33:A34"/>
    <mergeCell ref="A4:A5"/>
    <mergeCell ref="A22:A23"/>
    <mergeCell ref="A24:A25"/>
    <mergeCell ref="A12:A21"/>
    <mergeCell ref="A6:A11"/>
  </mergeCells>
  <phoneticPr fontId="19" type="noConversion"/>
  <printOptions horizontalCentered="1" verticalCentered="1"/>
  <pageMargins left="0" right="0" top="0.31388888888888899" bottom="0.31388888888888899" header="0" footer="0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AA43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J37" sqref="J37"/>
    </sheetView>
  </sheetViews>
  <sheetFormatPr defaultColWidth="9" defaultRowHeight="13.5" x14ac:dyDescent="0.15"/>
  <cols>
    <col min="1" max="1" width="9" style="13"/>
    <col min="2" max="2" width="29.25" style="13" customWidth="1"/>
    <col min="3" max="3" width="7.625" style="13" customWidth="1"/>
    <col min="4" max="4" width="11" style="13" bestFit="1" customWidth="1"/>
    <col min="5" max="5" width="5.5" style="13" bestFit="1" customWidth="1"/>
    <col min="6" max="6" width="9" style="13"/>
    <col min="7" max="7" width="5.625" style="13" customWidth="1"/>
    <col min="8" max="8" width="11" style="13" bestFit="1" customWidth="1"/>
    <col min="9" max="9" width="5.625" style="13" customWidth="1"/>
    <col min="10" max="10" width="10" style="13" customWidth="1"/>
    <col min="11" max="11" width="5.625" style="13" customWidth="1"/>
    <col min="12" max="12" width="10.125" style="13" customWidth="1"/>
    <col min="13" max="13" width="5.625" style="13" customWidth="1"/>
    <col min="14" max="14" width="8.75" style="13" customWidth="1"/>
    <col min="15" max="15" width="5.5" style="13" customWidth="1"/>
    <col min="16" max="16" width="7.625" style="13" customWidth="1"/>
    <col min="17" max="17" width="5.5" style="13" customWidth="1"/>
    <col min="18" max="18" width="9.625" style="13" bestFit="1" customWidth="1"/>
    <col min="19" max="19" width="5.5" style="13" customWidth="1"/>
    <col min="20" max="20" width="10.5" style="13" customWidth="1"/>
    <col min="21" max="22" width="7.625" style="13" customWidth="1"/>
    <col min="23" max="23" width="5.625" style="13" customWidth="1"/>
    <col min="24" max="24" width="18.375" style="13" customWidth="1"/>
    <col min="25" max="25" width="18.25" style="123" bestFit="1" customWidth="1"/>
    <col min="26" max="26" width="15.75" style="123" bestFit="1" customWidth="1"/>
    <col min="27" max="27" width="18.25" style="123" bestFit="1" customWidth="1"/>
    <col min="28" max="16384" width="9" style="13"/>
  </cols>
  <sheetData>
    <row r="1" spans="1:27" x14ac:dyDescent="0.15">
      <c r="A1" s="14" t="s">
        <v>0</v>
      </c>
      <c r="B1" s="14"/>
    </row>
    <row r="2" spans="1:27" ht="18.75" customHeight="1" x14ac:dyDescent="0.25">
      <c r="A2" s="112" t="s">
        <v>61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</row>
    <row r="3" spans="1:27" x14ac:dyDescent="0.15">
      <c r="C3" s="15"/>
      <c r="D3" s="15"/>
      <c r="E3" s="113">
        <v>43709</v>
      </c>
      <c r="F3" s="114"/>
      <c r="G3" s="15"/>
      <c r="H3" s="15"/>
      <c r="I3" s="15"/>
      <c r="J3" s="15"/>
      <c r="K3" s="15"/>
      <c r="L3" s="15"/>
      <c r="M3" s="15"/>
      <c r="N3" s="15"/>
      <c r="X3" s="36" t="s">
        <v>88</v>
      </c>
    </row>
    <row r="4" spans="1:27" s="11" customFormat="1" x14ac:dyDescent="0.15">
      <c r="A4" s="111" t="s">
        <v>3</v>
      </c>
      <c r="B4" s="117" t="s">
        <v>4</v>
      </c>
      <c r="C4" s="115" t="s">
        <v>5</v>
      </c>
      <c r="D4" s="116"/>
      <c r="E4" s="111" t="s">
        <v>6</v>
      </c>
      <c r="F4" s="111"/>
      <c r="G4" s="111" t="s">
        <v>7</v>
      </c>
      <c r="H4" s="111"/>
      <c r="I4" s="111" t="s">
        <v>8</v>
      </c>
      <c r="J4" s="111"/>
      <c r="K4" s="111" t="s">
        <v>89</v>
      </c>
      <c r="L4" s="111"/>
      <c r="M4" s="111" t="s">
        <v>90</v>
      </c>
      <c r="N4" s="111"/>
      <c r="O4" s="105" t="s">
        <v>87</v>
      </c>
      <c r="P4" s="104"/>
      <c r="Q4" s="105" t="s">
        <v>86</v>
      </c>
      <c r="R4" s="104"/>
      <c r="S4" s="105" t="s">
        <v>91</v>
      </c>
      <c r="T4" s="104"/>
      <c r="U4" s="106" t="s">
        <v>94</v>
      </c>
      <c r="V4" s="107"/>
      <c r="W4" s="115" t="s">
        <v>9</v>
      </c>
      <c r="X4" s="116"/>
      <c r="Y4" s="124"/>
      <c r="Z4" s="124"/>
      <c r="AA4" s="124"/>
    </row>
    <row r="5" spans="1:27" s="11" customFormat="1" x14ac:dyDescent="0.15">
      <c r="A5" s="111"/>
      <c r="B5" s="117"/>
      <c r="C5" s="16" t="s">
        <v>42</v>
      </c>
      <c r="D5" s="18" t="s">
        <v>43</v>
      </c>
      <c r="E5" s="16" t="s">
        <v>42</v>
      </c>
      <c r="F5" s="18" t="s">
        <v>43</v>
      </c>
      <c r="G5" s="16" t="s">
        <v>42</v>
      </c>
      <c r="H5" s="18" t="s">
        <v>43</v>
      </c>
      <c r="I5" s="16" t="s">
        <v>42</v>
      </c>
      <c r="J5" s="18" t="s">
        <v>43</v>
      </c>
      <c r="K5" s="16" t="s">
        <v>42</v>
      </c>
      <c r="L5" s="18" t="s">
        <v>43</v>
      </c>
      <c r="M5" s="16" t="s">
        <v>42</v>
      </c>
      <c r="N5" s="18" t="s">
        <v>43</v>
      </c>
      <c r="O5" s="16" t="s">
        <v>42</v>
      </c>
      <c r="P5" s="18" t="s">
        <v>43</v>
      </c>
      <c r="Q5" s="16" t="s">
        <v>42</v>
      </c>
      <c r="R5" s="18" t="s">
        <v>43</v>
      </c>
      <c r="S5" s="16" t="s">
        <v>42</v>
      </c>
      <c r="T5" s="18" t="s">
        <v>43</v>
      </c>
      <c r="U5" s="16" t="s">
        <v>42</v>
      </c>
      <c r="V5" s="18" t="s">
        <v>43</v>
      </c>
      <c r="W5" s="16"/>
      <c r="X5" s="18" t="s">
        <v>43</v>
      </c>
      <c r="Y5" s="124"/>
      <c r="Z5" s="124"/>
      <c r="AA5" s="124"/>
    </row>
    <row r="6" spans="1:27" s="11" customFormat="1" ht="17.100000000000001" customHeight="1" x14ac:dyDescent="0.15">
      <c r="A6" s="108" t="s">
        <v>12</v>
      </c>
      <c r="B6" s="17" t="s">
        <v>13</v>
      </c>
      <c r="C6" s="19">
        <v>50</v>
      </c>
      <c r="D6" s="18">
        <f>C6*康之旅2!C6</f>
        <v>348350</v>
      </c>
      <c r="E6" s="16">
        <v>50</v>
      </c>
      <c r="F6" s="18">
        <f>E6*康之旅2!E6</f>
        <v>0</v>
      </c>
      <c r="G6" s="19">
        <v>50</v>
      </c>
      <c r="H6" s="34">
        <f>G6*康之旅2!G6</f>
        <v>367200</v>
      </c>
      <c r="I6" s="19">
        <v>50</v>
      </c>
      <c r="J6" s="18">
        <f>I6*康之旅2!I6</f>
        <v>47300</v>
      </c>
      <c r="K6" s="19">
        <v>50</v>
      </c>
      <c r="L6" s="18">
        <f>K6*康之旅2!K6</f>
        <v>0</v>
      </c>
      <c r="M6" s="19">
        <v>50</v>
      </c>
      <c r="N6" s="18">
        <f>M6*康之旅2!M6</f>
        <v>0</v>
      </c>
      <c r="O6" s="16">
        <v>50</v>
      </c>
      <c r="P6" s="18">
        <f>O6*康之旅2!O6</f>
        <v>0</v>
      </c>
      <c r="Q6" s="19">
        <v>50</v>
      </c>
      <c r="R6" s="18">
        <f>Q6*康之旅2!Q6</f>
        <v>0</v>
      </c>
      <c r="S6" s="19">
        <v>50</v>
      </c>
      <c r="T6" s="18">
        <f>S6*康之旅2!S6</f>
        <v>29500</v>
      </c>
      <c r="U6" s="19">
        <v>50</v>
      </c>
      <c r="V6" s="18">
        <f>U6*康之旅2!U6</f>
        <v>0</v>
      </c>
      <c r="W6" s="16"/>
      <c r="X6" s="37">
        <f>V6+T6+R6+P6+N6+L6+J6+H6+F6+D6</f>
        <v>792350</v>
      </c>
      <c r="Y6" s="124">
        <v>826338.05</v>
      </c>
      <c r="Z6" s="124">
        <v>107423.95</v>
      </c>
      <c r="AA6" s="124">
        <f>SUM(Y6:Z6)</f>
        <v>933762</v>
      </c>
    </row>
    <row r="7" spans="1:27" s="11" customFormat="1" ht="17.100000000000001" customHeight="1" x14ac:dyDescent="0.15">
      <c r="A7" s="110"/>
      <c r="B7" s="17" t="s">
        <v>14</v>
      </c>
      <c r="C7" s="19">
        <v>50</v>
      </c>
      <c r="D7" s="18">
        <f>C7*康之旅2!C7</f>
        <v>1292600</v>
      </c>
      <c r="E7" s="16">
        <v>50</v>
      </c>
      <c r="F7" s="18">
        <f>E7*康之旅2!E7</f>
        <v>0</v>
      </c>
      <c r="G7" s="19">
        <v>50</v>
      </c>
      <c r="H7" s="34">
        <f>G7*康之旅2!G7</f>
        <v>1056900</v>
      </c>
      <c r="I7" s="19">
        <v>50</v>
      </c>
      <c r="J7" s="18">
        <f>I7*康之旅2!I7</f>
        <v>130500</v>
      </c>
      <c r="K7" s="19">
        <v>50</v>
      </c>
      <c r="L7" s="18">
        <f>K7*康之旅2!K7</f>
        <v>0</v>
      </c>
      <c r="M7" s="19">
        <v>50</v>
      </c>
      <c r="N7" s="18">
        <f>M7*康之旅2!M7</f>
        <v>0</v>
      </c>
      <c r="O7" s="16">
        <v>50</v>
      </c>
      <c r="P7" s="18">
        <f>O7*康之旅2!O7</f>
        <v>0</v>
      </c>
      <c r="Q7" s="19">
        <v>50</v>
      </c>
      <c r="R7" s="18">
        <f>Q7*康之旅2!Q7</f>
        <v>16050</v>
      </c>
      <c r="S7" s="19">
        <v>50</v>
      </c>
      <c r="T7" s="18">
        <f>S7*康之旅2!S7</f>
        <v>0</v>
      </c>
      <c r="U7" s="19">
        <v>50</v>
      </c>
      <c r="V7" s="18">
        <f>U7*康之旅2!U7</f>
        <v>0</v>
      </c>
      <c r="W7" s="16"/>
      <c r="X7" s="37">
        <f t="shared" ref="X7:X31" si="0">V7+T7+R7+P7+N7+L7+J7+H7+F7+D7</f>
        <v>2496050</v>
      </c>
      <c r="Y7" s="124">
        <v>884955.75</v>
      </c>
      <c r="Z7" s="124">
        <v>115044.25</v>
      </c>
      <c r="AA7" s="124">
        <f t="shared" ref="AA7:AA32" si="1">SUM(Y7:Z7)</f>
        <v>1000000</v>
      </c>
    </row>
    <row r="8" spans="1:27" s="11" customFormat="1" ht="17.100000000000001" customHeight="1" x14ac:dyDescent="0.15">
      <c r="A8" s="110"/>
      <c r="B8" s="75" t="s">
        <v>63</v>
      </c>
      <c r="C8" s="19">
        <v>50</v>
      </c>
      <c r="D8" s="18">
        <f>C8*康之旅2!C8</f>
        <v>0</v>
      </c>
      <c r="E8" s="74">
        <v>50</v>
      </c>
      <c r="F8" s="18">
        <f>E8*康之旅2!E8</f>
        <v>0</v>
      </c>
      <c r="G8" s="19">
        <v>50</v>
      </c>
      <c r="H8" s="34">
        <f>G8*康之旅2!G8</f>
        <v>0</v>
      </c>
      <c r="I8" s="19">
        <v>50</v>
      </c>
      <c r="J8" s="18">
        <f>I8*康之旅2!I8</f>
        <v>0</v>
      </c>
      <c r="K8" s="19">
        <v>50</v>
      </c>
      <c r="L8" s="18">
        <f>K8*康之旅2!K8</f>
        <v>0</v>
      </c>
      <c r="M8" s="19">
        <v>50</v>
      </c>
      <c r="N8" s="18">
        <f>M8*康之旅2!M8</f>
        <v>0</v>
      </c>
      <c r="O8" s="74">
        <v>50</v>
      </c>
      <c r="P8" s="18">
        <f>O8*康之旅2!O8</f>
        <v>0</v>
      </c>
      <c r="Q8" s="19">
        <v>50</v>
      </c>
      <c r="R8" s="18">
        <f>Q8*康之旅2!Q8</f>
        <v>0</v>
      </c>
      <c r="S8" s="19">
        <v>50</v>
      </c>
      <c r="T8" s="18">
        <f>S8*康之旅2!S8</f>
        <v>0</v>
      </c>
      <c r="U8" s="19">
        <v>50</v>
      </c>
      <c r="V8" s="18">
        <f>U8*康之旅2!U8</f>
        <v>0</v>
      </c>
      <c r="W8" s="74"/>
      <c r="X8" s="37">
        <f t="shared" si="0"/>
        <v>0</v>
      </c>
      <c r="Y8" s="124">
        <v>549769.91</v>
      </c>
      <c r="Z8" s="124">
        <v>71470.09</v>
      </c>
      <c r="AA8" s="124">
        <f t="shared" si="1"/>
        <v>621240</v>
      </c>
    </row>
    <row r="9" spans="1:27" s="11" customFormat="1" ht="17.100000000000001" customHeight="1" x14ac:dyDescent="0.15">
      <c r="A9" s="110"/>
      <c r="B9" s="75" t="s">
        <v>65</v>
      </c>
      <c r="C9" s="19">
        <v>50</v>
      </c>
      <c r="D9" s="18">
        <f>C9*康之旅2!C9</f>
        <v>0</v>
      </c>
      <c r="E9" s="74">
        <v>50</v>
      </c>
      <c r="F9" s="18">
        <f>E9*康之旅2!E9</f>
        <v>0</v>
      </c>
      <c r="G9" s="19">
        <v>50</v>
      </c>
      <c r="H9" s="34">
        <f>G9*康之旅2!G9</f>
        <v>0</v>
      </c>
      <c r="I9" s="19">
        <v>50</v>
      </c>
      <c r="J9" s="18">
        <f>I9*康之旅2!I9</f>
        <v>0</v>
      </c>
      <c r="K9" s="19">
        <v>50</v>
      </c>
      <c r="L9" s="18">
        <f>K9*康之旅2!K9</f>
        <v>0</v>
      </c>
      <c r="M9" s="19">
        <v>50</v>
      </c>
      <c r="N9" s="18">
        <f>M9*康之旅2!M9</f>
        <v>0</v>
      </c>
      <c r="O9" s="74">
        <v>50</v>
      </c>
      <c r="P9" s="18">
        <f>O9*康之旅2!O9</f>
        <v>0</v>
      </c>
      <c r="Q9" s="19">
        <v>50</v>
      </c>
      <c r="R9" s="18">
        <f>Q9*康之旅2!Q9</f>
        <v>0</v>
      </c>
      <c r="S9" s="19">
        <v>50</v>
      </c>
      <c r="T9" s="18">
        <f>S9*康之旅2!S9</f>
        <v>0</v>
      </c>
      <c r="U9" s="19">
        <v>50</v>
      </c>
      <c r="V9" s="18">
        <f>U9*康之旅2!U9</f>
        <v>0</v>
      </c>
      <c r="W9" s="74"/>
      <c r="X9" s="37">
        <f t="shared" si="0"/>
        <v>0</v>
      </c>
      <c r="Y9" s="124">
        <v>799000.89</v>
      </c>
      <c r="Z9" s="124">
        <v>103870.11</v>
      </c>
      <c r="AA9" s="124">
        <f t="shared" si="1"/>
        <v>902871</v>
      </c>
    </row>
    <row r="10" spans="1:27" s="11" customFormat="1" ht="17.100000000000001" customHeight="1" x14ac:dyDescent="0.15">
      <c r="A10" s="110"/>
      <c r="B10" s="75" t="s">
        <v>67</v>
      </c>
      <c r="C10" s="19">
        <v>50</v>
      </c>
      <c r="D10" s="18">
        <f>C10*康之旅2!C10</f>
        <v>9850</v>
      </c>
      <c r="E10" s="74">
        <v>50</v>
      </c>
      <c r="F10" s="18">
        <f>E10*康之旅2!E10</f>
        <v>0</v>
      </c>
      <c r="G10" s="19">
        <v>50</v>
      </c>
      <c r="H10" s="34">
        <f>G10*康之旅2!G10</f>
        <v>84450</v>
      </c>
      <c r="I10" s="19">
        <v>50</v>
      </c>
      <c r="J10" s="18">
        <f>I10*康之旅2!I10</f>
        <v>0</v>
      </c>
      <c r="K10" s="19">
        <v>50</v>
      </c>
      <c r="L10" s="18">
        <f>K10*康之旅2!K10</f>
        <v>0</v>
      </c>
      <c r="M10" s="19">
        <v>50</v>
      </c>
      <c r="N10" s="18">
        <f>M10*康之旅2!M10</f>
        <v>0</v>
      </c>
      <c r="O10" s="74">
        <v>50</v>
      </c>
      <c r="P10" s="18">
        <f>O10*康之旅2!O10</f>
        <v>0</v>
      </c>
      <c r="Q10" s="19">
        <v>50</v>
      </c>
      <c r="R10" s="18">
        <f>Q10*康之旅2!Q10</f>
        <v>0</v>
      </c>
      <c r="S10" s="19">
        <v>50</v>
      </c>
      <c r="T10" s="18">
        <f>S10*康之旅2!S10</f>
        <v>0</v>
      </c>
      <c r="U10" s="19">
        <v>50</v>
      </c>
      <c r="V10" s="18">
        <f>U10*康之旅2!U10</f>
        <v>0</v>
      </c>
      <c r="W10" s="74"/>
      <c r="X10" s="37">
        <f t="shared" si="0"/>
        <v>94300</v>
      </c>
      <c r="Y10" s="124">
        <v>324605.31</v>
      </c>
      <c r="Z10" s="124">
        <v>42198.69</v>
      </c>
      <c r="AA10" s="124">
        <f t="shared" si="1"/>
        <v>366804</v>
      </c>
    </row>
    <row r="11" spans="1:27" s="11" customFormat="1" ht="17.100000000000001" customHeight="1" x14ac:dyDescent="0.15">
      <c r="A11" s="109"/>
      <c r="B11" s="96" t="s">
        <v>95</v>
      </c>
      <c r="C11" s="19">
        <v>50</v>
      </c>
      <c r="D11" s="18">
        <f>C11*康之旅2!C11</f>
        <v>0</v>
      </c>
      <c r="E11" s="95">
        <v>50</v>
      </c>
      <c r="F11" s="18">
        <f>E11*康之旅2!E11</f>
        <v>0</v>
      </c>
      <c r="G11" s="19">
        <v>50</v>
      </c>
      <c r="H11" s="34">
        <f>G11*康之旅2!G11</f>
        <v>0</v>
      </c>
      <c r="I11" s="19">
        <v>50</v>
      </c>
      <c r="J11" s="18">
        <f>I11*康之旅2!I11</f>
        <v>0</v>
      </c>
      <c r="K11" s="19">
        <v>50</v>
      </c>
      <c r="L11" s="18">
        <f>K11*康之旅2!K11</f>
        <v>0</v>
      </c>
      <c r="M11" s="19">
        <v>50</v>
      </c>
      <c r="N11" s="18">
        <f>M11*康之旅2!M11</f>
        <v>0</v>
      </c>
      <c r="O11" s="95">
        <v>50</v>
      </c>
      <c r="P11" s="18">
        <f>O11*康之旅2!O11</f>
        <v>0</v>
      </c>
      <c r="Q11" s="19">
        <v>50</v>
      </c>
      <c r="R11" s="18">
        <f>Q11*康之旅2!Q11</f>
        <v>0</v>
      </c>
      <c r="S11" s="19">
        <v>50</v>
      </c>
      <c r="T11" s="18">
        <f>S11*康之旅2!S11</f>
        <v>0</v>
      </c>
      <c r="U11" s="19">
        <v>50</v>
      </c>
      <c r="V11" s="18">
        <f>U11*康之旅2!U11</f>
        <v>0</v>
      </c>
      <c r="W11" s="95"/>
      <c r="X11" s="37"/>
      <c r="Y11" s="124">
        <v>756621.24</v>
      </c>
      <c r="Z11" s="124">
        <v>98360.76</v>
      </c>
      <c r="AA11" s="124">
        <f t="shared" si="1"/>
        <v>854982</v>
      </c>
    </row>
    <row r="12" spans="1:27" s="11" customFormat="1" ht="16.5" customHeight="1" x14ac:dyDescent="0.15">
      <c r="A12" s="108" t="s">
        <v>15</v>
      </c>
      <c r="B12" s="75" t="s">
        <v>16</v>
      </c>
      <c r="C12" s="19">
        <v>30</v>
      </c>
      <c r="D12" s="18">
        <f>C12*康之旅2!C12</f>
        <v>562830</v>
      </c>
      <c r="E12" s="74">
        <v>31</v>
      </c>
      <c r="F12" s="18">
        <f>E12*康之旅2!E12</f>
        <v>169167</v>
      </c>
      <c r="G12" s="19">
        <v>30</v>
      </c>
      <c r="H12" s="34">
        <f>G12*康之旅2!G12</f>
        <v>311250</v>
      </c>
      <c r="I12" s="19">
        <v>31</v>
      </c>
      <c r="J12" s="18">
        <f>I12*康之旅2!I12</f>
        <v>87296</v>
      </c>
      <c r="K12" s="19">
        <v>31</v>
      </c>
      <c r="L12" s="18">
        <f>K12*康之旅2!K12</f>
        <v>0</v>
      </c>
      <c r="M12" s="19">
        <v>31</v>
      </c>
      <c r="N12" s="18">
        <f>M12*康之旅2!M12</f>
        <v>0</v>
      </c>
      <c r="O12" s="74">
        <v>31</v>
      </c>
      <c r="P12" s="18">
        <f>O12*康之旅2!O12</f>
        <v>14570</v>
      </c>
      <c r="Q12" s="19">
        <v>31</v>
      </c>
      <c r="R12" s="18">
        <f>Q12*康之旅2!Q12</f>
        <v>19685</v>
      </c>
      <c r="S12" s="19">
        <v>31</v>
      </c>
      <c r="T12" s="18">
        <f>S12*康之旅2!S12</f>
        <v>4340</v>
      </c>
      <c r="U12" s="19">
        <v>31.5</v>
      </c>
      <c r="V12" s="18">
        <f>U12*康之旅2!U12</f>
        <v>0</v>
      </c>
      <c r="W12" s="74"/>
      <c r="X12" s="37">
        <f t="shared" si="0"/>
        <v>1169138</v>
      </c>
      <c r="Y12" s="124">
        <v>884955.75</v>
      </c>
      <c r="Z12" s="124">
        <v>115044.25</v>
      </c>
      <c r="AA12" s="124">
        <f t="shared" si="1"/>
        <v>1000000</v>
      </c>
    </row>
    <row r="13" spans="1:27" s="11" customFormat="1" ht="17.100000000000001" customHeight="1" x14ac:dyDescent="0.15">
      <c r="A13" s="110"/>
      <c r="B13" s="17" t="s">
        <v>17</v>
      </c>
      <c r="C13" s="19">
        <v>30</v>
      </c>
      <c r="D13" s="18">
        <f>C13*康之旅2!C13</f>
        <v>4860</v>
      </c>
      <c r="E13" s="16">
        <v>31</v>
      </c>
      <c r="F13" s="18">
        <f>E13*康之旅2!E13</f>
        <v>0</v>
      </c>
      <c r="G13" s="19">
        <v>30</v>
      </c>
      <c r="H13" s="34">
        <f>G13*康之旅2!G13</f>
        <v>120030</v>
      </c>
      <c r="I13" s="19">
        <v>31</v>
      </c>
      <c r="J13" s="18">
        <f>I13*康之旅2!I13</f>
        <v>33883</v>
      </c>
      <c r="K13" s="19">
        <v>31</v>
      </c>
      <c r="L13" s="18">
        <f>K13*康之旅2!K13</f>
        <v>4805</v>
      </c>
      <c r="M13" s="19">
        <v>31</v>
      </c>
      <c r="N13" s="18">
        <f>M13*康之旅2!M13</f>
        <v>0</v>
      </c>
      <c r="O13" s="84">
        <v>31</v>
      </c>
      <c r="P13" s="18">
        <f>O13*康之旅2!O13</f>
        <v>0</v>
      </c>
      <c r="Q13" s="19">
        <v>31</v>
      </c>
      <c r="R13" s="18">
        <f>Q13*康之旅2!Q13</f>
        <v>0</v>
      </c>
      <c r="S13" s="19">
        <v>31</v>
      </c>
      <c r="T13" s="18">
        <f>S13*康之旅2!S13</f>
        <v>0</v>
      </c>
      <c r="U13" s="19">
        <v>31.5</v>
      </c>
      <c r="V13" s="18">
        <f>U13*康之旅2!U12</f>
        <v>0</v>
      </c>
      <c r="W13" s="16"/>
      <c r="X13" s="37">
        <f t="shared" si="0"/>
        <v>163578</v>
      </c>
      <c r="Y13" s="124">
        <v>394992.92</v>
      </c>
      <c r="Z13" s="124">
        <v>51349.08</v>
      </c>
      <c r="AA13" s="124">
        <f t="shared" si="1"/>
        <v>446342</v>
      </c>
    </row>
    <row r="14" spans="1:27" s="11" customFormat="1" ht="17.100000000000001" customHeight="1" x14ac:dyDescent="0.15">
      <c r="A14" s="110"/>
      <c r="B14" s="17" t="s">
        <v>18</v>
      </c>
      <c r="C14" s="19">
        <v>30</v>
      </c>
      <c r="D14" s="18">
        <f>C14*康之旅2!C14</f>
        <v>0</v>
      </c>
      <c r="E14" s="16">
        <v>31</v>
      </c>
      <c r="F14" s="18">
        <f>E14*康之旅2!E14</f>
        <v>0</v>
      </c>
      <c r="G14" s="19">
        <v>30</v>
      </c>
      <c r="H14" s="34">
        <f>G14*康之旅2!G14</f>
        <v>0</v>
      </c>
      <c r="I14" s="19">
        <v>31</v>
      </c>
      <c r="J14" s="18">
        <f>I14*康之旅2!I14</f>
        <v>0</v>
      </c>
      <c r="K14" s="19">
        <v>31</v>
      </c>
      <c r="L14" s="18">
        <f>K14*康之旅2!K14</f>
        <v>0</v>
      </c>
      <c r="M14" s="19">
        <v>31</v>
      </c>
      <c r="N14" s="18">
        <f>M14*康之旅2!M14</f>
        <v>0</v>
      </c>
      <c r="O14" s="84">
        <v>31</v>
      </c>
      <c r="P14" s="18">
        <f>O14*康之旅2!O14</f>
        <v>0</v>
      </c>
      <c r="Q14" s="19">
        <v>31</v>
      </c>
      <c r="R14" s="18">
        <f>Q14*康之旅2!Q14</f>
        <v>0</v>
      </c>
      <c r="S14" s="19">
        <v>31</v>
      </c>
      <c r="T14" s="18">
        <f>S14*康之旅2!S14</f>
        <v>0</v>
      </c>
      <c r="U14" s="19">
        <v>31.5</v>
      </c>
      <c r="V14" s="18">
        <f>U14*康之旅2!U13</f>
        <v>0</v>
      </c>
      <c r="W14" s="16"/>
      <c r="X14" s="37">
        <f t="shared" si="0"/>
        <v>0</v>
      </c>
      <c r="Y14" s="124">
        <v>878646.02</v>
      </c>
      <c r="Z14" s="124">
        <v>114223.98</v>
      </c>
      <c r="AA14" s="124">
        <f t="shared" si="1"/>
        <v>992870</v>
      </c>
    </row>
    <row r="15" spans="1:27" s="11" customFormat="1" ht="17.100000000000001" customHeight="1" x14ac:dyDescent="0.15">
      <c r="A15" s="110"/>
      <c r="B15" s="17" t="s">
        <v>69</v>
      </c>
      <c r="C15" s="19">
        <v>30</v>
      </c>
      <c r="D15" s="18">
        <f>C15*康之旅2!C15</f>
        <v>621240</v>
      </c>
      <c r="E15" s="16">
        <v>31</v>
      </c>
      <c r="F15" s="18">
        <f>E15*康之旅2!E15</f>
        <v>168237</v>
      </c>
      <c r="G15" s="19">
        <v>30</v>
      </c>
      <c r="H15" s="34">
        <f>G15*康之旅2!G15</f>
        <v>329580</v>
      </c>
      <c r="I15" s="19">
        <v>31</v>
      </c>
      <c r="J15" s="18">
        <f>I15*康之旅2!I15</f>
        <v>49166</v>
      </c>
      <c r="K15" s="19">
        <v>31</v>
      </c>
      <c r="L15" s="18">
        <f>K15*康之旅2!K15</f>
        <v>0</v>
      </c>
      <c r="M15" s="19">
        <v>31</v>
      </c>
      <c r="N15" s="18">
        <f>M15*康之旅2!M15</f>
        <v>0</v>
      </c>
      <c r="O15" s="84">
        <v>31</v>
      </c>
      <c r="P15" s="18">
        <f>O15*康之旅2!O15</f>
        <v>0</v>
      </c>
      <c r="Q15" s="19">
        <v>31</v>
      </c>
      <c r="R15" s="18">
        <f>Q15*康之旅2!Q15</f>
        <v>20925</v>
      </c>
      <c r="S15" s="19">
        <v>31</v>
      </c>
      <c r="T15" s="18">
        <f>S15*康之旅2!S15</f>
        <v>26350</v>
      </c>
      <c r="U15" s="19">
        <v>31.5</v>
      </c>
      <c r="V15" s="18">
        <f>U15*康之旅2!U14</f>
        <v>0</v>
      </c>
      <c r="W15" s="16"/>
      <c r="X15" s="37">
        <f t="shared" si="0"/>
        <v>1215498</v>
      </c>
      <c r="Y15" s="124">
        <v>201563.72</v>
      </c>
      <c r="Z15" s="124">
        <v>26203.279999999999</v>
      </c>
      <c r="AA15" s="124">
        <f t="shared" si="1"/>
        <v>227767</v>
      </c>
    </row>
    <row r="16" spans="1:27" s="11" customFormat="1" ht="17.100000000000001" customHeight="1" x14ac:dyDescent="0.15">
      <c r="A16" s="110"/>
      <c r="B16" s="17" t="s">
        <v>71</v>
      </c>
      <c r="C16" s="19">
        <v>30</v>
      </c>
      <c r="D16" s="18">
        <f>C16*康之旅2!C16</f>
        <v>52740</v>
      </c>
      <c r="E16" s="16">
        <v>31</v>
      </c>
      <c r="F16" s="18">
        <f>E16*康之旅2!E16</f>
        <v>0</v>
      </c>
      <c r="G16" s="19">
        <v>30</v>
      </c>
      <c r="H16" s="34">
        <f>G16*康之旅2!G16</f>
        <v>40980</v>
      </c>
      <c r="I16" s="19">
        <v>31</v>
      </c>
      <c r="J16" s="18">
        <f>I16*康之旅2!I16</f>
        <v>0</v>
      </c>
      <c r="K16" s="19">
        <v>31</v>
      </c>
      <c r="L16" s="18">
        <f>K16*康之旅2!K16</f>
        <v>0</v>
      </c>
      <c r="M16" s="19">
        <v>31</v>
      </c>
      <c r="N16" s="18">
        <f>M16*康之旅2!M16</f>
        <v>0</v>
      </c>
      <c r="O16" s="84">
        <v>31</v>
      </c>
      <c r="P16" s="18">
        <f>O16*康之旅2!O16</f>
        <v>17019</v>
      </c>
      <c r="Q16" s="19">
        <v>31</v>
      </c>
      <c r="R16" s="18">
        <f>Q16*康之旅2!Q16</f>
        <v>0</v>
      </c>
      <c r="S16" s="19">
        <v>31</v>
      </c>
      <c r="T16" s="18">
        <f>S16*康之旅2!S16</f>
        <v>0</v>
      </c>
      <c r="U16" s="19">
        <v>31.5</v>
      </c>
      <c r="V16" s="18">
        <f>U16*康之旅2!U15</f>
        <v>0</v>
      </c>
      <c r="W16" s="16"/>
      <c r="X16" s="37">
        <f t="shared" si="0"/>
        <v>110739</v>
      </c>
      <c r="Y16" s="124">
        <v>158458.4</v>
      </c>
      <c r="Z16" s="124">
        <v>20599.599999999999</v>
      </c>
      <c r="AA16" s="124">
        <f t="shared" si="1"/>
        <v>179058</v>
      </c>
    </row>
    <row r="17" spans="1:27" s="11" customFormat="1" ht="17.100000000000001" customHeight="1" x14ac:dyDescent="0.15">
      <c r="A17" s="110"/>
      <c r="B17" s="17" t="s">
        <v>19</v>
      </c>
      <c r="C17" s="19">
        <v>30</v>
      </c>
      <c r="D17" s="18">
        <f>C17*康之旅2!C17</f>
        <v>93660</v>
      </c>
      <c r="E17" s="87">
        <v>31</v>
      </c>
      <c r="F17" s="18">
        <f>E17*康之旅2!E17</f>
        <v>0</v>
      </c>
      <c r="G17" s="19">
        <v>30</v>
      </c>
      <c r="H17" s="34">
        <f>G17*康之旅2!G17</f>
        <v>307140</v>
      </c>
      <c r="I17" s="19">
        <v>31</v>
      </c>
      <c r="J17" s="18">
        <f>I17*康之旅2!I17</f>
        <v>0</v>
      </c>
      <c r="K17" s="19">
        <v>31</v>
      </c>
      <c r="L17" s="18">
        <f>K17*康之旅2!K17</f>
        <v>0</v>
      </c>
      <c r="M17" s="19">
        <v>31</v>
      </c>
      <c r="N17" s="18">
        <f>M17*康之旅2!M17</f>
        <v>0</v>
      </c>
      <c r="O17" s="84">
        <v>31</v>
      </c>
      <c r="P17" s="18">
        <f>O17*康之旅2!O17</f>
        <v>0</v>
      </c>
      <c r="Q17" s="19">
        <v>31</v>
      </c>
      <c r="R17" s="18">
        <f>Q17*康之旅2!Q17</f>
        <v>0</v>
      </c>
      <c r="S17" s="19">
        <v>31</v>
      </c>
      <c r="T17" s="18">
        <f>S17*康之旅2!S17</f>
        <v>0</v>
      </c>
      <c r="U17" s="19">
        <v>31.5</v>
      </c>
      <c r="V17" s="18"/>
      <c r="W17" s="16"/>
      <c r="X17" s="37">
        <f t="shared" si="0"/>
        <v>400800</v>
      </c>
      <c r="Y17" s="124">
        <v>10726.55</v>
      </c>
      <c r="Z17" s="124">
        <v>1394.45</v>
      </c>
      <c r="AA17" s="124">
        <f t="shared" si="1"/>
        <v>12121</v>
      </c>
    </row>
    <row r="18" spans="1:27" s="11" customFormat="1" ht="17.100000000000001" customHeight="1" x14ac:dyDescent="0.15">
      <c r="A18" s="110"/>
      <c r="B18" s="17" t="s">
        <v>20</v>
      </c>
      <c r="C18" s="19">
        <v>30</v>
      </c>
      <c r="D18" s="18">
        <f>C18*康之旅2!C18</f>
        <v>101730</v>
      </c>
      <c r="E18" s="87">
        <v>31</v>
      </c>
      <c r="F18" s="18">
        <f>E18*康之旅2!E18</f>
        <v>0</v>
      </c>
      <c r="G18" s="19">
        <v>30</v>
      </c>
      <c r="H18" s="34">
        <f>G18*康之旅2!G18</f>
        <v>298800</v>
      </c>
      <c r="I18" s="19">
        <v>31</v>
      </c>
      <c r="J18" s="18">
        <f>I18*康之旅2!I18</f>
        <v>0</v>
      </c>
      <c r="K18" s="19">
        <v>31</v>
      </c>
      <c r="L18" s="18">
        <f>K18*康之旅2!K18</f>
        <v>0</v>
      </c>
      <c r="M18" s="19">
        <v>31</v>
      </c>
      <c r="N18" s="18">
        <f>M18*康之旅2!M18</f>
        <v>0</v>
      </c>
      <c r="O18" s="84">
        <v>31</v>
      </c>
      <c r="P18" s="18">
        <f>O18*康之旅2!O18</f>
        <v>0</v>
      </c>
      <c r="Q18" s="19">
        <v>31</v>
      </c>
      <c r="R18" s="18">
        <f>Q18*康之旅2!Q18</f>
        <v>0</v>
      </c>
      <c r="S18" s="19">
        <v>31</v>
      </c>
      <c r="T18" s="18">
        <f>S18*康之旅2!S18</f>
        <v>0</v>
      </c>
      <c r="U18" s="19">
        <v>31.5</v>
      </c>
      <c r="V18" s="18">
        <f>U18*康之旅2!U17</f>
        <v>0</v>
      </c>
      <c r="W18" s="16"/>
      <c r="X18" s="37">
        <f t="shared" si="0"/>
        <v>400530</v>
      </c>
      <c r="Y18" s="124">
        <v>50407.08</v>
      </c>
      <c r="Z18" s="124">
        <v>6552.92</v>
      </c>
      <c r="AA18" s="124">
        <f t="shared" si="1"/>
        <v>56960</v>
      </c>
    </row>
    <row r="19" spans="1:27" s="11" customFormat="1" ht="17.100000000000001" customHeight="1" x14ac:dyDescent="0.15">
      <c r="A19" s="110"/>
      <c r="B19" s="17" t="s">
        <v>80</v>
      </c>
      <c r="C19" s="19">
        <v>30</v>
      </c>
      <c r="D19" s="18">
        <f>C19*康之旅2!C19</f>
        <v>192750</v>
      </c>
      <c r="E19" s="16">
        <v>31</v>
      </c>
      <c r="F19" s="18">
        <f>E19*康之旅2!E19</f>
        <v>0</v>
      </c>
      <c r="G19" s="19">
        <v>30</v>
      </c>
      <c r="H19" s="34">
        <f>G19*康之旅2!G19</f>
        <v>289920</v>
      </c>
      <c r="I19" s="19">
        <v>31</v>
      </c>
      <c r="J19" s="18">
        <f>I19*康之旅2!I19</f>
        <v>0</v>
      </c>
      <c r="K19" s="19">
        <v>31</v>
      </c>
      <c r="L19" s="18">
        <f>K19*康之旅2!K19</f>
        <v>0</v>
      </c>
      <c r="M19" s="19">
        <v>31</v>
      </c>
      <c r="N19" s="18">
        <f>M19*康之旅2!M19</f>
        <v>0</v>
      </c>
      <c r="O19" s="84">
        <v>31</v>
      </c>
      <c r="P19" s="18">
        <f>O19*康之旅2!O19</f>
        <v>17019</v>
      </c>
      <c r="Q19" s="19">
        <v>31</v>
      </c>
      <c r="R19" s="18">
        <f>Q19*康之旅2!Q19</f>
        <v>19530</v>
      </c>
      <c r="S19" s="19">
        <v>31</v>
      </c>
      <c r="T19" s="18">
        <f>S19*康之旅2!S19</f>
        <v>0</v>
      </c>
      <c r="U19" s="19">
        <v>31.5</v>
      </c>
      <c r="V19" s="18">
        <f>U19*康之旅2!U18</f>
        <v>0</v>
      </c>
      <c r="W19" s="16"/>
      <c r="X19" s="37">
        <f t="shared" si="0"/>
        <v>519219</v>
      </c>
      <c r="Y19" s="124">
        <v>77849.56</v>
      </c>
      <c r="Z19" s="124">
        <v>10120.44</v>
      </c>
      <c r="AA19" s="124">
        <f t="shared" si="1"/>
        <v>87970</v>
      </c>
    </row>
    <row r="20" spans="1:27" s="11" customFormat="1" ht="17.100000000000001" customHeight="1" x14ac:dyDescent="0.15">
      <c r="A20" s="110"/>
      <c r="B20" s="66" t="s">
        <v>73</v>
      </c>
      <c r="C20" s="19">
        <v>30</v>
      </c>
      <c r="D20" s="18">
        <f>C20*康之旅2!C20</f>
        <v>0</v>
      </c>
      <c r="E20" s="65">
        <v>31</v>
      </c>
      <c r="F20" s="18">
        <f>E20*康之旅2!E20</f>
        <v>0</v>
      </c>
      <c r="G20" s="19">
        <v>30</v>
      </c>
      <c r="H20" s="34">
        <f>G20*康之旅2!G20</f>
        <v>1920</v>
      </c>
      <c r="I20" s="19">
        <v>31</v>
      </c>
      <c r="J20" s="18">
        <f>I20*康之旅2!I20</f>
        <v>0</v>
      </c>
      <c r="K20" s="19">
        <v>31</v>
      </c>
      <c r="L20" s="18">
        <f>K20*康之旅2!K20</f>
        <v>0</v>
      </c>
      <c r="M20" s="19">
        <v>31</v>
      </c>
      <c r="N20" s="18">
        <f>M20*康之旅2!M20</f>
        <v>0</v>
      </c>
      <c r="O20" s="84">
        <v>31</v>
      </c>
      <c r="P20" s="18">
        <f>O20*康之旅2!O20</f>
        <v>0</v>
      </c>
      <c r="Q20" s="19">
        <v>31</v>
      </c>
      <c r="R20" s="18">
        <f>Q20*康之旅2!Q20</f>
        <v>0</v>
      </c>
      <c r="S20" s="19">
        <v>31</v>
      </c>
      <c r="T20" s="18">
        <f>S20*康之旅2!S20</f>
        <v>0</v>
      </c>
      <c r="U20" s="19">
        <v>31.5</v>
      </c>
      <c r="V20" s="18">
        <f>U20*康之旅2!U19</f>
        <v>0</v>
      </c>
      <c r="W20" s="65"/>
      <c r="X20" s="37">
        <f t="shared" si="0"/>
        <v>1920</v>
      </c>
      <c r="Y20" s="124">
        <v>62823</v>
      </c>
      <c r="Z20" s="124">
        <v>8167</v>
      </c>
      <c r="AA20" s="124">
        <f t="shared" si="1"/>
        <v>70990</v>
      </c>
    </row>
    <row r="21" spans="1:27" s="11" customFormat="1" ht="17.100000000000001" customHeight="1" x14ac:dyDescent="0.15">
      <c r="A21" s="109"/>
      <c r="B21" s="90" t="s">
        <v>93</v>
      </c>
      <c r="C21" s="91">
        <v>30</v>
      </c>
      <c r="D21" s="18">
        <f>C21*康之旅2!C21</f>
        <v>18660</v>
      </c>
      <c r="E21" s="93">
        <v>31</v>
      </c>
      <c r="F21" s="18">
        <f>E21*康之旅2!E21</f>
        <v>0</v>
      </c>
      <c r="G21" s="91">
        <v>30</v>
      </c>
      <c r="H21" s="34">
        <f>G21*康之旅2!G21</f>
        <v>450</v>
      </c>
      <c r="I21" s="91">
        <v>31</v>
      </c>
      <c r="J21" s="18">
        <f>I21*康之旅2!I21</f>
        <v>0</v>
      </c>
      <c r="K21" s="91">
        <v>31</v>
      </c>
      <c r="L21" s="18">
        <f>K21*康之旅2!K21</f>
        <v>0</v>
      </c>
      <c r="M21" s="91">
        <v>31</v>
      </c>
      <c r="N21" s="18">
        <f>M21*康之旅2!M21</f>
        <v>0</v>
      </c>
      <c r="O21" s="93">
        <v>31</v>
      </c>
      <c r="P21" s="18">
        <f>O21*康之旅2!O21</f>
        <v>0</v>
      </c>
      <c r="Q21" s="91">
        <v>31</v>
      </c>
      <c r="R21" s="18">
        <f>Q21*康之旅2!Q21</f>
        <v>0</v>
      </c>
      <c r="S21" s="91">
        <v>31</v>
      </c>
      <c r="T21" s="18">
        <f>S21*康之旅2!S21</f>
        <v>0</v>
      </c>
      <c r="U21" s="91"/>
      <c r="V21" s="92">
        <v>0</v>
      </c>
      <c r="W21" s="93"/>
      <c r="X21" s="37">
        <f t="shared" si="0"/>
        <v>19110</v>
      </c>
      <c r="Y21" s="124"/>
      <c r="Z21" s="124"/>
      <c r="AA21" s="124">
        <f t="shared" si="1"/>
        <v>0</v>
      </c>
    </row>
    <row r="22" spans="1:27" s="11" customFormat="1" ht="17.100000000000001" customHeight="1" x14ac:dyDescent="0.15">
      <c r="A22" s="108" t="s">
        <v>21</v>
      </c>
      <c r="B22" s="17" t="s">
        <v>22</v>
      </c>
      <c r="C22" s="19">
        <v>20</v>
      </c>
      <c r="D22" s="18">
        <f>C22*康之旅2!C22</f>
        <v>56340</v>
      </c>
      <c r="E22" s="16">
        <v>20</v>
      </c>
      <c r="F22" s="18">
        <f>E22*康之旅2!E22</f>
        <v>600</v>
      </c>
      <c r="G22" s="19">
        <v>20</v>
      </c>
      <c r="H22" s="34">
        <f>G22*康之旅2!G22</f>
        <v>29600</v>
      </c>
      <c r="I22" s="19">
        <v>20</v>
      </c>
      <c r="J22" s="18">
        <f>I22*康之旅2!I22</f>
        <v>29700</v>
      </c>
      <c r="K22" s="19">
        <v>20</v>
      </c>
      <c r="L22" s="18">
        <f>K22*康之旅2!K22</f>
        <v>6200</v>
      </c>
      <c r="M22" s="19">
        <v>20</v>
      </c>
      <c r="N22" s="18">
        <f>M22*康之旅2!M22</f>
        <v>0</v>
      </c>
      <c r="O22" s="84">
        <v>20</v>
      </c>
      <c r="P22" s="18">
        <f>O22*康之旅2!O22</f>
        <v>4260</v>
      </c>
      <c r="Q22" s="19">
        <v>20</v>
      </c>
      <c r="R22" s="18">
        <f>Q22*康之旅2!Q22</f>
        <v>6200</v>
      </c>
      <c r="S22" s="19">
        <v>20</v>
      </c>
      <c r="T22" s="18">
        <f>S22*康之旅2!S22</f>
        <v>10800</v>
      </c>
      <c r="U22" s="19">
        <v>20</v>
      </c>
      <c r="V22" s="18">
        <f>U22*康之旅2!U22</f>
        <v>0</v>
      </c>
      <c r="W22" s="16"/>
      <c r="X22" s="37">
        <f t="shared" si="0"/>
        <v>143700</v>
      </c>
      <c r="Y22" s="124"/>
      <c r="Z22" s="124"/>
      <c r="AA22" s="124">
        <f t="shared" si="1"/>
        <v>0</v>
      </c>
    </row>
    <row r="23" spans="1:27" s="11" customFormat="1" ht="17.100000000000001" customHeight="1" x14ac:dyDescent="0.15">
      <c r="A23" s="109"/>
      <c r="B23" s="17" t="s">
        <v>23</v>
      </c>
      <c r="C23" s="19">
        <v>24</v>
      </c>
      <c r="D23" s="18">
        <f>C23*康之旅2!C23</f>
        <v>7872</v>
      </c>
      <c r="E23" s="16"/>
      <c r="F23" s="18">
        <f>E23*康之旅2!E23</f>
        <v>0</v>
      </c>
      <c r="G23" s="19">
        <v>24</v>
      </c>
      <c r="H23" s="34">
        <f>G23*康之旅2!G23</f>
        <v>1392</v>
      </c>
      <c r="I23" s="19"/>
      <c r="J23" s="18">
        <f>I23*康之旅2!I23</f>
        <v>0</v>
      </c>
      <c r="K23" s="19"/>
      <c r="L23" s="18">
        <f>K23*康之旅2!K23</f>
        <v>0</v>
      </c>
      <c r="M23" s="19"/>
      <c r="N23" s="18">
        <f>M23*康之旅2!M23</f>
        <v>0</v>
      </c>
      <c r="O23" s="19">
        <v>20</v>
      </c>
      <c r="P23" s="18">
        <f>O23*康之旅2!O23</f>
        <v>0</v>
      </c>
      <c r="Q23" s="19"/>
      <c r="R23" s="18">
        <f>Q23*康之旅2!Q23</f>
        <v>0</v>
      </c>
      <c r="S23" s="19"/>
      <c r="T23" s="18">
        <f>S23*康之旅2!S23</f>
        <v>0</v>
      </c>
      <c r="U23" s="19"/>
      <c r="V23" s="18">
        <f>U23*康之旅2!U23</f>
        <v>0</v>
      </c>
      <c r="W23" s="16"/>
      <c r="X23" s="37">
        <f t="shared" si="0"/>
        <v>9264</v>
      </c>
      <c r="Y23" s="124"/>
      <c r="Z23" s="124"/>
      <c r="AA23" s="124">
        <f t="shared" si="1"/>
        <v>0</v>
      </c>
    </row>
    <row r="24" spans="1:27" s="11" customFormat="1" ht="17.100000000000001" customHeight="1" x14ac:dyDescent="0.15">
      <c r="A24" s="108" t="s">
        <v>24</v>
      </c>
      <c r="B24" s="17" t="s">
        <v>25</v>
      </c>
      <c r="C24" s="19">
        <v>20</v>
      </c>
      <c r="D24" s="18">
        <f>C24*康之旅2!C24</f>
        <v>0</v>
      </c>
      <c r="E24" s="16"/>
      <c r="F24" s="18">
        <f>E24*康之旅2!E24</f>
        <v>0</v>
      </c>
      <c r="G24" s="19">
        <v>20</v>
      </c>
      <c r="H24" s="34">
        <f>G24*康之旅2!G24</f>
        <v>0</v>
      </c>
      <c r="I24" s="19"/>
      <c r="J24" s="18">
        <f>I24*康之旅2!I24</f>
        <v>0</v>
      </c>
      <c r="K24" s="19"/>
      <c r="L24" s="18">
        <f>K24*康之旅2!K24</f>
        <v>0</v>
      </c>
      <c r="M24" s="19"/>
      <c r="N24" s="18">
        <f>M24*康之旅2!M24</f>
        <v>0</v>
      </c>
      <c r="O24" s="19">
        <v>20</v>
      </c>
      <c r="P24" s="18">
        <f>O24*康之旅2!O24</f>
        <v>0</v>
      </c>
      <c r="Q24" s="19"/>
      <c r="R24" s="18">
        <f>Q24*康之旅2!Q24</f>
        <v>0</v>
      </c>
      <c r="S24" s="19"/>
      <c r="T24" s="18">
        <f>S24*康之旅2!S24</f>
        <v>0</v>
      </c>
      <c r="U24" s="19"/>
      <c r="V24" s="18">
        <f>U24*康之旅2!U24</f>
        <v>0</v>
      </c>
      <c r="W24" s="16"/>
      <c r="X24" s="37">
        <f t="shared" si="0"/>
        <v>0</v>
      </c>
      <c r="Y24" s="124"/>
      <c r="Z24" s="124"/>
      <c r="AA24" s="124">
        <f t="shared" si="1"/>
        <v>0</v>
      </c>
    </row>
    <row r="25" spans="1:27" s="11" customFormat="1" ht="17.100000000000001" customHeight="1" x14ac:dyDescent="0.15">
      <c r="A25" s="110"/>
      <c r="B25" s="17" t="s">
        <v>26</v>
      </c>
      <c r="C25" s="19">
        <v>20</v>
      </c>
      <c r="D25" s="18">
        <f>C25*康之旅2!C25</f>
        <v>0</v>
      </c>
      <c r="E25" s="16"/>
      <c r="F25" s="18">
        <f>E25*康之旅2!E25</f>
        <v>0</v>
      </c>
      <c r="G25" s="19">
        <v>20</v>
      </c>
      <c r="H25" s="34">
        <f>G25*康之旅2!G25</f>
        <v>0</v>
      </c>
      <c r="I25" s="19"/>
      <c r="J25" s="18">
        <f>I25*康之旅2!I25</f>
        <v>0</v>
      </c>
      <c r="K25" s="19"/>
      <c r="L25" s="18">
        <f>K25*康之旅2!K25</f>
        <v>0</v>
      </c>
      <c r="M25" s="19"/>
      <c r="N25" s="18">
        <f>M25*康之旅2!M25</f>
        <v>0</v>
      </c>
      <c r="O25" s="19">
        <v>20</v>
      </c>
      <c r="P25" s="18">
        <f>O25*康之旅2!O25</f>
        <v>0</v>
      </c>
      <c r="Q25" s="19"/>
      <c r="R25" s="18">
        <f>Q25*康之旅2!Q25</f>
        <v>0</v>
      </c>
      <c r="S25" s="19"/>
      <c r="T25" s="18">
        <f>S25*康之旅2!S25</f>
        <v>0</v>
      </c>
      <c r="U25" s="19"/>
      <c r="V25" s="18">
        <f>U25*康之旅2!U25</f>
        <v>0</v>
      </c>
      <c r="W25" s="16"/>
      <c r="X25" s="37">
        <f t="shared" si="0"/>
        <v>0</v>
      </c>
      <c r="Y25" s="124"/>
      <c r="Z25" s="124"/>
      <c r="AA25" s="124">
        <f t="shared" si="1"/>
        <v>0</v>
      </c>
    </row>
    <row r="26" spans="1:27" s="11" customFormat="1" ht="17.100000000000001" customHeight="1" x14ac:dyDescent="0.15">
      <c r="A26" s="78" t="s">
        <v>27</v>
      </c>
      <c r="B26" s="17" t="s">
        <v>28</v>
      </c>
      <c r="C26" s="19">
        <v>11</v>
      </c>
      <c r="D26" s="18">
        <f>C26*康之旅2!C26</f>
        <v>94391</v>
      </c>
      <c r="E26" s="16">
        <v>12</v>
      </c>
      <c r="F26" s="18">
        <f>E26*康之旅2!E26</f>
        <v>28800</v>
      </c>
      <c r="G26" s="19">
        <v>11</v>
      </c>
      <c r="H26" s="34">
        <f>G26*康之旅2!G26</f>
        <v>54582</v>
      </c>
      <c r="I26" s="19">
        <v>12</v>
      </c>
      <c r="J26" s="18">
        <f>I26*康之旅2!I26</f>
        <v>28980</v>
      </c>
      <c r="K26" s="19">
        <v>12</v>
      </c>
      <c r="L26" s="18">
        <f>K26*康之旅2!K26</f>
        <v>1116</v>
      </c>
      <c r="M26" s="19">
        <v>13</v>
      </c>
      <c r="N26" s="18">
        <f>M26*康之旅2!M26</f>
        <v>0</v>
      </c>
      <c r="O26" s="19">
        <v>12</v>
      </c>
      <c r="P26" s="18">
        <f>O26*康之旅2!O26</f>
        <v>4092</v>
      </c>
      <c r="Q26" s="19">
        <v>12</v>
      </c>
      <c r="R26" s="18">
        <f>Q26*康之旅2!Q26</f>
        <v>5580</v>
      </c>
      <c r="S26" s="19">
        <v>12</v>
      </c>
      <c r="T26" s="18">
        <f>S26*康之旅2!S26</f>
        <v>0</v>
      </c>
      <c r="U26" s="19">
        <v>13</v>
      </c>
      <c r="V26" s="18">
        <f>U26*康之旅2!U26</f>
        <v>0</v>
      </c>
      <c r="W26" s="16"/>
      <c r="X26" s="37">
        <f t="shared" si="0"/>
        <v>217541</v>
      </c>
      <c r="Y26" s="124"/>
      <c r="Z26" s="124"/>
      <c r="AA26" s="124">
        <f t="shared" si="1"/>
        <v>0</v>
      </c>
    </row>
    <row r="27" spans="1:27" s="11" customFormat="1" ht="17.100000000000001" customHeight="1" x14ac:dyDescent="0.15">
      <c r="A27" s="108" t="s">
        <v>29</v>
      </c>
      <c r="B27" s="20" t="s">
        <v>30</v>
      </c>
      <c r="C27" s="16">
        <v>12</v>
      </c>
      <c r="D27" s="18">
        <f>C27*康之旅2!C27</f>
        <v>0</v>
      </c>
      <c r="E27" s="16">
        <v>12</v>
      </c>
      <c r="F27" s="18">
        <f>E27*康之旅2!E27</f>
        <v>0</v>
      </c>
      <c r="G27" s="16">
        <v>12</v>
      </c>
      <c r="H27" s="34">
        <f>G27*康之旅2!G27</f>
        <v>0</v>
      </c>
      <c r="I27" s="16">
        <v>12</v>
      </c>
      <c r="J27" s="18">
        <f>I27*康之旅2!I27</f>
        <v>0</v>
      </c>
      <c r="K27" s="16">
        <v>12</v>
      </c>
      <c r="L27" s="18">
        <f>K27*康之旅2!K27</f>
        <v>0</v>
      </c>
      <c r="M27" s="19">
        <v>13</v>
      </c>
      <c r="N27" s="18">
        <f>M27*康之旅2!M27</f>
        <v>0</v>
      </c>
      <c r="O27" s="16">
        <v>12</v>
      </c>
      <c r="P27" s="18">
        <f>O27*康之旅2!O27</f>
        <v>0</v>
      </c>
      <c r="Q27" s="16">
        <v>12</v>
      </c>
      <c r="R27" s="18">
        <f>Q27*康之旅2!Q27</f>
        <v>0</v>
      </c>
      <c r="S27" s="16">
        <v>12</v>
      </c>
      <c r="T27" s="18">
        <f>S27*康之旅2!S27</f>
        <v>0</v>
      </c>
      <c r="U27" s="16">
        <v>13</v>
      </c>
      <c r="V27" s="18">
        <f>U27*康之旅2!U27</f>
        <v>0</v>
      </c>
      <c r="W27" s="16"/>
      <c r="X27" s="37">
        <f t="shared" si="0"/>
        <v>0</v>
      </c>
      <c r="Y27" s="124"/>
      <c r="Z27" s="124"/>
      <c r="AA27" s="124">
        <f t="shared" si="1"/>
        <v>0</v>
      </c>
    </row>
    <row r="28" spans="1:27" s="11" customFormat="1" ht="17.100000000000001" customHeight="1" x14ac:dyDescent="0.15">
      <c r="A28" s="109"/>
      <c r="B28" s="20" t="s">
        <v>31</v>
      </c>
      <c r="C28" s="16">
        <v>12</v>
      </c>
      <c r="D28" s="18">
        <f>C28*康之旅2!C28</f>
        <v>0</v>
      </c>
      <c r="E28" s="16">
        <v>12</v>
      </c>
      <c r="F28" s="18">
        <f>E28*康之旅2!E28</f>
        <v>0</v>
      </c>
      <c r="G28" s="16">
        <v>12</v>
      </c>
      <c r="H28" s="34">
        <f>G28*康之旅2!G28</f>
        <v>0</v>
      </c>
      <c r="I28" s="16">
        <v>12</v>
      </c>
      <c r="J28" s="18">
        <f>I28*康之旅2!I28</f>
        <v>0</v>
      </c>
      <c r="K28" s="16">
        <v>12</v>
      </c>
      <c r="L28" s="18">
        <f>K28*康之旅2!K28</f>
        <v>0</v>
      </c>
      <c r="M28" s="19">
        <v>13</v>
      </c>
      <c r="N28" s="18">
        <f>M28*康之旅2!M28</f>
        <v>0</v>
      </c>
      <c r="O28" s="16">
        <v>12</v>
      </c>
      <c r="P28" s="18">
        <f>O28*康之旅2!O28</f>
        <v>0</v>
      </c>
      <c r="Q28" s="16">
        <v>12</v>
      </c>
      <c r="R28" s="18">
        <f>Q28*康之旅2!Q28</f>
        <v>0</v>
      </c>
      <c r="S28" s="21">
        <v>12</v>
      </c>
      <c r="T28" s="18">
        <f>S28*康之旅2!S28</f>
        <v>0</v>
      </c>
      <c r="U28" s="16">
        <v>13</v>
      </c>
      <c r="V28" s="18">
        <f>U28*康之旅2!U28</f>
        <v>0</v>
      </c>
      <c r="W28" s="16"/>
      <c r="X28" s="37">
        <f t="shared" si="0"/>
        <v>0</v>
      </c>
      <c r="Y28" s="124"/>
      <c r="Z28" s="124"/>
      <c r="AA28" s="124">
        <f t="shared" si="1"/>
        <v>0</v>
      </c>
    </row>
    <row r="29" spans="1:27" s="11" customFormat="1" ht="17.100000000000001" customHeight="1" x14ac:dyDescent="0.15">
      <c r="A29" s="79" t="s">
        <v>32</v>
      </c>
      <c r="B29" s="21" t="s">
        <v>33</v>
      </c>
      <c r="C29" s="16">
        <v>18</v>
      </c>
      <c r="D29" s="18">
        <f>C29*康之旅2!C29</f>
        <v>0</v>
      </c>
      <c r="E29" s="16">
        <v>20</v>
      </c>
      <c r="F29" s="18">
        <f>E29*康之旅2!E29</f>
        <v>0</v>
      </c>
      <c r="G29" s="16">
        <v>20</v>
      </c>
      <c r="H29" s="34">
        <f>G29*康之旅2!G29</f>
        <v>0</v>
      </c>
      <c r="I29" s="16">
        <v>20</v>
      </c>
      <c r="J29" s="18">
        <f>I29*康之旅2!I29</f>
        <v>0</v>
      </c>
      <c r="K29" s="16">
        <v>20</v>
      </c>
      <c r="L29" s="18">
        <f>K29*康之旅2!K29</f>
        <v>0</v>
      </c>
      <c r="M29" s="16">
        <v>20</v>
      </c>
      <c r="N29" s="18">
        <f>M29*康之旅2!M29</f>
        <v>0</v>
      </c>
      <c r="O29" s="16">
        <v>18</v>
      </c>
      <c r="P29" s="18">
        <f>O29*康之旅2!O29</f>
        <v>0</v>
      </c>
      <c r="Q29" s="21">
        <v>20</v>
      </c>
      <c r="R29" s="18">
        <f>Q29*康之旅2!Q29</f>
        <v>0</v>
      </c>
      <c r="S29" s="21">
        <v>20</v>
      </c>
      <c r="T29" s="18">
        <f>S29*康之旅2!S29</f>
        <v>0</v>
      </c>
      <c r="U29" s="21">
        <v>20</v>
      </c>
      <c r="V29" s="18">
        <f>U29*康之旅2!U29</f>
        <v>0</v>
      </c>
      <c r="W29" s="16"/>
      <c r="X29" s="37">
        <f t="shared" si="0"/>
        <v>0</v>
      </c>
      <c r="Y29" s="124"/>
      <c r="Z29" s="124"/>
      <c r="AA29" s="124">
        <f t="shared" si="1"/>
        <v>0</v>
      </c>
    </row>
    <row r="30" spans="1:27" s="11" customFormat="1" ht="17.100000000000001" customHeight="1" x14ac:dyDescent="0.15">
      <c r="A30" s="79"/>
      <c r="B30" s="21" t="s">
        <v>75</v>
      </c>
      <c r="C30" s="16"/>
      <c r="D30" s="18">
        <f>C30*康之旅2!C30</f>
        <v>0</v>
      </c>
      <c r="E30" s="16"/>
      <c r="F30" s="18">
        <f>E30*康之旅2!E30</f>
        <v>0</v>
      </c>
      <c r="G30" s="16"/>
      <c r="H30" s="34">
        <f>G30*康之旅2!G30</f>
        <v>0</v>
      </c>
      <c r="I30" s="16"/>
      <c r="J30" s="18">
        <f>I30*康之旅2!I30</f>
        <v>0</v>
      </c>
      <c r="K30" s="16"/>
      <c r="L30" s="18">
        <f>K30*康之旅2!K30</f>
        <v>0</v>
      </c>
      <c r="M30" s="16"/>
      <c r="N30" s="18">
        <f>M30*康之旅2!M30</f>
        <v>0</v>
      </c>
      <c r="O30" s="16"/>
      <c r="P30" s="18"/>
      <c r="Q30" s="21"/>
      <c r="R30" s="18">
        <f>Q30*康之旅2!Q30</f>
        <v>0</v>
      </c>
      <c r="S30" s="21"/>
      <c r="T30" s="18"/>
      <c r="U30" s="21"/>
      <c r="V30" s="18"/>
      <c r="W30" s="16"/>
      <c r="X30" s="37">
        <f t="shared" si="0"/>
        <v>0</v>
      </c>
      <c r="Y30" s="124"/>
      <c r="Z30" s="124"/>
      <c r="AA30" s="124">
        <f t="shared" si="1"/>
        <v>0</v>
      </c>
    </row>
    <row r="31" spans="1:27" s="11" customFormat="1" ht="17.100000000000001" customHeight="1" x14ac:dyDescent="0.15">
      <c r="A31" s="79"/>
      <c r="B31" s="21" t="s">
        <v>77</v>
      </c>
      <c r="C31" s="16"/>
      <c r="D31" s="18">
        <f>C31*康之旅2!C31</f>
        <v>0</v>
      </c>
      <c r="E31" s="16"/>
      <c r="F31" s="18">
        <f>E31*康之旅2!E31</f>
        <v>0</v>
      </c>
      <c r="G31" s="16"/>
      <c r="H31" s="34">
        <f>G31*康之旅2!G31</f>
        <v>0</v>
      </c>
      <c r="I31" s="16"/>
      <c r="J31" s="18">
        <f>I31*康之旅2!I31</f>
        <v>0</v>
      </c>
      <c r="K31" s="16"/>
      <c r="L31" s="18">
        <f>K31*康之旅2!K31</f>
        <v>0</v>
      </c>
      <c r="M31" s="16"/>
      <c r="N31" s="18">
        <f>M31*康之旅2!M31</f>
        <v>0</v>
      </c>
      <c r="O31" s="16"/>
      <c r="P31" s="18"/>
      <c r="Q31" s="21"/>
      <c r="R31" s="18">
        <f>Q31*康之旅2!Q31</f>
        <v>0</v>
      </c>
      <c r="S31" s="21"/>
      <c r="T31" s="18"/>
      <c r="U31" s="21"/>
      <c r="V31" s="18"/>
      <c r="W31" s="16"/>
      <c r="X31" s="37">
        <f t="shared" si="0"/>
        <v>0</v>
      </c>
      <c r="Y31" s="124"/>
      <c r="Z31" s="124"/>
      <c r="AA31" s="124">
        <f t="shared" si="1"/>
        <v>0</v>
      </c>
    </row>
    <row r="32" spans="1:27" s="11" customFormat="1" ht="17.100000000000001" customHeight="1" x14ac:dyDescent="0.15">
      <c r="A32" s="22"/>
      <c r="B32" s="23" t="s">
        <v>44</v>
      </c>
      <c r="C32" s="23"/>
      <c r="D32" s="23">
        <f>SUM(D6:D29)</f>
        <v>3457873</v>
      </c>
      <c r="E32" s="23"/>
      <c r="F32" s="23">
        <f>SUM(F6:F29)</f>
        <v>366804</v>
      </c>
      <c r="G32" s="23"/>
      <c r="H32" s="23">
        <f>SUM(H6:H29)</f>
        <v>3294194</v>
      </c>
      <c r="I32" s="23"/>
      <c r="J32" s="23">
        <f>SUM(J6:J29)</f>
        <v>406825</v>
      </c>
      <c r="K32" s="23"/>
      <c r="L32" s="23">
        <f>SUM(L6:L29)</f>
        <v>12121</v>
      </c>
      <c r="M32" s="23"/>
      <c r="N32" s="23">
        <f>SUM(N6:N29)</f>
        <v>0</v>
      </c>
      <c r="O32" s="23"/>
      <c r="P32" s="23">
        <f>SUM(P6:P29)</f>
        <v>56960</v>
      </c>
      <c r="Q32" s="23"/>
      <c r="R32" s="23">
        <f>SUM(R6:R29)</f>
        <v>87970</v>
      </c>
      <c r="S32" s="23"/>
      <c r="T32" s="23">
        <f>SUM(T6:T31)</f>
        <v>70990</v>
      </c>
      <c r="U32" s="23"/>
      <c r="V32" s="23">
        <f>SUM(V6:V29)</f>
        <v>0</v>
      </c>
      <c r="W32" s="23">
        <f>SUM(W6:W29)</f>
        <v>0</v>
      </c>
      <c r="X32" s="23">
        <f>SUM(X6:X31)</f>
        <v>7753737</v>
      </c>
      <c r="Y32" s="124"/>
      <c r="Z32" s="124"/>
      <c r="AA32" s="124">
        <f t="shared" si="1"/>
        <v>0</v>
      </c>
    </row>
    <row r="33" spans="1:27" s="11" customFormat="1" ht="17.100000000000001" customHeight="1" x14ac:dyDescent="0.15">
      <c r="A33" s="110"/>
      <c r="B33" s="17" t="s">
        <v>35</v>
      </c>
      <c r="C33" s="16">
        <v>8</v>
      </c>
      <c r="D33" s="25">
        <f>C33*康之旅2!C33</f>
        <v>0</v>
      </c>
      <c r="E33" s="16"/>
      <c r="F33" s="26">
        <f>E33*康之旅2!E33</f>
        <v>0</v>
      </c>
      <c r="G33" s="16">
        <v>8</v>
      </c>
      <c r="H33" s="25">
        <f>G33*康之旅2!G33</f>
        <v>0</v>
      </c>
      <c r="I33" s="16"/>
      <c r="J33" s="25">
        <f>I33*康之旅2!I33</f>
        <v>0</v>
      </c>
      <c r="K33" s="16"/>
      <c r="L33" s="25">
        <f>K33*康之旅2!K33</f>
        <v>0</v>
      </c>
      <c r="M33" s="16"/>
      <c r="N33" s="26">
        <f>M33*康之旅2!M33</f>
        <v>0</v>
      </c>
      <c r="O33" s="16"/>
      <c r="P33" s="26">
        <f>O33*康之旅2!O33</f>
        <v>0</v>
      </c>
      <c r="Q33" s="16"/>
      <c r="R33" s="26">
        <f>Q33*康之旅2!Q33</f>
        <v>0</v>
      </c>
      <c r="S33" s="16"/>
      <c r="T33" s="26">
        <f>S33*康之旅2!S33</f>
        <v>0</v>
      </c>
      <c r="U33" s="38"/>
      <c r="V33" s="26">
        <f>U33*康之旅2!U33</f>
        <v>0</v>
      </c>
      <c r="W33" s="16"/>
      <c r="X33" s="37">
        <f>V33+T33+R33+P33+N33+L33+J33+H33+F33+D33</f>
        <v>0</v>
      </c>
      <c r="Y33" s="124"/>
      <c r="Z33" s="124"/>
      <c r="AA33" s="124"/>
    </row>
    <row r="34" spans="1:27" s="11" customFormat="1" ht="17.100000000000001" customHeight="1" x14ac:dyDescent="0.15">
      <c r="A34" s="110"/>
      <c r="B34" s="21" t="s">
        <v>36</v>
      </c>
      <c r="C34" s="16">
        <v>11</v>
      </c>
      <c r="D34" s="25">
        <f>C34*康之旅2!C34</f>
        <v>0</v>
      </c>
      <c r="E34" s="16"/>
      <c r="F34" s="26">
        <f>E34*康之旅2!E34</f>
        <v>0</v>
      </c>
      <c r="G34" s="16">
        <v>11</v>
      </c>
      <c r="H34" s="25">
        <f>G34*康之旅2!G34</f>
        <v>0</v>
      </c>
      <c r="I34" s="16"/>
      <c r="J34" s="25">
        <f>I34*康之旅2!I34</f>
        <v>0</v>
      </c>
      <c r="K34" s="16"/>
      <c r="L34" s="25">
        <f>K34*康之旅2!K34</f>
        <v>0</v>
      </c>
      <c r="M34" s="16"/>
      <c r="N34" s="26">
        <f>M34*康之旅2!M34</f>
        <v>0</v>
      </c>
      <c r="O34" s="16"/>
      <c r="P34" s="26">
        <f>O34*康之旅2!O34</f>
        <v>0</v>
      </c>
      <c r="Q34" s="16"/>
      <c r="R34" s="26">
        <f>Q34*康之旅2!Q34</f>
        <v>0</v>
      </c>
      <c r="S34" s="16"/>
      <c r="T34" s="26">
        <f>S34*康之旅2!S34</f>
        <v>0</v>
      </c>
      <c r="U34" s="38"/>
      <c r="V34" s="26">
        <f>U34*康之旅2!U34</f>
        <v>0</v>
      </c>
      <c r="W34" s="16"/>
      <c r="X34" s="37">
        <f t="shared" ref="X34:X35" si="2">V34+T34+R34+P34+N34+L34+J34+H34+F34+D34</f>
        <v>0</v>
      </c>
      <c r="Y34" s="124"/>
      <c r="Z34" s="124"/>
      <c r="AA34" s="124"/>
    </row>
    <row r="35" spans="1:27" s="11" customFormat="1" ht="17.100000000000001" customHeight="1" x14ac:dyDescent="0.15">
      <c r="A35" s="83"/>
      <c r="B35" s="21" t="s">
        <v>84</v>
      </c>
      <c r="C35" s="84">
        <v>11</v>
      </c>
      <c r="D35" s="25"/>
      <c r="E35" s="84"/>
      <c r="F35" s="26"/>
      <c r="G35" s="84">
        <v>11</v>
      </c>
      <c r="H35" s="25">
        <f>G35*康之旅2!G35</f>
        <v>0</v>
      </c>
      <c r="I35" s="84"/>
      <c r="J35" s="25"/>
      <c r="K35" s="84"/>
      <c r="L35" s="25"/>
      <c r="M35" s="84"/>
      <c r="N35" s="26"/>
      <c r="O35" s="84"/>
      <c r="P35" s="26"/>
      <c r="Q35" s="84"/>
      <c r="R35" s="26"/>
      <c r="S35" s="84"/>
      <c r="T35" s="26"/>
      <c r="U35" s="38"/>
      <c r="V35" s="26"/>
      <c r="W35" s="84"/>
      <c r="X35" s="37">
        <f t="shared" si="2"/>
        <v>0</v>
      </c>
      <c r="Y35" s="124"/>
      <c r="Z35" s="124"/>
      <c r="AA35" s="124"/>
    </row>
    <row r="36" spans="1:27" s="11" customFormat="1" ht="17.100000000000001" customHeight="1" x14ac:dyDescent="0.15">
      <c r="A36" s="27"/>
      <c r="B36" s="28" t="s">
        <v>37</v>
      </c>
      <c r="C36" s="23"/>
      <c r="D36" s="23">
        <f>SUM(D33:D34)</f>
        <v>0</v>
      </c>
      <c r="E36" s="23"/>
      <c r="F36" s="23">
        <f>SUM(F33:F34)</f>
        <v>0</v>
      </c>
      <c r="G36" s="23"/>
      <c r="H36" s="23">
        <f>SUM(H33:H35)</f>
        <v>0</v>
      </c>
      <c r="I36" s="23"/>
      <c r="J36" s="23">
        <f>SUM(J33:J34)</f>
        <v>0</v>
      </c>
      <c r="K36" s="23"/>
      <c r="L36" s="23">
        <f>SUM(L33:L34)</f>
        <v>0</v>
      </c>
      <c r="M36" s="23"/>
      <c r="N36" s="23">
        <f>SUM(N33:N34)</f>
        <v>0</v>
      </c>
      <c r="O36" s="23"/>
      <c r="P36" s="23">
        <f>SUM(P33:P34)</f>
        <v>0</v>
      </c>
      <c r="Q36" s="23"/>
      <c r="R36" s="23">
        <f>SUM(R33:R34)</f>
        <v>0</v>
      </c>
      <c r="S36" s="23"/>
      <c r="T36" s="23">
        <f>SUM(T33:T34)</f>
        <v>0</v>
      </c>
      <c r="U36" s="23"/>
      <c r="V36" s="23">
        <f>SUM(V33:V34)</f>
        <v>0</v>
      </c>
      <c r="W36" s="23">
        <f>SUM(W33:W34)</f>
        <v>0</v>
      </c>
      <c r="X36" s="23">
        <f>SUM(X33:X35)</f>
        <v>0</v>
      </c>
      <c r="Y36" s="124"/>
      <c r="Z36" s="124"/>
      <c r="AA36" s="124"/>
    </row>
    <row r="37" spans="1:27" s="12" customFormat="1" ht="26.25" customHeight="1" x14ac:dyDescent="0.15">
      <c r="A37" s="29"/>
      <c r="B37" s="30" t="s">
        <v>38</v>
      </c>
      <c r="C37" s="31"/>
      <c r="D37" s="33">
        <f t="shared" ref="D37:V37" si="3">D36+D32</f>
        <v>3457873</v>
      </c>
      <c r="E37" s="33">
        <f t="shared" si="3"/>
        <v>0</v>
      </c>
      <c r="F37" s="33">
        <f t="shared" si="3"/>
        <v>366804</v>
      </c>
      <c r="G37" s="33">
        <f t="shared" si="3"/>
        <v>0</v>
      </c>
      <c r="H37" s="33">
        <f t="shared" si="3"/>
        <v>3294194</v>
      </c>
      <c r="I37" s="33">
        <f t="shared" si="3"/>
        <v>0</v>
      </c>
      <c r="J37" s="33">
        <f t="shared" si="3"/>
        <v>406825</v>
      </c>
      <c r="K37" s="33">
        <f t="shared" si="3"/>
        <v>0</v>
      </c>
      <c r="L37" s="33">
        <f t="shared" si="3"/>
        <v>12121</v>
      </c>
      <c r="M37" s="33">
        <f t="shared" si="3"/>
        <v>0</v>
      </c>
      <c r="N37" s="33">
        <f t="shared" si="3"/>
        <v>0</v>
      </c>
      <c r="O37" s="33">
        <f t="shared" si="3"/>
        <v>0</v>
      </c>
      <c r="P37" s="33">
        <f t="shared" si="3"/>
        <v>56960</v>
      </c>
      <c r="Q37" s="33">
        <f t="shared" si="3"/>
        <v>0</v>
      </c>
      <c r="R37" s="33">
        <f t="shared" si="3"/>
        <v>87970</v>
      </c>
      <c r="S37" s="33">
        <f t="shared" si="3"/>
        <v>0</v>
      </c>
      <c r="T37" s="33">
        <f t="shared" si="3"/>
        <v>70990</v>
      </c>
      <c r="U37" s="33">
        <f t="shared" si="3"/>
        <v>0</v>
      </c>
      <c r="V37" s="33">
        <f t="shared" si="3"/>
        <v>0</v>
      </c>
      <c r="W37" s="31"/>
      <c r="X37" s="39">
        <f>X36+X32</f>
        <v>7753737</v>
      </c>
      <c r="Y37" s="125">
        <f>SUM(Y6:Y36)</f>
        <v>6861714.1499999994</v>
      </c>
      <c r="Z37" s="125">
        <f t="shared" ref="Z37:AA37" si="4">SUM(Z6:Z36)</f>
        <v>892022.84999999986</v>
      </c>
      <c r="AA37" s="125">
        <f t="shared" si="4"/>
        <v>7753737</v>
      </c>
    </row>
    <row r="38" spans="1:27" x14ac:dyDescent="0.15">
      <c r="B38" s="13" t="s">
        <v>39</v>
      </c>
      <c r="W38" s="13" t="s">
        <v>40</v>
      </c>
      <c r="X38" s="13" t="s">
        <v>41</v>
      </c>
    </row>
    <row r="43" spans="1:27" x14ac:dyDescent="0.15">
      <c r="X43" s="40"/>
    </row>
  </sheetData>
  <mergeCells count="21">
    <mergeCell ref="A2:X2"/>
    <mergeCell ref="E3:F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B4:B5"/>
    <mergeCell ref="A27:A28"/>
    <mergeCell ref="A33:A34"/>
    <mergeCell ref="A4:A5"/>
    <mergeCell ref="A22:A23"/>
    <mergeCell ref="A24:A25"/>
    <mergeCell ref="A12:A21"/>
    <mergeCell ref="A6:A11"/>
  </mergeCells>
  <phoneticPr fontId="19" type="noConversion"/>
  <printOptions horizontalCentered="1" verticalCentered="1"/>
  <pageMargins left="0" right="0" top="0.31388888888888899" bottom="0.31388888888888899" header="0" footer="0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6" sqref="C6"/>
    </sheetView>
  </sheetViews>
  <sheetFormatPr defaultColWidth="9" defaultRowHeight="13.5" x14ac:dyDescent="0.15"/>
  <cols>
    <col min="1" max="1" width="13.25" customWidth="1"/>
    <col min="2" max="2" width="12.875" customWidth="1"/>
    <col min="3" max="3" width="59.375" customWidth="1"/>
  </cols>
  <sheetData>
    <row r="1" spans="1:3" x14ac:dyDescent="0.15">
      <c r="A1" s="1" t="s">
        <v>45</v>
      </c>
    </row>
    <row r="2" spans="1:3" ht="22.5" customHeight="1" x14ac:dyDescent="0.15">
      <c r="A2" s="118" t="s">
        <v>46</v>
      </c>
      <c r="B2" s="118"/>
      <c r="C2" s="118"/>
    </row>
    <row r="3" spans="1:3" ht="22.5" customHeight="1" x14ac:dyDescent="0.15">
      <c r="B3" s="2">
        <v>43709</v>
      </c>
      <c r="C3" s="77" t="s">
        <v>97</v>
      </c>
    </row>
    <row r="4" spans="1:3" ht="16.5" customHeight="1" x14ac:dyDescent="0.15">
      <c r="A4" s="120" t="s">
        <v>47</v>
      </c>
      <c r="B4" s="120" t="s">
        <v>48</v>
      </c>
      <c r="C4" s="122" t="s">
        <v>49</v>
      </c>
    </row>
    <row r="5" spans="1:3" ht="16.5" customHeight="1" x14ac:dyDescent="0.15">
      <c r="A5" s="121"/>
      <c r="B5" s="121"/>
      <c r="C5" s="122"/>
    </row>
    <row r="6" spans="1:3" ht="96" customHeight="1" x14ac:dyDescent="0.15">
      <c r="A6" s="3" t="s">
        <v>50</v>
      </c>
      <c r="B6" s="3">
        <v>4</v>
      </c>
      <c r="C6" s="4" t="s">
        <v>98</v>
      </c>
    </row>
    <row r="7" spans="1:3" ht="130.15" customHeight="1" x14ac:dyDescent="0.15">
      <c r="A7" s="3" t="s">
        <v>62</v>
      </c>
      <c r="B7" s="72">
        <v>8</v>
      </c>
      <c r="C7" s="4" t="s">
        <v>99</v>
      </c>
    </row>
    <row r="8" spans="1:3" ht="46.15" customHeight="1" x14ac:dyDescent="0.15">
      <c r="A8" s="3" t="s">
        <v>51</v>
      </c>
      <c r="B8" s="3"/>
      <c r="C8" s="5"/>
    </row>
    <row r="9" spans="1:3" ht="30.95" customHeight="1" x14ac:dyDescent="0.15">
      <c r="A9" s="3" t="s">
        <v>52</v>
      </c>
      <c r="B9" s="3"/>
      <c r="C9" s="5"/>
    </row>
    <row r="10" spans="1:3" ht="30.95" customHeight="1" x14ac:dyDescent="0.15">
      <c r="A10" s="3" t="s">
        <v>53</v>
      </c>
      <c r="B10" s="3"/>
      <c r="C10" s="6"/>
    </row>
    <row r="11" spans="1:3" ht="75" customHeight="1" x14ac:dyDescent="0.15">
      <c r="A11" s="3" t="s">
        <v>54</v>
      </c>
      <c r="B11" s="3"/>
      <c r="C11" s="5"/>
    </row>
    <row r="12" spans="1:3" ht="34.5" customHeight="1" x14ac:dyDescent="0.15">
      <c r="A12" s="3" t="s">
        <v>55</v>
      </c>
      <c r="B12" s="3"/>
      <c r="C12" s="5"/>
    </row>
    <row r="13" spans="1:3" ht="30.95" customHeight="1" x14ac:dyDescent="0.15">
      <c r="A13" s="7" t="s">
        <v>56</v>
      </c>
      <c r="B13" s="3"/>
      <c r="C13" s="8"/>
    </row>
    <row r="14" spans="1:3" ht="30.95" customHeight="1" x14ac:dyDescent="0.15">
      <c r="A14" s="3" t="s">
        <v>34</v>
      </c>
      <c r="B14" s="3">
        <f>SUM(B6:B13)</f>
        <v>12</v>
      </c>
      <c r="C14" s="9"/>
    </row>
    <row r="15" spans="1:3" ht="12.75" customHeight="1" x14ac:dyDescent="0.15"/>
    <row r="16" spans="1:3" x14ac:dyDescent="0.15">
      <c r="A16" s="10" t="s">
        <v>57</v>
      </c>
      <c r="C16" t="s">
        <v>58</v>
      </c>
    </row>
    <row r="17" spans="1:2" ht="21" customHeight="1" x14ac:dyDescent="0.15">
      <c r="A17" s="119" t="s">
        <v>59</v>
      </c>
      <c r="B17" s="119"/>
    </row>
  </sheetData>
  <mergeCells count="5">
    <mergeCell ref="A2:C2"/>
    <mergeCell ref="A17:B17"/>
    <mergeCell ref="A4:A5"/>
    <mergeCell ref="B4:B5"/>
    <mergeCell ref="C4:C5"/>
  </mergeCells>
  <phoneticPr fontId="18" type="noConversion"/>
  <printOptions horizontalCentered="1"/>
  <pageMargins left="0.98425196850393704" right="0" top="0.98425196850393704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康之旅2</vt:lpstr>
      <vt:lpstr>金额</vt:lpstr>
      <vt:lpstr>康3</vt:lpstr>
      <vt:lpstr>金额!Print_Area</vt:lpstr>
      <vt:lpstr>康之旅2!Print_Area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2019-09-26T03:18:32Z</cp:lastPrinted>
  <dcterms:created xsi:type="dcterms:W3CDTF">2006-09-13T11:21:00Z</dcterms:created>
  <dcterms:modified xsi:type="dcterms:W3CDTF">2019-09-30T07:51:11Z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