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255" windowHeight="688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29" i="1"/>
  <c r="I29"/>
  <c r="K42"/>
  <c r="I42"/>
  <c r="K47"/>
  <c r="I47"/>
  <c r="K51"/>
  <c r="I51"/>
  <c r="K27"/>
  <c r="I27"/>
  <c r="K2"/>
  <c r="I2"/>
  <c r="K9"/>
  <c r="I9"/>
  <c r="K10"/>
  <c r="I10"/>
  <c r="K30"/>
  <c r="I30"/>
  <c r="K40"/>
  <c r="I40"/>
  <c r="K33"/>
  <c r="I33"/>
  <c r="K14"/>
  <c r="I14"/>
  <c r="K18"/>
  <c r="I18"/>
  <c r="K8"/>
  <c r="I8"/>
  <c r="K19"/>
  <c r="I19"/>
  <c r="K45"/>
  <c r="I45"/>
  <c r="K38"/>
  <c r="I38"/>
  <c r="K41"/>
  <c r="I41"/>
  <c r="K24"/>
  <c r="I24"/>
  <c r="K25"/>
  <c r="I25"/>
  <c r="K17"/>
  <c r="I17"/>
  <c r="K34"/>
  <c r="I34"/>
  <c r="K22"/>
  <c r="I22"/>
  <c r="K46"/>
  <c r="I46"/>
  <c r="K23"/>
  <c r="I23"/>
  <c r="K36"/>
  <c r="I36"/>
  <c r="K12"/>
  <c r="I12"/>
  <c r="K44"/>
  <c r="I44"/>
  <c r="K6"/>
  <c r="I6"/>
  <c r="C29"/>
  <c r="D29" s="1"/>
  <c r="E29"/>
  <c r="C10"/>
  <c r="L10" s="1"/>
  <c r="D10"/>
  <c r="E10"/>
  <c r="F10"/>
  <c r="G10" s="1"/>
  <c r="C9"/>
  <c r="D9" s="1"/>
  <c r="E9"/>
  <c r="C2"/>
  <c r="L2" s="1"/>
  <c r="D2"/>
  <c r="E2"/>
  <c r="F2"/>
  <c r="G2" s="1"/>
  <c r="C27"/>
  <c r="D27" s="1"/>
  <c r="E27"/>
  <c r="C51"/>
  <c r="L51" s="1"/>
  <c r="D51"/>
  <c r="E51"/>
  <c r="F51"/>
  <c r="G51" s="1"/>
  <c r="C47"/>
  <c r="D47" s="1"/>
  <c r="E47"/>
  <c r="C42"/>
  <c r="L42" s="1"/>
  <c r="D42"/>
  <c r="E42"/>
  <c r="F42"/>
  <c r="G42" s="1"/>
  <c r="U3"/>
  <c r="U6" s="1"/>
  <c r="C50"/>
  <c r="L50" s="1"/>
  <c r="C30"/>
  <c r="L30" s="1"/>
  <c r="C31"/>
  <c r="L31" s="1"/>
  <c r="C40"/>
  <c r="L40" s="1"/>
  <c r="C13"/>
  <c r="L13" s="1"/>
  <c r="C33"/>
  <c r="L33" s="1"/>
  <c r="C15"/>
  <c r="L15" s="1"/>
  <c r="C14"/>
  <c r="L14" s="1"/>
  <c r="C4"/>
  <c r="L4" s="1"/>
  <c r="C18"/>
  <c r="L18" s="1"/>
  <c r="C26"/>
  <c r="L26" s="1"/>
  <c r="C8"/>
  <c r="L8" s="1"/>
  <c r="C37"/>
  <c r="L37" s="1"/>
  <c r="C19"/>
  <c r="L19" s="1"/>
  <c r="C3"/>
  <c r="L3" s="1"/>
  <c r="C45"/>
  <c r="L45" s="1"/>
  <c r="C49"/>
  <c r="L49" s="1"/>
  <c r="C38"/>
  <c r="L38" s="1"/>
  <c r="C20"/>
  <c r="L20" s="1"/>
  <c r="C41"/>
  <c r="L41" s="1"/>
  <c r="C21"/>
  <c r="L21" s="1"/>
  <c r="C24"/>
  <c r="L24" s="1"/>
  <c r="C48"/>
  <c r="L48" s="1"/>
  <c r="C25"/>
  <c r="L25" s="1"/>
  <c r="C43"/>
  <c r="L43" s="1"/>
  <c r="C17"/>
  <c r="L17" s="1"/>
  <c r="C7"/>
  <c r="L7" s="1"/>
  <c r="C34"/>
  <c r="L34" s="1"/>
  <c r="C28"/>
  <c r="L28" s="1"/>
  <c r="C22"/>
  <c r="L22" s="1"/>
  <c r="C32"/>
  <c r="L32" s="1"/>
  <c r="C46"/>
  <c r="L46" s="1"/>
  <c r="C39"/>
  <c r="L39" s="1"/>
  <c r="C23"/>
  <c r="L23" s="1"/>
  <c r="C5"/>
  <c r="L5" s="1"/>
  <c r="C36"/>
  <c r="L36" s="1"/>
  <c r="C16"/>
  <c r="L16" s="1"/>
  <c r="C12"/>
  <c r="L12" s="1"/>
  <c r="C35"/>
  <c r="L35" s="1"/>
  <c r="C44"/>
  <c r="L44" s="1"/>
  <c r="C11"/>
  <c r="L11" s="1"/>
  <c r="C6"/>
  <c r="L6" s="1"/>
  <c r="I11" l="1"/>
  <c r="K11"/>
  <c r="I35"/>
  <c r="K35"/>
  <c r="I16"/>
  <c r="K16"/>
  <c r="I5"/>
  <c r="K5"/>
  <c r="I39"/>
  <c r="K39"/>
  <c r="I32"/>
  <c r="K32"/>
  <c r="I28"/>
  <c r="K28"/>
  <c r="I7"/>
  <c r="K7"/>
  <c r="I43"/>
  <c r="K43"/>
  <c r="I48"/>
  <c r="K48"/>
  <c r="I21"/>
  <c r="K21"/>
  <c r="I20"/>
  <c r="K20"/>
  <c r="I49"/>
  <c r="K49"/>
  <c r="I3"/>
  <c r="K3"/>
  <c r="I37"/>
  <c r="K37"/>
  <c r="I26"/>
  <c r="K26"/>
  <c r="I4"/>
  <c r="K4"/>
  <c r="I15"/>
  <c r="K15"/>
  <c r="I13"/>
  <c r="K13"/>
  <c r="I31"/>
  <c r="K31"/>
  <c r="I50"/>
  <c r="K50"/>
  <c r="F47"/>
  <c r="G47" s="1"/>
  <c r="F27"/>
  <c r="G27" s="1"/>
  <c r="F9"/>
  <c r="G9" s="1"/>
  <c r="F29"/>
  <c r="G29" s="1"/>
  <c r="J6"/>
  <c r="J11"/>
  <c r="J44"/>
  <c r="J35"/>
  <c r="J12"/>
  <c r="J16"/>
  <c r="J36"/>
  <c r="J5"/>
  <c r="J23"/>
  <c r="J39"/>
  <c r="J46"/>
  <c r="J32"/>
  <c r="J22"/>
  <c r="J28"/>
  <c r="J34"/>
  <c r="J7"/>
  <c r="J17"/>
  <c r="J43"/>
  <c r="J25"/>
  <c r="J48"/>
  <c r="J24"/>
  <c r="J21"/>
  <c r="J41"/>
  <c r="J20"/>
  <c r="J38"/>
  <c r="J49"/>
  <c r="J45"/>
  <c r="J3"/>
  <c r="J19"/>
  <c r="J37"/>
  <c r="J8"/>
  <c r="J26"/>
  <c r="J18"/>
  <c r="J4"/>
  <c r="J14"/>
  <c r="J15"/>
  <c r="J33"/>
  <c r="J13"/>
  <c r="J40"/>
  <c r="J31"/>
  <c r="J30"/>
  <c r="J50"/>
  <c r="J10"/>
  <c r="J9"/>
  <c r="L9"/>
  <c r="J2"/>
  <c r="J27"/>
  <c r="L27"/>
  <c r="J51"/>
  <c r="J47"/>
  <c r="L47"/>
  <c r="J42"/>
  <c r="J29"/>
  <c r="L29"/>
  <c r="D44"/>
  <c r="D36"/>
  <c r="D46"/>
  <c r="D34"/>
  <c r="D25"/>
  <c r="D41"/>
  <c r="D45"/>
  <c r="D8"/>
  <c r="D14"/>
  <c r="D40"/>
  <c r="D6"/>
  <c r="D12"/>
  <c r="D23"/>
  <c r="D22"/>
  <c r="D17"/>
  <c r="D24"/>
  <c r="D38"/>
  <c r="D19"/>
  <c r="D18"/>
  <c r="D33"/>
  <c r="D30"/>
  <c r="E6"/>
  <c r="E30"/>
  <c r="E40"/>
  <c r="E33"/>
  <c r="E14"/>
  <c r="F14" s="1"/>
  <c r="G14" s="1"/>
  <c r="E11"/>
  <c r="D11"/>
  <c r="E35"/>
  <c r="D35"/>
  <c r="E16"/>
  <c r="D16"/>
  <c r="E5"/>
  <c r="D5"/>
  <c r="E39"/>
  <c r="D39"/>
  <c r="E32"/>
  <c r="D32"/>
  <c r="E28"/>
  <c r="D28"/>
  <c r="E7"/>
  <c r="D7"/>
  <c r="E43"/>
  <c r="D43"/>
  <c r="E48"/>
  <c r="D48"/>
  <c r="E21"/>
  <c r="D21"/>
  <c r="E20"/>
  <c r="D20"/>
  <c r="E49"/>
  <c r="D49"/>
  <c r="E3"/>
  <c r="D3"/>
  <c r="E37"/>
  <c r="D37"/>
  <c r="E26"/>
  <c r="D26"/>
  <c r="E4"/>
  <c r="D4"/>
  <c r="E15"/>
  <c r="D15"/>
  <c r="E13"/>
  <c r="D13"/>
  <c r="E31"/>
  <c r="D31"/>
  <c r="E50"/>
  <c r="D50"/>
  <c r="F40"/>
  <c r="G40" s="1"/>
  <c r="E12"/>
  <c r="F12" s="1"/>
  <c r="G12" s="1"/>
  <c r="E23"/>
  <c r="E22"/>
  <c r="F22" s="1"/>
  <c r="G22" s="1"/>
  <c r="E17"/>
  <c r="F17" s="1"/>
  <c r="G17" s="1"/>
  <c r="E24"/>
  <c r="F24" s="1"/>
  <c r="G24" s="1"/>
  <c r="E38"/>
  <c r="F38" s="1"/>
  <c r="G38" s="1"/>
  <c r="E19"/>
  <c r="F19" s="1"/>
  <c r="G19" s="1"/>
  <c r="E18"/>
  <c r="F18" s="1"/>
  <c r="G18" s="1"/>
  <c r="F23"/>
  <c r="G23" s="1"/>
  <c r="E44"/>
  <c r="F44" s="1"/>
  <c r="G44" s="1"/>
  <c r="E36"/>
  <c r="F36" s="1"/>
  <c r="G36" s="1"/>
  <c r="E46"/>
  <c r="F46" s="1"/>
  <c r="G46" s="1"/>
  <c r="E34"/>
  <c r="F34" s="1"/>
  <c r="G34" s="1"/>
  <c r="E25"/>
  <c r="F25" s="1"/>
  <c r="G25" s="1"/>
  <c r="E41"/>
  <c r="F41" s="1"/>
  <c r="G41" s="1"/>
  <c r="E45"/>
  <c r="F45" s="1"/>
  <c r="G45" s="1"/>
  <c r="E8"/>
  <c r="F8" s="1"/>
  <c r="G8" s="1"/>
  <c r="F33" l="1"/>
  <c r="G33" s="1"/>
  <c r="F6"/>
  <c r="G6" s="1"/>
  <c r="F30"/>
  <c r="G30" s="1"/>
  <c r="F50"/>
  <c r="G50" s="1"/>
  <c r="F31"/>
  <c r="G31" s="1"/>
  <c r="F13"/>
  <c r="G13" s="1"/>
  <c r="F15"/>
  <c r="G15" s="1"/>
  <c r="F4"/>
  <c r="G4" s="1"/>
  <c r="F26"/>
  <c r="G26" s="1"/>
  <c r="F37"/>
  <c r="G37" s="1"/>
  <c r="F3"/>
  <c r="G3" s="1"/>
  <c r="F49"/>
  <c r="G49" s="1"/>
  <c r="F20"/>
  <c r="G20" s="1"/>
  <c r="F21"/>
  <c r="G21" s="1"/>
  <c r="F48"/>
  <c r="G48" s="1"/>
  <c r="F43"/>
  <c r="G43" s="1"/>
  <c r="F7"/>
  <c r="G7" s="1"/>
  <c r="F28"/>
  <c r="G28" s="1"/>
  <c r="F32"/>
  <c r="G32" s="1"/>
  <c r="F39"/>
  <c r="G39" s="1"/>
  <c r="F5"/>
  <c r="G5" s="1"/>
  <c r="F16"/>
  <c r="G16" s="1"/>
  <c r="F35"/>
  <c r="G35" s="1"/>
  <c r="F11"/>
  <c r="G11" s="1"/>
</calcChain>
</file>

<file path=xl/sharedStrings.xml><?xml version="1.0" encoding="utf-8"?>
<sst xmlns="http://schemas.openxmlformats.org/spreadsheetml/2006/main" count="74" uniqueCount="72">
  <si>
    <t>AL</t>
  </si>
  <si>
    <t>AZ</t>
  </si>
  <si>
    <t>AR</t>
  </si>
  <si>
    <t>CA</t>
  </si>
  <si>
    <t>CO</t>
  </si>
  <si>
    <t>CT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</si>
  <si>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</si>
  <si>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</si>
  <si>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</si>
  <si>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</si>
  <si>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</si>
  <si>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</si>
  <si>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</si>
  <si>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</si>
  <si>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</si>
  <si>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</si>
  <si>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MD</t>
  </si>
  <si>
    <t>MA</t>
  </si>
  <si>
    <t>MI</t>
  </si>
  <si>
    <t>MN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</si>
  <si>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</si>
  <si>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</si>
  <si>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</si>
  <si>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</si>
  <si>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</si>
  <si>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</si>
  <si>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</si>
  <si>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</si>
  <si>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</si>
  <si>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</si>
  <si>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</si>
  <si>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</si>
  <si>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</si>
  <si>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RI</t>
  </si>
  <si>
    <t>SC</t>
  </si>
  <si>
    <t>TN</t>
  </si>
  <si>
    <t>TX</t>
  </si>
  <si>
    <t>UT</t>
  </si>
  <si>
    <t>VA</t>
  </si>
  <si>
    <t>WA</t>
  </si>
  <si>
    <t>WV</t>
  </si>
  <si>
    <t>WI</t>
  </si>
  <si>
    <t xml:space="preserve">Number of projected Foreclosures (primarily in 2008- 2009)  </t>
  </si>
  <si>
    <t xml:space="preserve">Number of surrounding homes suffering price declines caused by nearby foreclosures </t>
  </si>
  <si>
    <t xml:space="preserve">Decrease in home value ($ million) </t>
  </si>
  <si>
    <t xml:space="preserve">Average decrease in home value per unit affected ($) </t>
  </si>
  <si>
    <t>State</t>
  </si>
  <si>
    <t>Percent of Total</t>
  </si>
  <si>
    <t># of New Fcls (in M)</t>
  </si>
  <si>
    <t>Jan-Sep 2008 (actual)</t>
  </si>
  <si>
    <t>Sep-Dec 2008</t>
  </si>
  <si>
    <t xml:space="preserve"># of Fcls and REOs at period end (in M) </t>
  </si>
  <si>
    <t xml:space="preserve">Assumed % of Subprime in Total Foreclosures </t>
  </si>
  <si>
    <t xml:space="preserve"># of New Fcls (in M) </t>
  </si>
  <si>
    <t>2008 Q12 New Foreclosures</t>
  </si>
  <si>
    <t>2008 Q34 New Foreclosures</t>
  </si>
  <si>
    <t>2009 New Foreclosures</t>
  </si>
  <si>
    <t>2010 New Foreclosures</t>
  </si>
  <si>
    <t>2011 New Foreclosures</t>
  </si>
  <si>
    <t>2012 New Foreclosures</t>
  </si>
  <si>
    <t>Jan-Jun 2008 (actual)</t>
  </si>
  <si>
    <t>Jun-Sep</t>
  </si>
  <si>
    <t>Q342008</t>
  </si>
  <si>
    <t>Percent Error</t>
  </si>
  <si>
    <t>WY</t>
  </si>
  <si>
    <t>VT</t>
  </si>
  <si>
    <t>SD</t>
  </si>
  <si>
    <t>ND</t>
  </si>
  <si>
    <t>AK</t>
  </si>
  <si>
    <t>MT</t>
  </si>
  <si>
    <t>DE</t>
  </si>
  <si>
    <t>DC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</si>
</sst>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0.000%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0" fillId="0" borderId="0" xfId="1" applyNumberFormat="1" applyFont="1"/>
    <xf numFmtId="9" fontId="0" fillId="0" borderId="0" xfId="0" applyNumberFormat="1"/>
    <xf numFmtId="0" fontId="0" fillId="0" borderId="0" xfId="1" applyNumberFormat="1" applyFont="1"/>
    <xf numFmtId="3" fontId="0" fillId="0" borderId="0" xfId="0" applyNumberFormat="1"/>
    <xf numFmtId="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"/>
  <sheetViews>
    <sheetView tabSelected="1" zoomScale="70" zoomScaleNormal="70" workbookViewId="0">
      <selection activeCell="B2" sqref="B2:L51"/>
    </sheetView>
  </sheetViews>
  <sheetFormatPr defaultRowHeight="15"/>
  <cols>
    <col min="1" max="1" width="7.7109375" customWidth="1"/>
    <col min="2" max="2" width="31.140625" customWidth="1"/>
    <col min="3" max="12" width="17" customWidth="1"/>
    <col min="13" max="13" width="28.7109375" customWidth="1"/>
    <col min="14" max="15" width="18.28515625" customWidth="1"/>
    <col min="18" max="18" width="19.85546875" customWidth="1"/>
    <col min="19" max="19" width="11" customWidth="1"/>
    <col min="20" max="20" width="14.28515625" customWidth="1"/>
    <col min="21" max="21" width="10.42578125" customWidth="1"/>
    <col min="22" max="22" width="14.7109375" customWidth="1"/>
    <col min="23" max="23" width="12.5703125" customWidth="1"/>
  </cols>
  <sheetData>
    <row r="1" spans="1:23" ht="69.75" customHeight="1">
      <c r="A1" t="s">
        <v>46</v>
      </c>
      <c r="B1" s="4" t="s">
        <v>42</v>
      </c>
      <c r="C1" s="4" t="s">
        <v>47</v>
      </c>
      <c r="D1" s="4" t="s">
        <v>54</v>
      </c>
      <c r="E1" s="4" t="s">
        <v>55</v>
      </c>
      <c r="F1" s="4">
        <v>2008</v>
      </c>
      <c r="G1" s="4" t="s">
        <v>63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43</v>
      </c>
      <c r="N1" s="4" t="s">
        <v>44</v>
      </c>
      <c r="O1" s="4" t="s">
        <v>45</v>
      </c>
      <c r="S1" s="4" t="s">
        <v>53</v>
      </c>
      <c r="T1" s="4" t="s">
        <v>51</v>
      </c>
      <c r="U1" s="4" t="s">
        <v>48</v>
      </c>
      <c r="V1" s="4" t="s">
        <v>51</v>
      </c>
      <c r="W1" s="4" t="s">
        <v>52</v>
      </c>
    </row>
    <row r="2" spans="1:23" ht="17.25" customHeight="1">
      <c r="A2" t="s">
        <v>68</v>
      </c>
      <c r="B2" s="8">
        <v>3631</v>
      </c>
      <c r="C2" s="5">
        <f>B2/SUM(B$2:B$43)</f>
        <v>1.950222333939723E-3</v>
      </c>
      <c r="D2" s="7">
        <f>C2*U$2*1000000</f>
        <v>592.57700638991867</v>
      </c>
      <c r="E2" s="7">
        <f>C2*U$6*1000000</f>
        <v>2917.8231947015825</v>
      </c>
      <c r="F2" s="7">
        <f>SUM(D2:E2)</f>
        <v>3510.400201091501</v>
      </c>
      <c r="G2" s="5">
        <f>(F2-B2)/B2</f>
        <v>-3.3213935254337371E-2</v>
      </c>
      <c r="H2" s="7">
        <v>4517.5438812811299</v>
      </c>
      <c r="I2" s="7">
        <f>C2*U$7*1000000</f>
        <v>3315.3779676975287</v>
      </c>
      <c r="J2" s="7">
        <f>C2*U$8*1000000</f>
        <v>3120.3557343035573</v>
      </c>
      <c r="K2" s="7">
        <f>C2*U$9*1000000</f>
        <v>2535.2890341216398</v>
      </c>
      <c r="L2" s="7">
        <f>C2*U$10*1000000</f>
        <v>2535.2890341216398</v>
      </c>
      <c r="M2" s="1">
        <v>7505584</v>
      </c>
      <c r="N2" s="1">
        <v>105922</v>
      </c>
      <c r="O2" s="1">
        <v>14112</v>
      </c>
      <c r="Q2" s="3"/>
      <c r="R2" s="2" t="s">
        <v>60</v>
      </c>
      <c r="S2" s="4"/>
      <c r="T2" s="4"/>
      <c r="U2" s="4">
        <v>0.30385099999999998</v>
      </c>
      <c r="V2" s="4"/>
      <c r="W2" s="4"/>
    </row>
    <row r="3" spans="1:23" ht="15" customHeight="1">
      <c r="A3" t="s">
        <v>0</v>
      </c>
      <c r="B3" s="1">
        <v>20200</v>
      </c>
      <c r="C3" s="5">
        <f>B3/SUM(B$2:B$43)</f>
        <v>1.0849488059923548E-2</v>
      </c>
      <c r="D3" s="7">
        <f>C3*U$2*1000000</f>
        <v>3296.6277964958299</v>
      </c>
      <c r="E3" s="7">
        <f>C3*U$6*1000000</f>
        <v>16232.450711366555</v>
      </c>
      <c r="F3" s="7">
        <f>SUM(D3:E3)</f>
        <v>19529.078507862385</v>
      </c>
      <c r="G3" s="5">
        <f>(F3-B3)/B3</f>
        <v>-3.3213935254337384E-2</v>
      </c>
      <c r="H3" s="7">
        <v>14158.327340766771</v>
      </c>
      <c r="I3" s="7">
        <f>C3*U$7*1000000</f>
        <v>18444.129701870032</v>
      </c>
      <c r="J3" s="7">
        <f>C3*U$8*1000000</f>
        <v>17359.180895877675</v>
      </c>
      <c r="K3" s="7">
        <f>C3*U$9*1000000</f>
        <v>14104.334477900613</v>
      </c>
      <c r="L3" s="7">
        <f>C3*U$10*1000000</f>
        <v>14104.334477900613</v>
      </c>
      <c r="M3" s="1">
        <v>3667230</v>
      </c>
      <c r="N3" s="1">
        <v>35430</v>
      </c>
      <c r="O3" s="1">
        <v>9661</v>
      </c>
      <c r="Q3" s="3"/>
      <c r="R3" s="2" t="s">
        <v>61</v>
      </c>
      <c r="S3" s="4"/>
      <c r="T3" s="4"/>
      <c r="U3" s="4">
        <f>U4-U2</f>
        <v>1.096149</v>
      </c>
      <c r="V3" s="4"/>
      <c r="W3" s="4"/>
    </row>
    <row r="4" spans="1:23">
      <c r="A4" t="s">
        <v>2</v>
      </c>
      <c r="B4" s="1">
        <v>11123</v>
      </c>
      <c r="C4" s="5">
        <f>B4/SUM(B$2:B$43)</f>
        <v>5.9742007767588923E-3</v>
      </c>
      <c r="D4" s="7">
        <f>C4*U$2*1000000</f>
        <v>1815.2668802189662</v>
      </c>
      <c r="E4" s="7">
        <f>C4*U$6*1000000</f>
        <v>8938.2945179470389</v>
      </c>
      <c r="F4" s="7">
        <f>SUM(D4:E4)</f>
        <v>10753.561398166004</v>
      </c>
      <c r="G4" s="5">
        <f>(F4-B4)/B4</f>
        <v>-3.3213935254337461E-2</v>
      </c>
      <c r="H4" s="7">
        <v>7796.1918322449892</v>
      </c>
      <c r="I4" s="7">
        <f>C4*U$7*1000000</f>
        <v>10156.141320490116</v>
      </c>
      <c r="J4" s="7">
        <f>C4*U$8*1000000</f>
        <v>9558.7212428142284</v>
      </c>
      <c r="K4" s="7">
        <f>C4*U$9*1000000</f>
        <v>7766.4610097865598</v>
      </c>
      <c r="L4" s="7">
        <f>C4*U$10*1000000</f>
        <v>7766.4610097865598</v>
      </c>
      <c r="M4" s="1">
        <v>2283390</v>
      </c>
      <c r="N4" s="1">
        <v>4865</v>
      </c>
      <c r="O4" s="1">
        <v>2131</v>
      </c>
      <c r="Q4" s="3"/>
      <c r="R4" s="2" t="s">
        <v>49</v>
      </c>
      <c r="S4">
        <v>0.8</v>
      </c>
      <c r="T4">
        <v>1</v>
      </c>
      <c r="U4">
        <v>1.4</v>
      </c>
      <c r="V4">
        <v>1.7</v>
      </c>
      <c r="W4" s="6">
        <v>0.55000000000000004</v>
      </c>
    </row>
    <row r="5" spans="1:23">
      <c r="A5" t="s">
        <v>1</v>
      </c>
      <c r="B5" s="1">
        <v>80850</v>
      </c>
      <c r="C5" s="5">
        <f>B5/SUM(B$2:B$43)</f>
        <v>4.3424807408159349E-2</v>
      </c>
      <c r="D5" s="7">
        <f>C5*U$2*1000000</f>
        <v>13194.671155776627</v>
      </c>
      <c r="E5" s="7">
        <f>C5*U$6*1000000</f>
        <v>64969.982178910199</v>
      </c>
      <c r="F5" s="7">
        <f>SUM(D5:E5)</f>
        <v>78164.653334686824</v>
      </c>
      <c r="G5" s="5">
        <f>(F5-B5)/B5</f>
        <v>-3.3213935254337371E-2</v>
      </c>
      <c r="H5" s="7">
        <v>56668.354727771941</v>
      </c>
      <c r="I5" s="7">
        <f>C5*U$7*1000000</f>
        <v>73822.172593870884</v>
      </c>
      <c r="J5" s="7">
        <f>C5*U$8*1000000</f>
        <v>69479.691853054959</v>
      </c>
      <c r="K5" s="7">
        <f>C5*U$9*1000000</f>
        <v>56452.249630607155</v>
      </c>
      <c r="L5" s="7">
        <f>C5*U$10*1000000</f>
        <v>56452.249630607155</v>
      </c>
      <c r="M5" s="1">
        <v>3552642</v>
      </c>
      <c r="N5" s="1">
        <v>64362</v>
      </c>
      <c r="O5" s="1">
        <v>18117</v>
      </c>
      <c r="Q5" s="3"/>
      <c r="R5" s="2" t="s">
        <v>50</v>
      </c>
      <c r="S5">
        <v>0.2</v>
      </c>
      <c r="T5">
        <v>1</v>
      </c>
      <c r="U5">
        <v>0.4</v>
      </c>
      <c r="V5">
        <v>2</v>
      </c>
      <c r="W5" s="6">
        <v>0.5</v>
      </c>
    </row>
    <row r="6" spans="1:23">
      <c r="A6" t="s">
        <v>3</v>
      </c>
      <c r="B6" s="1">
        <v>336967</v>
      </c>
      <c r="C6" s="5">
        <f>B6/SUM(B$2:B$43)</f>
        <v>0.18098611104397319</v>
      </c>
      <c r="D6" s="7">
        <f>C6*U$2*1000000</f>
        <v>54992.810826822293</v>
      </c>
      <c r="E6" s="7">
        <f>C6*U$6*1000000</f>
        <v>270782.1890523294</v>
      </c>
      <c r="F6" s="7">
        <f>SUM(D6:E6)</f>
        <v>325774.9998791517</v>
      </c>
      <c r="G6" s="5">
        <f>(F6-B6)/B6</f>
        <v>-3.3213935254337371E-2</v>
      </c>
      <c r="H6" s="7">
        <v>236182.62817010673</v>
      </c>
      <c r="I6" s="7">
        <f>C6*U$7*1000000</f>
        <v>307676.38877475442</v>
      </c>
      <c r="J6" s="7">
        <f>C6*U$8*1000000</f>
        <v>289577.77767035714</v>
      </c>
      <c r="K6" s="7">
        <f>C6*U$9*1000000</f>
        <v>235281.94435716516</v>
      </c>
      <c r="L6" s="7">
        <f>C6*U$10*1000000</f>
        <v>235281.94435716516</v>
      </c>
      <c r="M6" s="1">
        <v>630218</v>
      </c>
      <c r="N6" s="1">
        <v>1796</v>
      </c>
      <c r="O6" s="1">
        <v>2849</v>
      </c>
      <c r="Q6" s="3"/>
      <c r="R6" s="2" t="s">
        <v>62</v>
      </c>
      <c r="U6">
        <f>U5+U3</f>
        <v>1.496149</v>
      </c>
      <c r="W6" s="6"/>
    </row>
    <row r="7" spans="1:23">
      <c r="A7" t="s">
        <v>4</v>
      </c>
      <c r="B7" s="1">
        <v>46252</v>
      </c>
      <c r="C7" s="5">
        <f>B7/SUM(B$2:B$43)</f>
        <v>2.4842105037009107E-2</v>
      </c>
      <c r="D7" s="7">
        <f>C7*U$2*1000000</f>
        <v>7548.2984576002536</v>
      </c>
      <c r="E7" s="7">
        <f>C7*U$6*1000000</f>
        <v>37167.490609016138</v>
      </c>
      <c r="F7" s="7">
        <f>SUM(D7:E7)</f>
        <v>44715.789066616395</v>
      </c>
      <c r="G7" s="5">
        <f>(F7-B7)/B7</f>
        <v>-3.3213935254337218E-2</v>
      </c>
      <c r="H7" s="7">
        <v>32418.364166591324</v>
      </c>
      <c r="I7" s="7">
        <f>C7*U$7*1000000</f>
        <v>42231.578562915485</v>
      </c>
      <c r="J7" s="7">
        <f>C7*U$8*1000000</f>
        <v>39747.368059214576</v>
      </c>
      <c r="K7" s="7">
        <f>C7*U$9*1000000</f>
        <v>32294.73654811184</v>
      </c>
      <c r="L7" s="7">
        <f>C7*U$10*1000000</f>
        <v>32294.73654811184</v>
      </c>
      <c r="M7" s="1">
        <v>2536938</v>
      </c>
      <c r="N7" s="1">
        <v>26973</v>
      </c>
      <c r="O7" s="1">
        <v>10632</v>
      </c>
      <c r="Q7" s="3"/>
      <c r="R7" s="2">
        <v>2009</v>
      </c>
      <c r="S7">
        <v>0.7</v>
      </c>
      <c r="T7">
        <v>0.9</v>
      </c>
      <c r="U7">
        <v>1.7</v>
      </c>
      <c r="V7">
        <v>2.2999999999999998</v>
      </c>
      <c r="W7" s="6">
        <v>0.4</v>
      </c>
    </row>
    <row r="8" spans="1:23">
      <c r="A8" t="s">
        <v>5</v>
      </c>
      <c r="B8" s="1">
        <v>17677</v>
      </c>
      <c r="C8" s="5">
        <f>B8/SUM(B$2:B$43)</f>
        <v>9.4943762591717107E-3</v>
      </c>
      <c r="D8" s="7">
        <f>C8*U$2*1000000</f>
        <v>2884.8757207255831</v>
      </c>
      <c r="E8" s="7">
        <f>C8*U$6*1000000</f>
        <v>14205.001545783494</v>
      </c>
      <c r="F8" s="7">
        <f>SUM(D8:E8)</f>
        <v>17089.877266509076</v>
      </c>
      <c r="G8" s="5">
        <f>(F8-B8)/B8</f>
        <v>-3.3213935254337475E-2</v>
      </c>
      <c r="H8" s="7">
        <v>12389.938237759119</v>
      </c>
      <c r="I8" s="7">
        <f>C8*U$7*1000000</f>
        <v>16140.439640591909</v>
      </c>
      <c r="J8" s="7">
        <f>C8*U$8*1000000</f>
        <v>15191.002014674737</v>
      </c>
      <c r="K8" s="7">
        <f>C8*U$9*1000000</f>
        <v>12342.689136923225</v>
      </c>
      <c r="L8" s="7">
        <f>C8*U$10*1000000</f>
        <v>12342.689136923225</v>
      </c>
      <c r="M8" s="1">
        <v>1392990</v>
      </c>
      <c r="N8" s="1">
        <v>2817</v>
      </c>
      <c r="O8" s="1">
        <v>2022</v>
      </c>
      <c r="Q8" s="3"/>
      <c r="R8" s="2">
        <v>2010</v>
      </c>
      <c r="S8">
        <v>0.5</v>
      </c>
      <c r="T8">
        <v>0.7</v>
      </c>
      <c r="U8">
        <v>1.6</v>
      </c>
      <c r="V8">
        <v>2.2000000000000002</v>
      </c>
      <c r="W8" s="6">
        <v>0.3</v>
      </c>
    </row>
    <row r="9" spans="1:23">
      <c r="A9" t="s">
        <v>71</v>
      </c>
      <c r="B9" s="8">
        <v>4091</v>
      </c>
      <c r="C9" s="5">
        <f>B9/SUM(B$2:B$43)</f>
        <v>2.19728988381917E-3</v>
      </c>
      <c r="D9" s="7">
        <f>C9*U$2*1000000</f>
        <v>667.64872848833863</v>
      </c>
      <c r="E9" s="7">
        <f>C9*U$6*1000000</f>
        <v>3287.4730623861674</v>
      </c>
      <c r="F9" s="7">
        <f>SUM(D9:E9)</f>
        <v>3955.1217908745061</v>
      </c>
      <c r="G9" s="5">
        <f>(F9-B9)/B9</f>
        <v>-3.3213935254337294E-2</v>
      </c>
      <c r="H9" s="7">
        <v>4516.5438812811299</v>
      </c>
      <c r="I9" s="7">
        <f>C9*U$7*1000000</f>
        <v>3735.392802492589</v>
      </c>
      <c r="J9" s="7">
        <f>C9*U$8*1000000</f>
        <v>3515.6638141106723</v>
      </c>
      <c r="K9" s="7">
        <f>C9*U$9*1000000</f>
        <v>2856.4768489649209</v>
      </c>
      <c r="L9" s="7">
        <f>C9*U$10*1000000</f>
        <v>2856.4768489649209</v>
      </c>
      <c r="M9" s="1">
        <v>1201327</v>
      </c>
      <c r="N9" s="1">
        <v>8584</v>
      </c>
      <c r="O9" s="1">
        <v>7145</v>
      </c>
      <c r="Q9" s="3"/>
      <c r="R9" s="2">
        <v>2011</v>
      </c>
      <c r="S9">
        <v>0.3</v>
      </c>
      <c r="T9">
        <v>0.5</v>
      </c>
      <c r="U9">
        <v>1.3</v>
      </c>
      <c r="V9">
        <v>1.9</v>
      </c>
      <c r="W9" s="6">
        <v>0.25</v>
      </c>
    </row>
    <row r="10" spans="1:23">
      <c r="A10" t="s">
        <v>70</v>
      </c>
      <c r="B10" s="8">
        <v>5294</v>
      </c>
      <c r="C10" s="5">
        <f>B10/SUM(B$2:B$43)</f>
        <v>2.8434252370908549E-3</v>
      </c>
      <c r="D10" s="7">
        <f>C10*U$2*1000000</f>
        <v>863.9776017152933</v>
      </c>
      <c r="E10" s="7">
        <f>C10*U$6*1000000</f>
        <v>4254.187825048245</v>
      </c>
      <c r="F10" s="7">
        <f>SUM(D10:E10)</f>
        <v>5118.1654267635386</v>
      </c>
      <c r="G10" s="5">
        <f>(F10-B10)/B10</f>
        <v>-3.321393525433726E-2</v>
      </c>
      <c r="H10" s="7">
        <v>4515.5438812811299</v>
      </c>
      <c r="I10" s="7">
        <f>C10*U$7*1000000</f>
        <v>4833.8229030544535</v>
      </c>
      <c r="J10" s="7">
        <f>C10*U$8*1000000</f>
        <v>4549.4803793453684</v>
      </c>
      <c r="K10" s="7">
        <f>C10*U$9*1000000</f>
        <v>3696.4528082181114</v>
      </c>
      <c r="L10" s="7">
        <f>C10*U$10*1000000</f>
        <v>3696.4528082181114</v>
      </c>
      <c r="M10" s="1">
        <v>1414411</v>
      </c>
      <c r="N10" s="1">
        <v>3753</v>
      </c>
      <c r="O10" s="1">
        <v>2653</v>
      </c>
      <c r="Q10" s="3"/>
      <c r="R10" s="2">
        <v>2012</v>
      </c>
      <c r="S10">
        <v>0.3</v>
      </c>
      <c r="T10">
        <v>0.4</v>
      </c>
      <c r="U10">
        <v>1.3</v>
      </c>
      <c r="V10">
        <v>1.8</v>
      </c>
      <c r="W10" s="6">
        <v>0.2</v>
      </c>
    </row>
    <row r="11" spans="1:23">
      <c r="A11" t="s">
        <v>6</v>
      </c>
      <c r="B11" s="1">
        <v>198828</v>
      </c>
      <c r="C11" s="5">
        <f>B11/SUM(B$2:B$43)</f>
        <v>0.1067911887118059</v>
      </c>
      <c r="D11" s="7">
        <f>C11*U$2*1000000</f>
        <v>32448.609481270934</v>
      </c>
      <c r="E11" s="7">
        <f>C11*U$6*1000000</f>
        <v>159775.53019997966</v>
      </c>
      <c r="F11" s="7">
        <f>SUM(D11:E11)</f>
        <v>192224.13968125061</v>
      </c>
      <c r="G11" s="5">
        <f>(F11-B11)/B11</f>
        <v>-3.321393525433735E-2</v>
      </c>
      <c r="H11" s="7">
        <v>139359.99547079086</v>
      </c>
      <c r="I11" s="7">
        <f>C11*U$7*1000000</f>
        <v>181545.02081007004</v>
      </c>
      <c r="J11" s="7">
        <f>C11*U$8*1000000</f>
        <v>170865.90193888947</v>
      </c>
      <c r="K11" s="7">
        <f>C11*U$9*1000000</f>
        <v>138828.54532534766</v>
      </c>
      <c r="L11" s="7">
        <f>C11*U$10*1000000</f>
        <v>138828.54532534766</v>
      </c>
      <c r="M11" s="1">
        <v>1684475</v>
      </c>
      <c r="N11" s="1">
        <v>6504</v>
      </c>
      <c r="O11" s="1">
        <v>3861</v>
      </c>
      <c r="Q11" s="3"/>
      <c r="R11" s="2"/>
    </row>
    <row r="12" spans="1:23">
      <c r="A12" t="s">
        <v>7</v>
      </c>
      <c r="B12" s="1">
        <v>85198</v>
      </c>
      <c r="C12" s="5">
        <f>B12/SUM(B$2:B$43)</f>
        <v>4.5760132857889428E-2</v>
      </c>
      <c r="D12" s="7">
        <f>C12*U$2*1000000</f>
        <v>13904.26212900256</v>
      </c>
      <c r="E12" s="7">
        <f>C12*U$6*1000000</f>
        <v>68463.977015198412</v>
      </c>
      <c r="F12" s="7">
        <f>SUM(D12:E12)</f>
        <v>82368.239144200968</v>
      </c>
      <c r="G12" s="5">
        <f>(F12-B12)/B12</f>
        <v>-3.3213935254337329E-2</v>
      </c>
      <c r="H12" s="7">
        <v>59715.899642507291</v>
      </c>
      <c r="I12" s="7">
        <f>C12*U$7*1000000</f>
        <v>77792.225858412028</v>
      </c>
      <c r="J12" s="7">
        <f>C12*U$8*1000000</f>
        <v>73216.212572623088</v>
      </c>
      <c r="K12" s="7">
        <f>C12*U$9*1000000</f>
        <v>59488.172715256253</v>
      </c>
      <c r="L12" s="7">
        <f>C12*U$10*1000000</f>
        <v>59488.172715256253</v>
      </c>
      <c r="M12" s="1">
        <v>1035979</v>
      </c>
      <c r="N12" s="1">
        <v>6871</v>
      </c>
      <c r="O12" s="1">
        <v>6632</v>
      </c>
      <c r="Q12" s="3"/>
      <c r="R12" s="2"/>
    </row>
    <row r="13" spans="1:23">
      <c r="A13" t="s">
        <v>8</v>
      </c>
      <c r="B13" s="1">
        <v>8200</v>
      </c>
      <c r="C13" s="5">
        <f>B13/SUM(B$2:B$43)</f>
        <v>4.4042476282857967E-3</v>
      </c>
      <c r="D13" s="7">
        <f>C13*U$2*1000000</f>
        <v>1338.2350461022675</v>
      </c>
      <c r="E13" s="7">
        <f>C13*U$6*1000000</f>
        <v>6589.4106848121664</v>
      </c>
      <c r="F13" s="7">
        <f>SUM(D13:E13)</f>
        <v>7927.6457309144334</v>
      </c>
      <c r="G13" s="5">
        <f>(F13-B13)/B13</f>
        <v>-3.3213935254337384E-2</v>
      </c>
      <c r="H13" s="7">
        <v>5747.4398115983922</v>
      </c>
      <c r="I13" s="7">
        <f>C13*U$7*1000000</f>
        <v>7487.2209680858541</v>
      </c>
      <c r="J13" s="7">
        <f>C13*U$8*1000000</f>
        <v>7046.7962052572748</v>
      </c>
      <c r="K13" s="7">
        <f>C13*U$9*1000000</f>
        <v>5725.5219167715359</v>
      </c>
      <c r="L13" s="7">
        <f>C13*U$10*1000000</f>
        <v>5725.5219167715359</v>
      </c>
      <c r="M13" s="1">
        <v>1781424</v>
      </c>
      <c r="N13" s="1">
        <v>19340</v>
      </c>
      <c r="O13" s="1">
        <v>10857</v>
      </c>
      <c r="Q13" s="3"/>
      <c r="R13" s="2"/>
    </row>
    <row r="14" spans="1:23">
      <c r="A14" t="s">
        <v>12</v>
      </c>
      <c r="B14" s="1">
        <v>10592</v>
      </c>
      <c r="C14" s="5">
        <f>B14/SUM(B$2:B$43)</f>
        <v>5.6889988876589219E-3</v>
      </c>
      <c r="D14" s="7">
        <f>C14*U$2*1000000</f>
        <v>1728.6080010140511</v>
      </c>
      <c r="E14" s="7">
        <f>C14*U$6*1000000</f>
        <v>8511.5899967720088</v>
      </c>
      <c r="F14" s="7">
        <f>SUM(D14:E14)</f>
        <v>10240.197997786059</v>
      </c>
      <c r="G14" s="5">
        <f>(F14-B14)/B14</f>
        <v>-3.3213935254337308E-2</v>
      </c>
      <c r="H14" s="7">
        <v>7424.010059079289</v>
      </c>
      <c r="I14" s="7">
        <f>C14*U$7*1000000</f>
        <v>9671.2981090201665</v>
      </c>
      <c r="J14" s="7">
        <f>C14*U$8*1000000</f>
        <v>9102.3982202542757</v>
      </c>
      <c r="K14" s="7">
        <f>C14*U$9*1000000</f>
        <v>7395.6985539565985</v>
      </c>
      <c r="L14" s="7">
        <f>C14*U$10*1000000</f>
        <v>7395.6985539565985</v>
      </c>
      <c r="M14" s="1">
        <v>1220574</v>
      </c>
      <c r="N14" s="1">
        <v>11989</v>
      </c>
      <c r="O14" s="1">
        <v>9823</v>
      </c>
      <c r="Q14" s="3"/>
      <c r="R14" s="2"/>
    </row>
    <row r="15" spans="1:23">
      <c r="A15" t="s">
        <v>9</v>
      </c>
      <c r="B15" s="1">
        <v>9263</v>
      </c>
      <c r="C15" s="5">
        <f>B15/SUM(B$2:B$43)</f>
        <v>4.9751885098550412E-3</v>
      </c>
      <c r="D15" s="7">
        <f>C15*U$2*1000000</f>
        <v>1511.716003907964</v>
      </c>
      <c r="E15" s="7">
        <f>C15*U$6*1000000</f>
        <v>7443.623313831109</v>
      </c>
      <c r="F15" s="7">
        <f>SUM(D15:E15)</f>
        <v>8955.3393177390735</v>
      </c>
      <c r="G15" s="5">
        <f>(F15-B15)/B15</f>
        <v>-3.3213935254337308E-2</v>
      </c>
      <c r="H15" s="7">
        <v>6492.5042652238899</v>
      </c>
      <c r="I15" s="7">
        <f>C15*U$7*1000000</f>
        <v>8457.8204667535701</v>
      </c>
      <c r="J15" s="7">
        <f>C15*U$8*1000000</f>
        <v>7960.3016157680659</v>
      </c>
      <c r="K15" s="7">
        <f>C15*U$9*1000000</f>
        <v>6467.7450628115539</v>
      </c>
      <c r="L15" s="7">
        <f>C15*U$10*1000000</f>
        <v>6467.7450628115539</v>
      </c>
      <c r="M15" s="1">
        <v>332375</v>
      </c>
      <c r="N15" s="1">
        <v>851</v>
      </c>
      <c r="O15" s="1">
        <v>2561</v>
      </c>
      <c r="Q15" s="3"/>
      <c r="R15" s="2"/>
    </row>
    <row r="16" spans="1:23">
      <c r="A16" t="s">
        <v>10</v>
      </c>
      <c r="B16" s="1">
        <v>84158</v>
      </c>
      <c r="C16" s="5">
        <f>B16/SUM(B$2:B$43)</f>
        <v>4.5201545353814161E-2</v>
      </c>
      <c r="D16" s="7">
        <f>C16*U$2*1000000</f>
        <v>13734.534757301784</v>
      </c>
      <c r="E16" s="7">
        <f>C16*U$6*1000000</f>
        <v>67628.246879563696</v>
      </c>
      <c r="F16" s="7">
        <f>SUM(D16:E16)</f>
        <v>81362.781636865475</v>
      </c>
      <c r="G16" s="5">
        <f>(F16-B16)/B16</f>
        <v>-3.3213935254337378E-2</v>
      </c>
      <c r="H16" s="7">
        <v>58986.956056646035</v>
      </c>
      <c r="I16" s="7">
        <f>C16*U$7*1000000</f>
        <v>76842.627101484075</v>
      </c>
      <c r="J16" s="7">
        <f>C16*U$8*1000000</f>
        <v>72322.47256610266</v>
      </c>
      <c r="K16" s="7">
        <f>C16*U$9*1000000</f>
        <v>58762.00895995841</v>
      </c>
      <c r="L16" s="7">
        <f>C16*U$10*1000000</f>
        <v>58762.00895995841</v>
      </c>
      <c r="M16" s="1">
        <v>557286</v>
      </c>
      <c r="N16" s="1">
        <v>6459</v>
      </c>
      <c r="O16" s="1">
        <v>11591</v>
      </c>
      <c r="Q16" s="3"/>
      <c r="R16" s="2"/>
    </row>
    <row r="17" spans="1:18">
      <c r="A17" t="s">
        <v>11</v>
      </c>
      <c r="B17" s="1">
        <v>44982</v>
      </c>
      <c r="C17" s="5">
        <f>B17/SUM(B$2:B$43)</f>
        <v>2.4159983757994111E-2</v>
      </c>
      <c r="D17" s="7">
        <f>C17*U$2*1000000</f>
        <v>7341.0352248502686</v>
      </c>
      <c r="E17" s="7">
        <f>C17*U$6*1000000</f>
        <v>36146.935539539132</v>
      </c>
      <c r="F17" s="7">
        <f>SUM(D17:E17)</f>
        <v>43487.9707643894</v>
      </c>
      <c r="G17" s="5">
        <f>(F17-B17)/B17</f>
        <v>-3.3213935254337294E-2</v>
      </c>
      <c r="H17" s="7">
        <v>31528.211903087667</v>
      </c>
      <c r="I17" s="7">
        <f>C17*U$7*1000000</f>
        <v>41071.972388589988</v>
      </c>
      <c r="J17" s="7">
        <f>C17*U$8*1000000</f>
        <v>38655.974012790582</v>
      </c>
      <c r="K17" s="7">
        <f>C17*U$9*1000000</f>
        <v>31407.978885392346</v>
      </c>
      <c r="L17" s="7">
        <f>C17*U$10*1000000</f>
        <v>31407.978885392346</v>
      </c>
      <c r="M17" s="1">
        <v>748652</v>
      </c>
      <c r="N17" s="1">
        <v>3145</v>
      </c>
      <c r="O17" s="1">
        <v>4201</v>
      </c>
      <c r="Q17" s="3"/>
      <c r="R17" s="2"/>
    </row>
    <row r="18" spans="1:18">
      <c r="A18" t="s">
        <v>13</v>
      </c>
      <c r="B18" s="1">
        <v>13081</v>
      </c>
      <c r="C18" s="5">
        <f>B18/SUM(B$2:B$43)</f>
        <v>7.0258491738544523E-3</v>
      </c>
      <c r="D18" s="7">
        <f>C18*U$2*1000000</f>
        <v>2134.811297324849</v>
      </c>
      <c r="E18" s="7">
        <f>C18*U$6*1000000</f>
        <v>10511.717215613166</v>
      </c>
      <c r="F18" s="7">
        <f>SUM(D18:E18)</f>
        <v>12646.528512938014</v>
      </c>
      <c r="G18" s="5">
        <f>(F18-B18)/B18</f>
        <v>-3.3213935254337315E-2</v>
      </c>
      <c r="H18" s="7">
        <v>9168.5683140876299</v>
      </c>
      <c r="I18" s="7">
        <f>C18*U$7*1000000</f>
        <v>11943.94359555257</v>
      </c>
      <c r="J18" s="7">
        <f>C18*U$8*1000000</f>
        <v>11241.358678167126</v>
      </c>
      <c r="K18" s="7">
        <f>C18*U$9*1000000</f>
        <v>9133.6039260107882</v>
      </c>
      <c r="L18" s="7">
        <f>C18*U$10*1000000</f>
        <v>9133.6039260107882</v>
      </c>
      <c r="M18" s="1">
        <v>544991</v>
      </c>
      <c r="N18" s="1">
        <v>948</v>
      </c>
      <c r="O18" s="1">
        <v>1739</v>
      </c>
      <c r="Q18" s="3"/>
      <c r="R18" s="2"/>
    </row>
    <row r="19" spans="1:18">
      <c r="A19" t="s">
        <v>14</v>
      </c>
      <c r="B19" s="1">
        <v>19841</v>
      </c>
      <c r="C19" s="5">
        <f>B19/SUM(B$2:B$43)</f>
        <v>1.0656667950343719E-2</v>
      </c>
      <c r="D19" s="7">
        <f>C19*U$2*1000000</f>
        <v>3238.0392133798891</v>
      </c>
      <c r="E19" s="7">
        <f>C19*U$6*1000000</f>
        <v>15943.963097238802</v>
      </c>
      <c r="F19" s="7">
        <f>SUM(D19:E19)</f>
        <v>19182.002310618693</v>
      </c>
      <c r="G19" s="5">
        <f>(F19-B19)/B19</f>
        <v>-3.3213935254337343E-2</v>
      </c>
      <c r="H19" s="7">
        <v>13906.701622185816</v>
      </c>
      <c r="I19" s="7">
        <f>C19*U$7*1000000</f>
        <v>18116.335515584324</v>
      </c>
      <c r="J19" s="7">
        <f>C19*U$8*1000000</f>
        <v>17050.668720549951</v>
      </c>
      <c r="K19" s="7">
        <f>C19*U$9*1000000</f>
        <v>13853.668335446835</v>
      </c>
      <c r="L19" s="7">
        <f>C19*U$10*1000000</f>
        <v>13853.668335446835</v>
      </c>
      <c r="M19" s="1">
        <v>441703</v>
      </c>
      <c r="N19" s="1">
        <v>956</v>
      </c>
      <c r="O19" s="1">
        <v>2164</v>
      </c>
      <c r="Q19" s="3"/>
      <c r="R19" s="2"/>
    </row>
    <row r="20" spans="1:18">
      <c r="A20" t="s">
        <v>15</v>
      </c>
      <c r="B20" s="1">
        <v>26007</v>
      </c>
      <c r="C20" s="5">
        <f>B20/SUM(B$2:B$43)</f>
        <v>1.3968447325466917E-2</v>
      </c>
      <c r="D20" s="7">
        <f>C20*U$2*1000000</f>
        <v>4244.3266882904481</v>
      </c>
      <c r="E20" s="7">
        <f>C20*U$6*1000000</f>
        <v>20898.878497550002</v>
      </c>
      <c r="F20" s="7">
        <f>SUM(D20:E20)</f>
        <v>25143.205185840452</v>
      </c>
      <c r="G20" s="5">
        <f>(F20-B20)/B20</f>
        <v>-3.3213935254337218E-2</v>
      </c>
      <c r="H20" s="7">
        <v>18228.495997590169</v>
      </c>
      <c r="I20" s="7">
        <f>C20*U$7*1000000</f>
        <v>23746.360453293757</v>
      </c>
      <c r="J20" s="7">
        <f>C20*U$8*1000000</f>
        <v>22349.515720747069</v>
      </c>
      <c r="K20" s="7">
        <f>C20*U$9*1000000</f>
        <v>18158.981523106992</v>
      </c>
      <c r="L20" s="7">
        <f>C20*U$10*1000000</f>
        <v>18158.981523106992</v>
      </c>
      <c r="M20" s="1">
        <v>705446</v>
      </c>
      <c r="N20" s="1">
        <v>1771</v>
      </c>
      <c r="O20" s="1">
        <v>2510</v>
      </c>
      <c r="Q20" s="3"/>
      <c r="R20" s="2"/>
    </row>
    <row r="21" spans="1:18">
      <c r="A21" t="s">
        <v>17</v>
      </c>
      <c r="B21" s="1">
        <v>31818</v>
      </c>
      <c r="C21" s="5">
        <f>B21/SUM(B$2:B$43)</f>
        <v>1.70895550044875E-2</v>
      </c>
      <c r="D21" s="7">
        <f>C21*U$2*1000000</f>
        <v>5192.6783776685306</v>
      </c>
      <c r="E21" s="7">
        <f>C21*U$6*1000000</f>
        <v>25568.52063040897</v>
      </c>
      <c r="F21" s="7">
        <f>SUM(D21:E21)</f>
        <v>30761.199008077499</v>
      </c>
      <c r="G21" s="5">
        <f>(F21-B21)/B21</f>
        <v>-3.3213935254337183E-2</v>
      </c>
      <c r="H21" s="7">
        <v>22301.468283589955</v>
      </c>
      <c r="I21" s="7">
        <f>C21*U$7*1000000</f>
        <v>29052.243507628751</v>
      </c>
      <c r="J21" s="7">
        <f>C21*U$8*1000000</f>
        <v>27343.288007179999</v>
      </c>
      <c r="K21" s="7">
        <f>C21*U$9*1000000</f>
        <v>22216.42150583375</v>
      </c>
      <c r="L21" s="7">
        <f>C21*U$10*1000000</f>
        <v>22216.42150583375</v>
      </c>
      <c r="M21" s="1">
        <v>846526</v>
      </c>
      <c r="N21" s="1">
        <v>4835</v>
      </c>
      <c r="O21" s="1">
        <v>5711</v>
      </c>
      <c r="Q21" s="3"/>
      <c r="R21" s="2"/>
    </row>
    <row r="22" spans="1:18">
      <c r="A22" t="s">
        <v>16</v>
      </c>
      <c r="B22" s="1">
        <v>52480</v>
      </c>
      <c r="C22" s="5">
        <f>B22/SUM(B$2:B$43)</f>
        <v>2.8187184821029099E-2</v>
      </c>
      <c r="D22" s="7">
        <f>C22*U$2*1000000</f>
        <v>8564.7042950545128</v>
      </c>
      <c r="E22" s="7">
        <f>C22*U$6*1000000</f>
        <v>42172.228382797861</v>
      </c>
      <c r="F22" s="7">
        <f>SUM(D22:E22)</f>
        <v>50736.932677852375</v>
      </c>
      <c r="G22" s="5">
        <f>(F22-B22)/B22</f>
        <v>-3.3213935254337357E-2</v>
      </c>
      <c r="H22" s="7">
        <v>36783.61479422971</v>
      </c>
      <c r="I22" s="7">
        <f>C22*U$7*1000000</f>
        <v>47918.214195749468</v>
      </c>
      <c r="J22" s="7">
        <f>C22*U$8*1000000</f>
        <v>45099.49571364656</v>
      </c>
      <c r="K22" s="7">
        <f>C22*U$9*1000000</f>
        <v>36643.34026733783</v>
      </c>
      <c r="L22" s="7">
        <f>C22*U$10*1000000</f>
        <v>36643.34026733783</v>
      </c>
      <c r="M22" s="1">
        <v>545773</v>
      </c>
      <c r="N22" s="1">
        <v>2227</v>
      </c>
      <c r="O22" s="1">
        <v>4080</v>
      </c>
      <c r="Q22" s="3"/>
      <c r="R22" s="2"/>
    </row>
    <row r="23" spans="1:18">
      <c r="A23" t="s">
        <v>18</v>
      </c>
      <c r="B23" s="1">
        <v>76892</v>
      </c>
      <c r="C23" s="5">
        <f>B23/SUM(B$2:B$43)</f>
        <v>4.1298952272457501E-2</v>
      </c>
      <c r="D23" s="7">
        <f>C23*U$2*1000000</f>
        <v>12548.727946938483</v>
      </c>
      <c r="E23" s="7">
        <f>C23*U$6*1000000</f>
        <v>61789.386143485019</v>
      </c>
      <c r="F23" s="7">
        <f>SUM(D23:E23)</f>
        <v>74338.114090423507</v>
      </c>
      <c r="G23" s="5">
        <f>(F23-B23)/B23</f>
        <v>-3.3213935254337162E-2</v>
      </c>
      <c r="H23" s="7">
        <v>53894.163657734585</v>
      </c>
      <c r="I23" s="7">
        <f>C23*U$7*1000000</f>
        <v>70208.218863177754</v>
      </c>
      <c r="J23" s="7">
        <f>C23*U$8*1000000</f>
        <v>66078.323635932014</v>
      </c>
      <c r="K23" s="7">
        <f>C23*U$9*1000000</f>
        <v>53688.637954194754</v>
      </c>
      <c r="L23" s="7">
        <f>C23*U$10*1000000</f>
        <v>53688.637954194754</v>
      </c>
      <c r="M23" s="1">
        <v>1013548</v>
      </c>
      <c r="N23" s="1">
        <v>7897</v>
      </c>
      <c r="O23" s="1">
        <v>7791</v>
      </c>
      <c r="Q23" s="3"/>
      <c r="R23" s="2"/>
    </row>
    <row r="24" spans="1:18">
      <c r="A24" t="s">
        <v>19</v>
      </c>
      <c r="B24" s="1">
        <v>36740</v>
      </c>
      <c r="C24" s="5">
        <f>B24/SUM(B$2:B$43)</f>
        <v>1.9733177788197585E-2</v>
      </c>
      <c r="D24" s="7">
        <f>C24*U$2*1000000</f>
        <v>5995.945804121624</v>
      </c>
      <c r="E24" s="7">
        <f>C24*U$6*1000000</f>
        <v>29523.774214634028</v>
      </c>
      <c r="F24" s="7">
        <f>SUM(D24:E24)</f>
        <v>35519.720018755652</v>
      </c>
      <c r="G24" s="5">
        <f>(F24-B24)/B24</f>
        <v>-3.3213935254337183E-2</v>
      </c>
      <c r="H24" s="7">
        <v>25751.333985137186</v>
      </c>
      <c r="I24" s="7">
        <f>C24*U$7*1000000</f>
        <v>33546.402239935895</v>
      </c>
      <c r="J24" s="7">
        <f>C24*U$8*1000000</f>
        <v>31573.084461116141</v>
      </c>
      <c r="K24" s="7">
        <f>C24*U$9*1000000</f>
        <v>25653.131124656862</v>
      </c>
      <c r="L24" s="7">
        <f>C24*U$10*1000000</f>
        <v>25653.131124656862</v>
      </c>
      <c r="M24" s="1">
        <v>179309</v>
      </c>
      <c r="N24" s="1">
        <v>471</v>
      </c>
      <c r="O24" s="1">
        <v>2629</v>
      </c>
      <c r="Q24" s="3"/>
      <c r="R24" s="2"/>
    </row>
    <row r="25" spans="1:18">
      <c r="A25" t="s">
        <v>21</v>
      </c>
      <c r="B25" s="1">
        <v>40114</v>
      </c>
      <c r="C25" s="5">
        <f>B25/SUM(B$2:B$43)</f>
        <v>2.1545364556226399E-2</v>
      </c>
      <c r="D25" s="7">
        <f>C25*U$2*1000000</f>
        <v>6546.5805657739475</v>
      </c>
      <c r="E25" s="7">
        <f>C25*U$6*1000000</f>
        <v>32235.075635433568</v>
      </c>
      <c r="F25" s="7">
        <f>SUM(D25:E25)</f>
        <v>38781.656201207516</v>
      </c>
      <c r="G25" s="5">
        <f>(F25-B25)/B25</f>
        <v>-3.3213935254337253E-2</v>
      </c>
      <c r="H25" s="7">
        <v>28116.195195421693</v>
      </c>
      <c r="I25" s="7">
        <f>C25*U$7*1000000</f>
        <v>36627.119745584881</v>
      </c>
      <c r="J25" s="7">
        <f>C25*U$8*1000000</f>
        <v>34472.58328996224</v>
      </c>
      <c r="K25" s="7">
        <f>C25*U$9*1000000</f>
        <v>28008.97392309432</v>
      </c>
      <c r="L25" s="7">
        <f>C25*U$10*1000000</f>
        <v>28008.97392309432</v>
      </c>
      <c r="M25" s="1">
        <v>400306</v>
      </c>
      <c r="N25" s="1">
        <v>1020</v>
      </c>
      <c r="O25" s="1">
        <v>2547</v>
      </c>
      <c r="Q25" s="3"/>
      <c r="R25" s="2"/>
    </row>
    <row r="26" spans="1:18">
      <c r="A26" t="s">
        <v>20</v>
      </c>
      <c r="B26" s="1">
        <v>14209</v>
      </c>
      <c r="C26" s="5">
        <f>B26/SUM(B$2:B$43)</f>
        <v>7.631701774428401E-3</v>
      </c>
      <c r="D26" s="7">
        <f>C26*U$2*1000000</f>
        <v>2318.9002158618441</v>
      </c>
      <c r="E26" s="7">
        <f>C26*U$6*1000000</f>
        <v>11418.162978109276</v>
      </c>
      <c r="F26" s="7">
        <f>SUM(D26:E26)</f>
        <v>13737.06319397112</v>
      </c>
      <c r="G26" s="5">
        <f>(F26-B26)/B26</f>
        <v>-3.3213935254337378E-2</v>
      </c>
      <c r="H26" s="7">
        <v>9959.1917418294579</v>
      </c>
      <c r="I26" s="7">
        <f>C26*U$7*1000000</f>
        <v>12973.89301652828</v>
      </c>
      <c r="J26" s="7">
        <f>C26*U$8*1000000</f>
        <v>12210.722839085442</v>
      </c>
      <c r="K26" s="7">
        <f>C26*U$9*1000000</f>
        <v>9921.2123067569228</v>
      </c>
      <c r="L26" s="7">
        <f>C26*U$10*1000000</f>
        <v>9921.2123067569228</v>
      </c>
      <c r="M26" s="1">
        <v>466877</v>
      </c>
      <c r="N26" s="1">
        <v>2518</v>
      </c>
      <c r="O26" s="1">
        <v>5394</v>
      </c>
      <c r="Q26" s="3"/>
      <c r="R26" s="2"/>
    </row>
    <row r="27" spans="1:18">
      <c r="A27" t="s">
        <v>69</v>
      </c>
      <c r="B27" s="8">
        <v>3092</v>
      </c>
      <c r="C27" s="5">
        <f>B27/SUM(B$2:B$43)</f>
        <v>1.6607236178853273E-3</v>
      </c>
      <c r="D27" s="7">
        <f>C27*U$2*1000000</f>
        <v>504.61253201807455</v>
      </c>
      <c r="E27" s="7">
        <f>C27*U$6*1000000</f>
        <v>2484.6899801755144</v>
      </c>
      <c r="F27" s="7">
        <f>SUM(D27:E27)</f>
        <v>2989.3025121935889</v>
      </c>
      <c r="G27" s="5">
        <f>(F27-B27)/B27</f>
        <v>-3.3213935254337364E-2</v>
      </c>
      <c r="H27" s="7">
        <v>4518.5438812811299</v>
      </c>
      <c r="I27" s="7">
        <f>C27*U$7*1000000</f>
        <v>2823.2301504050565</v>
      </c>
      <c r="J27" s="7">
        <f>C27*U$8*1000000</f>
        <v>2657.1577886165237</v>
      </c>
      <c r="K27" s="7">
        <f>C27*U$9*1000000</f>
        <v>2158.9407032509257</v>
      </c>
      <c r="L27" s="7">
        <f>C27*U$10*1000000</f>
        <v>2158.9407032509257</v>
      </c>
      <c r="M27" s="1">
        <v>557251</v>
      </c>
      <c r="N27" s="1">
        <v>1878</v>
      </c>
      <c r="O27" s="1">
        <v>3369</v>
      </c>
      <c r="Q27" s="3"/>
      <c r="R27" s="2"/>
    </row>
    <row r="28" spans="1:18">
      <c r="A28" t="s">
        <v>28</v>
      </c>
      <c r="B28" s="1">
        <v>50979</v>
      </c>
      <c r="C28" s="5">
        <f>B28/SUM(B$2:B$43)</f>
        <v>2.738099266370508E-2</v>
      </c>
      <c r="D28" s="7">
        <f>C28*U$2*1000000</f>
        <v>8319.7420018594512</v>
      </c>
      <c r="E28" s="7">
        <f>C28*U$6*1000000</f>
        <v>40966.044792809691</v>
      </c>
      <c r="F28" s="7">
        <f>SUM(D28:E28)</f>
        <v>49285.78679466914</v>
      </c>
      <c r="G28" s="5">
        <f>(F28-B28)/B28</f>
        <v>-3.3213935254337267E-2</v>
      </c>
      <c r="H28" s="7">
        <v>35731.552945789561</v>
      </c>
      <c r="I28" s="7">
        <f>C28*U$7*1000000</f>
        <v>46547.687528298637</v>
      </c>
      <c r="J28" s="7">
        <f>C28*U$8*1000000</f>
        <v>43809.588261928126</v>
      </c>
      <c r="K28" s="7">
        <f>C28*U$9*1000000</f>
        <v>35595.290462816607</v>
      </c>
      <c r="L28" s="7">
        <f>C28*U$10*1000000</f>
        <v>35595.290462816607</v>
      </c>
      <c r="M28" s="1">
        <v>310442</v>
      </c>
      <c r="N28" s="1">
        <v>1302</v>
      </c>
      <c r="O28" s="1">
        <v>4193</v>
      </c>
      <c r="Q28" s="3"/>
      <c r="R28" s="2"/>
    </row>
    <row r="29" spans="1:18">
      <c r="A29" t="s">
        <v>67</v>
      </c>
      <c r="B29" s="8">
        <v>1078</v>
      </c>
      <c r="C29" s="5">
        <f>B29/SUM(B$2:B$43)</f>
        <v>5.7899743210879139E-4</v>
      </c>
      <c r="D29" s="7">
        <f>C29*U$2*1000000</f>
        <v>175.92894874368838</v>
      </c>
      <c r="E29" s="7">
        <f>C29*U$6*1000000</f>
        <v>866.26642905213612</v>
      </c>
      <c r="F29" s="7">
        <f>SUM(D29:E29)</f>
        <v>1042.1953777958245</v>
      </c>
      <c r="G29" s="5">
        <f>(F29-B29)/B29</f>
        <v>-3.3213935254337225E-2</v>
      </c>
      <c r="H29" s="7">
        <v>4522.5438812811499</v>
      </c>
      <c r="I29" s="7">
        <f>C29*U$7*1000000</f>
        <v>984.29563458494545</v>
      </c>
      <c r="J29" s="7">
        <f>C29*U$8*1000000</f>
        <v>926.3958913740662</v>
      </c>
      <c r="K29" s="7">
        <f>C29*U$9*1000000</f>
        <v>752.6966617414289</v>
      </c>
      <c r="L29" s="7">
        <f>C29*U$10*1000000</f>
        <v>752.6966617414289</v>
      </c>
      <c r="M29" s="1">
        <v>209052</v>
      </c>
      <c r="N29" s="1">
        <v>401</v>
      </c>
      <c r="O29" s="1">
        <v>1917</v>
      </c>
      <c r="Q29" s="3"/>
      <c r="R29" s="2"/>
    </row>
    <row r="30" spans="1:18">
      <c r="A30" t="s">
        <v>22</v>
      </c>
      <c r="B30" s="1">
        <v>6806</v>
      </c>
      <c r="C30" s="5">
        <f>B30/SUM(B$2:B$43)</f>
        <v>3.6555255314772114E-3</v>
      </c>
      <c r="D30" s="7">
        <f>C30*U$2*1000000</f>
        <v>1110.7350882648821</v>
      </c>
      <c r="E30" s="7">
        <f>C30*U$6*1000000</f>
        <v>5469.2108683940987</v>
      </c>
      <c r="F30" s="7">
        <f>SUM(D30:E30)</f>
        <v>6579.9459566589812</v>
      </c>
      <c r="G30" s="5">
        <f>(F30-B30)/B30</f>
        <v>-3.3213935254337169E-2</v>
      </c>
      <c r="H30" s="7">
        <v>4770.3750436266655</v>
      </c>
      <c r="I30" s="7">
        <f>C30*U$7*1000000</f>
        <v>6214.3934035112597</v>
      </c>
      <c r="J30" s="7">
        <f>C30*U$8*1000000</f>
        <v>5848.8408503635383</v>
      </c>
      <c r="K30" s="7">
        <f>C30*U$9*1000000</f>
        <v>4752.1831909203747</v>
      </c>
      <c r="L30" s="7">
        <f>C30*U$10*1000000</f>
        <v>4752.1831909203747</v>
      </c>
      <c r="M30" s="1">
        <v>249727</v>
      </c>
      <c r="N30" s="1">
        <v>492</v>
      </c>
      <c r="O30" s="1">
        <v>1970</v>
      </c>
      <c r="Q30" s="3"/>
      <c r="R30" s="2"/>
    </row>
    <row r="31" spans="1:18">
      <c r="A31" t="s">
        <v>24</v>
      </c>
      <c r="B31" s="1">
        <v>6866</v>
      </c>
      <c r="C31" s="5">
        <f>B31/SUM(B$2:B$43)</f>
        <v>3.6877517336354002E-3</v>
      </c>
      <c r="D31" s="7">
        <f>C31*U$2*1000000</f>
        <v>1120.5270520168499</v>
      </c>
      <c r="E31" s="7">
        <f>C31*U$6*1000000</f>
        <v>5517.4260685268709</v>
      </c>
      <c r="F31" s="7">
        <f>SUM(D31:E31)</f>
        <v>6637.9531205437206</v>
      </c>
      <c r="G31" s="5">
        <f>(F31-B31)/B31</f>
        <v>-3.3213935254337225E-2</v>
      </c>
      <c r="H31" s="7">
        <v>4812.4294812725075</v>
      </c>
      <c r="I31" s="7">
        <f>C31*U$7*1000000</f>
        <v>6269.1779471801801</v>
      </c>
      <c r="J31" s="7">
        <f>C31*U$8*1000000</f>
        <v>5900.4027738166405</v>
      </c>
      <c r="K31" s="7">
        <f>C31*U$9*1000000</f>
        <v>4794.07725372602</v>
      </c>
      <c r="L31" s="7">
        <f>C31*U$10*1000000</f>
        <v>4794.07725372602</v>
      </c>
      <c r="M31" s="1">
        <v>256261</v>
      </c>
      <c r="N31" s="1">
        <v>422</v>
      </c>
      <c r="O31" s="1">
        <v>1645</v>
      </c>
      <c r="Q31" s="3"/>
      <c r="R31" s="2"/>
    </row>
    <row r="32" spans="1:18">
      <c r="A32" t="s">
        <v>25</v>
      </c>
      <c r="B32" s="1">
        <v>56919</v>
      </c>
      <c r="C32" s="5">
        <f>B32/SUM(B$2:B$43)</f>
        <v>3.0571386677365767E-2</v>
      </c>
      <c r="D32" s="7">
        <f>C32*U$2*1000000</f>
        <v>9289.1464133042664</v>
      </c>
      <c r="E32" s="7">
        <f>C32*U$6*1000000</f>
        <v>45739.349605954114</v>
      </c>
      <c r="F32" s="7">
        <f>SUM(D32:E32)</f>
        <v>55028.496019258382</v>
      </c>
      <c r="G32" s="5">
        <f>(F32-B32)/B32</f>
        <v>-3.3213935254337176E-2</v>
      </c>
      <c r="H32" s="7">
        <v>39894.942272727909</v>
      </c>
      <c r="I32" s="7">
        <f>C32*U$7*1000000</f>
        <v>51971.357351521801</v>
      </c>
      <c r="J32" s="7">
        <f>C32*U$8*1000000</f>
        <v>48914.218683785235</v>
      </c>
      <c r="K32" s="7">
        <f>C32*U$9*1000000</f>
        <v>39742.8026805755</v>
      </c>
      <c r="L32" s="7">
        <f>C32*U$10*1000000</f>
        <v>39742.8026805755</v>
      </c>
      <c r="M32" s="1">
        <v>441018</v>
      </c>
      <c r="N32" s="1">
        <v>2015</v>
      </c>
      <c r="O32" s="1">
        <v>4569</v>
      </c>
      <c r="Q32" s="3"/>
      <c r="R32" s="2"/>
    </row>
    <row r="33" spans="1:28">
      <c r="A33" t="s">
        <v>26</v>
      </c>
      <c r="B33" s="1">
        <v>8650</v>
      </c>
      <c r="C33" s="5">
        <f>B33/SUM(B$2:B$43)</f>
        <v>4.6459441444722128E-3</v>
      </c>
      <c r="D33" s="7">
        <f>C33*U$2*1000000</f>
        <v>1411.6747742420264</v>
      </c>
      <c r="E33" s="7">
        <f>C33*U$6*1000000</f>
        <v>6951.0246858079563</v>
      </c>
      <c r="F33" s="7">
        <f>SUM(D33:E33)</f>
        <v>8362.699460049982</v>
      </c>
      <c r="G33" s="5">
        <f>(F33-B33)/B33</f>
        <v>-3.3213935254337343E-2</v>
      </c>
      <c r="H33" s="7">
        <v>6062.8480939422061</v>
      </c>
      <c r="I33" s="7">
        <f>C33*U$7*1000000</f>
        <v>7898.1050456027615</v>
      </c>
      <c r="J33" s="7">
        <f>C33*U$8*1000000</f>
        <v>7433.510631155541</v>
      </c>
      <c r="K33" s="7">
        <f>C33*U$9*1000000</f>
        <v>6039.7273878138767</v>
      </c>
      <c r="L33" s="7">
        <f>C33*U$10*1000000</f>
        <v>6039.7273878138767</v>
      </c>
      <c r="M33" s="1">
        <v>77449</v>
      </c>
      <c r="N33" s="1">
        <v>142</v>
      </c>
      <c r="O33" s="1">
        <v>1838</v>
      </c>
      <c r="Q33" s="3"/>
      <c r="R33" s="2"/>
    </row>
    <row r="34" spans="1:28">
      <c r="A34" t="s">
        <v>23</v>
      </c>
      <c r="B34" s="1">
        <v>49605</v>
      </c>
      <c r="C34" s="5">
        <f>B34/SUM(B$2:B$43)</f>
        <v>2.6643012634282558E-2</v>
      </c>
      <c r="D34" s="7">
        <f>C34*U$2*1000000</f>
        <v>8095.5060319393888</v>
      </c>
      <c r="E34" s="7">
        <f>C34*U$6*1000000</f>
        <v>39861.916709769212</v>
      </c>
      <c r="F34" s="7">
        <f>SUM(D34:E34)</f>
        <v>47957.4227417086</v>
      </c>
      <c r="G34" s="5">
        <f>(F34-B34)/B34</f>
        <v>-3.321393525433726E-2</v>
      </c>
      <c r="H34" s="7">
        <v>34768.506323699788</v>
      </c>
      <c r="I34" s="7">
        <f>C34*U$7*1000000</f>
        <v>45293.121478280344</v>
      </c>
      <c r="J34" s="7">
        <f>C34*U$8*1000000</f>
        <v>42628.820214852094</v>
      </c>
      <c r="K34" s="7">
        <f>C34*U$9*1000000</f>
        <v>34635.916424567331</v>
      </c>
      <c r="L34" s="7">
        <f>C34*U$10*1000000</f>
        <v>34635.916424567331</v>
      </c>
      <c r="M34" s="1">
        <v>200403</v>
      </c>
      <c r="N34" s="1">
        <v>378</v>
      </c>
      <c r="O34" s="1">
        <v>1886</v>
      </c>
      <c r="Q34" s="3"/>
      <c r="R34" s="2"/>
    </row>
    <row r="35" spans="1:28">
      <c r="A35" t="s">
        <v>27</v>
      </c>
      <c r="B35" s="1">
        <v>122192</v>
      </c>
      <c r="C35" s="5">
        <f>B35/SUM(B$2:B$43)</f>
        <v>6.5629734901890016E-2</v>
      </c>
      <c r="D35" s="7">
        <f>C35*U$2*1000000</f>
        <v>19941.660579674182</v>
      </c>
      <c r="E35" s="7">
        <f>C35*U$6*1000000</f>
        <v>98191.862243727854</v>
      </c>
      <c r="F35" s="7">
        <f>SUM(D35:E35)</f>
        <v>118133.52282340203</v>
      </c>
      <c r="G35" s="5">
        <f>(F35-B35)/B35</f>
        <v>-3.3213935254337169E-2</v>
      </c>
      <c r="H35" s="7">
        <v>85645.264080345209</v>
      </c>
      <c r="I35" s="7">
        <f>C35*U$7*1000000</f>
        <v>111570.54933321301</v>
      </c>
      <c r="J35" s="7">
        <f>C35*U$8*1000000</f>
        <v>105007.57584302404</v>
      </c>
      <c r="K35" s="7">
        <f>C35*U$9*1000000</f>
        <v>85318.655372457026</v>
      </c>
      <c r="L35" s="7">
        <f>C35*U$10*1000000</f>
        <v>85318.655372457026</v>
      </c>
      <c r="M35" s="1">
        <v>71351</v>
      </c>
      <c r="N35" s="1">
        <v>130</v>
      </c>
      <c r="O35" s="1">
        <v>1816</v>
      </c>
      <c r="Q35" s="3"/>
      <c r="R35" s="2"/>
    </row>
    <row r="36" spans="1:28">
      <c r="A36" t="s">
        <v>29</v>
      </c>
      <c r="B36" s="1">
        <v>81039</v>
      </c>
      <c r="C36" s="5">
        <f>B36/SUM(B$2:B$43)</f>
        <v>4.3526319944957648E-2</v>
      </c>
      <c r="D36" s="7">
        <f>C36*U$2*1000000</f>
        <v>13225.515841595325</v>
      </c>
      <c r="E36" s="7">
        <f>C36*U$6*1000000</f>
        <v>65121.860059328435</v>
      </c>
      <c r="F36" s="7">
        <f>SUM(D36:E36)</f>
        <v>78347.375900923755</v>
      </c>
      <c r="G36" s="5">
        <f>(F36-B36)/B36</f>
        <v>-3.3213935254337357E-2</v>
      </c>
      <c r="H36" s="7">
        <v>56800.826206356352</v>
      </c>
      <c r="I36" s="7">
        <f>C36*U$7*1000000</f>
        <v>73994.743906428004</v>
      </c>
      <c r="J36" s="7">
        <f>C36*U$8*1000000</f>
        <v>69642.111911932239</v>
      </c>
      <c r="K36" s="7">
        <f>C36*U$9*1000000</f>
        <v>56584.215928444944</v>
      </c>
      <c r="L36" s="7">
        <f>C36*U$10*1000000</f>
        <v>56584.215928444944</v>
      </c>
      <c r="M36" s="1">
        <v>178166</v>
      </c>
      <c r="N36" s="1">
        <v>340</v>
      </c>
      <c r="O36" s="1">
        <v>1907</v>
      </c>
      <c r="Q36" s="3"/>
      <c r="R36" s="2"/>
    </row>
    <row r="37" spans="1:28">
      <c r="A37" t="s">
        <v>30</v>
      </c>
      <c r="B37" s="1">
        <v>18702</v>
      </c>
      <c r="C37" s="5">
        <f>B37/SUM(B$2:B$43)</f>
        <v>1.0044907212707435E-2</v>
      </c>
      <c r="D37" s="7">
        <f>C37*U$2*1000000</f>
        <v>3052.1551014883667</v>
      </c>
      <c r="E37" s="7">
        <f>C37*U$6*1000000</f>
        <v>15028.677881385016</v>
      </c>
      <c r="F37" s="7">
        <f>SUM(D37:E37)</f>
        <v>18080.832982873384</v>
      </c>
      <c r="G37" s="5">
        <f>(F37-B37)/B37</f>
        <v>-3.3213935254337287E-2</v>
      </c>
      <c r="H37" s="7">
        <v>13108.368214208916</v>
      </c>
      <c r="I37" s="7">
        <f>C37*U$7*1000000</f>
        <v>17076.34226160264</v>
      </c>
      <c r="J37" s="7">
        <f>C37*U$8*1000000</f>
        <v>16071.8515403319</v>
      </c>
      <c r="K37" s="7">
        <f>C37*U$9*1000000</f>
        <v>13058.379376519666</v>
      </c>
      <c r="L37" s="7">
        <f>C37*U$10*1000000</f>
        <v>13058.379376519666</v>
      </c>
      <c r="M37" s="1">
        <v>97029</v>
      </c>
      <c r="N37" s="1">
        <v>301</v>
      </c>
      <c r="O37" s="1">
        <v>3098</v>
      </c>
      <c r="Q37" s="3"/>
      <c r="R37" s="2"/>
    </row>
    <row r="38" spans="1:28">
      <c r="A38" t="s">
        <v>31</v>
      </c>
      <c r="B38" s="1">
        <v>25771</v>
      </c>
      <c r="C38" s="5">
        <f>B38/SUM(B$2:B$43)</f>
        <v>1.3841690930311375E-2</v>
      </c>
      <c r="D38" s="7">
        <f>C38*U$2*1000000</f>
        <v>4205.811630866041</v>
      </c>
      <c r="E38" s="7">
        <f>C38*U$6*1000000</f>
        <v>20709.232043694436</v>
      </c>
      <c r="F38" s="7">
        <f>SUM(D38:E38)</f>
        <v>24915.043674560475</v>
      </c>
      <c r="G38" s="5">
        <f>(F38-B38)/B38</f>
        <v>-3.3213935254337246E-2</v>
      </c>
      <c r="H38" s="7">
        <v>18063.081876183191</v>
      </c>
      <c r="I38" s="7">
        <f>C38*U$7*1000000</f>
        <v>23530.874581529337</v>
      </c>
      <c r="J38" s="7">
        <f>C38*U$8*1000000</f>
        <v>22146.705488498203</v>
      </c>
      <c r="K38" s="7">
        <f>C38*U$9*1000000</f>
        <v>17994.198209404789</v>
      </c>
      <c r="L38" s="7">
        <f>C38*U$10*1000000</f>
        <v>17994.198209404789</v>
      </c>
      <c r="M38" s="1">
        <v>151430</v>
      </c>
      <c r="N38" s="1">
        <v>507</v>
      </c>
      <c r="O38" s="1">
        <v>3349</v>
      </c>
      <c r="Q38" s="3"/>
      <c r="R38" s="2"/>
    </row>
    <row r="39" spans="1:28">
      <c r="A39" t="s">
        <v>32</v>
      </c>
      <c r="B39" s="1">
        <v>72689</v>
      </c>
      <c r="C39" s="5">
        <f>B39/SUM(B$2:B$43)</f>
        <v>3.9041506811276376E-2</v>
      </c>
      <c r="D39" s="7">
        <f>C39*U$2*1000000</f>
        <v>11862.800886113137</v>
      </c>
      <c r="E39" s="7">
        <f>C39*U$6*1000000</f>
        <v>58411.911374184339</v>
      </c>
      <c r="F39" s="7">
        <f>SUM(D39:E39)</f>
        <v>70274.71226029747</v>
      </c>
      <c r="G39" s="5">
        <f>(F39-B39)/B39</f>
        <v>-3.3213935254337378E-2</v>
      </c>
      <c r="H39" s="7">
        <v>50948.250300643354</v>
      </c>
      <c r="I39" s="7">
        <f>C39*U$7*1000000</f>
        <v>66370.561579169836</v>
      </c>
      <c r="J39" s="7">
        <f>C39*U$8*1000000</f>
        <v>62466.410898042202</v>
      </c>
      <c r="K39" s="7">
        <f>C39*U$9*1000000</f>
        <v>50753.958854659293</v>
      </c>
      <c r="L39" s="7">
        <f>C39*U$10*1000000</f>
        <v>50753.958854659293</v>
      </c>
      <c r="M39" s="1">
        <v>167942</v>
      </c>
      <c r="N39" s="1">
        <v>4110</v>
      </c>
      <c r="O39" s="1">
        <v>24474</v>
      </c>
      <c r="Q39" s="3"/>
      <c r="R39" s="2"/>
    </row>
    <row r="40" spans="1:28">
      <c r="A40" t="s">
        <v>33</v>
      </c>
      <c r="B40" s="1">
        <v>7611</v>
      </c>
      <c r="C40" s="5">
        <f>B40/SUM(B$2:B$43)</f>
        <v>4.0878937437662443E-3</v>
      </c>
      <c r="D40" s="7">
        <f>C40*U$2*1000000</f>
        <v>1242.1106019371171</v>
      </c>
      <c r="E40" s="7">
        <f>C40*U$6*1000000</f>
        <v>6116.0981368421226</v>
      </c>
      <c r="F40" s="7">
        <f>SUM(D40:E40)</f>
        <v>7358.2087387792399</v>
      </c>
      <c r="G40" s="5">
        <f>(F40-B40)/B40</f>
        <v>-3.3213935254337162E-2</v>
      </c>
      <c r="H40" s="7">
        <v>5334.6054153750438</v>
      </c>
      <c r="I40" s="7">
        <f>C40*U$7*1000000</f>
        <v>6949.4193644026145</v>
      </c>
      <c r="J40" s="7">
        <f>C40*U$8*1000000</f>
        <v>6540.629990025991</v>
      </c>
      <c r="K40" s="7">
        <f>C40*U$9*1000000</f>
        <v>5314.2618668961177</v>
      </c>
      <c r="L40" s="7">
        <f>C40*U$10*1000000</f>
        <v>5314.2618668961177</v>
      </c>
      <c r="M40" s="1">
        <v>244424</v>
      </c>
      <c r="N40" s="1">
        <v>1693</v>
      </c>
      <c r="O40" s="1">
        <v>6925</v>
      </c>
      <c r="Q40" s="3"/>
      <c r="R40" s="2"/>
    </row>
    <row r="41" spans="1:28">
      <c r="A41" t="s">
        <v>34</v>
      </c>
      <c r="B41" s="1">
        <v>26840</v>
      </c>
      <c r="C41" s="5">
        <f>B41/SUM(B$2:B$43)</f>
        <v>1.4415854432096437E-2</v>
      </c>
      <c r="D41" s="7">
        <f>C41*U$2*1000000</f>
        <v>4380.2717850469344</v>
      </c>
      <c r="E41" s="7">
        <f>C41*U$6*1000000</f>
        <v>21568.266192726653</v>
      </c>
      <c r="F41" s="7">
        <f>SUM(D41:E41)</f>
        <v>25948.537977773587</v>
      </c>
      <c r="G41" s="5">
        <f>(F41-B41)/B41</f>
        <v>-3.3213935254337294E-2</v>
      </c>
      <c r="H41" s="7">
        <v>18812.351773573271</v>
      </c>
      <c r="I41" s="7">
        <f>C41*U$7*1000000</f>
        <v>24506.952534563945</v>
      </c>
      <c r="J41" s="7">
        <f>C41*U$8*1000000</f>
        <v>23065.367091354303</v>
      </c>
      <c r="K41" s="7">
        <f>C41*U$9*1000000</f>
        <v>18740.610761725369</v>
      </c>
      <c r="L41" s="7">
        <f>C41*U$10*1000000</f>
        <v>18740.610761725369</v>
      </c>
      <c r="M41" s="1">
        <v>57628</v>
      </c>
      <c r="N41" s="1">
        <v>201</v>
      </c>
      <c r="O41" s="1">
        <v>3482</v>
      </c>
      <c r="Q41" s="3"/>
      <c r="R41" s="2"/>
    </row>
    <row r="42" spans="1:28">
      <c r="A42" t="s">
        <v>66</v>
      </c>
      <c r="B42" s="8">
        <v>1849</v>
      </c>
      <c r="C42" s="5">
        <f>B42/SUM(B$2:B$43)</f>
        <v>9.9310412984151696E-4</v>
      </c>
      <c r="D42" s="7">
        <f>C42*U$2*1000000</f>
        <v>301.75568295647474</v>
      </c>
      <c r="E42" s="7">
        <f>C42*U$6*1000000</f>
        <v>1485.8317507582556</v>
      </c>
      <c r="F42" s="7">
        <f>SUM(D42:E42)</f>
        <v>1787.5874337147302</v>
      </c>
      <c r="G42" s="5">
        <f>(F42-B42)/B42</f>
        <v>-3.3213935254337371E-2</v>
      </c>
      <c r="H42" s="7">
        <v>4521.5438812811299</v>
      </c>
      <c r="I42" s="7">
        <f>C42*U$7*1000000</f>
        <v>1688.2770207305787</v>
      </c>
      <c r="J42" s="7">
        <f>C42*U$8*1000000</f>
        <v>1588.9666077464271</v>
      </c>
      <c r="K42" s="7">
        <f>C42*U$9*1000000</f>
        <v>1291.0353687939721</v>
      </c>
      <c r="L42" s="7">
        <f>C42*U$10*1000000</f>
        <v>1291.0353687939721</v>
      </c>
      <c r="M42" s="1">
        <v>132896</v>
      </c>
      <c r="N42" s="1">
        <v>247</v>
      </c>
      <c r="O42" s="1">
        <v>1862</v>
      </c>
      <c r="Q42" s="3"/>
      <c r="R42" s="2"/>
    </row>
    <row r="43" spans="1:28">
      <c r="A43" t="s">
        <v>35</v>
      </c>
      <c r="B43" s="1">
        <v>42663</v>
      </c>
      <c r="C43" s="5">
        <f>B43/SUM(B$2:B$43)</f>
        <v>2.2914441044580118E-2</v>
      </c>
      <c r="D43" s="7">
        <f>C43*U$2*1000000</f>
        <v>6962.5758258367132</v>
      </c>
      <c r="E43" s="7">
        <f>C43*U$6*1000000</f>
        <v>34283.418054407499</v>
      </c>
      <c r="F43" s="7">
        <f>SUM(D43:E43)</f>
        <v>41245.993880244212</v>
      </c>
      <c r="G43" s="5">
        <f>(F43-B43)/B43</f>
        <v>-3.3213935254337197E-2</v>
      </c>
      <c r="H43" s="7">
        <v>29902.80788807588</v>
      </c>
      <c r="I43" s="7">
        <f>C43*U$7*1000000</f>
        <v>38954.549775786196</v>
      </c>
      <c r="J43" s="7">
        <f>C43*U$8*1000000</f>
        <v>36663.105671328187</v>
      </c>
      <c r="K43" s="7">
        <f>C43*U$9*1000000</f>
        <v>29788.773357954153</v>
      </c>
      <c r="L43" s="7">
        <f>C43*U$10*1000000</f>
        <v>29788.773357954153</v>
      </c>
      <c r="M43" s="1">
        <v>40886</v>
      </c>
      <c r="N43" s="1">
        <v>79</v>
      </c>
      <c r="O43" s="1">
        <v>1936</v>
      </c>
      <c r="Q43" s="3"/>
      <c r="R43" s="2"/>
    </row>
    <row r="44" spans="1:28" ht="15" customHeight="1">
      <c r="A44" t="s">
        <v>36</v>
      </c>
      <c r="B44" s="1">
        <v>143091</v>
      </c>
      <c r="C44" s="5">
        <f>B44/SUM(B$2:B$43)</f>
        <v>7.6854658216956459E-2</v>
      </c>
      <c r="D44" s="7">
        <f>C44*U$2*1000000</f>
        <v>23352.364753880433</v>
      </c>
      <c r="E44" s="7">
        <f>C44*U$6*1000000</f>
        <v>114986.02003664119</v>
      </c>
      <c r="F44" s="7">
        <f>SUM(D44:E44)</f>
        <v>138338.38479052161</v>
      </c>
      <c r="G44" s="5">
        <f>(F44-B44)/B44</f>
        <v>-3.3213935254337378E-2</v>
      </c>
      <c r="H44" s="7">
        <v>100293.52561968603</v>
      </c>
      <c r="I44" s="7">
        <f>C44*U$7*1000000</f>
        <v>130652.91896882596</v>
      </c>
      <c r="J44" s="7">
        <f>C44*U$8*1000000</f>
        <v>122967.45314713033</v>
      </c>
      <c r="K44" s="7">
        <f>C44*U$9*1000000</f>
        <v>99911.055682043399</v>
      </c>
      <c r="L44" s="7">
        <f>C44*U$10*1000000</f>
        <v>99911.055682043399</v>
      </c>
      <c r="M44" s="8">
        <v>90615</v>
      </c>
      <c r="N44" s="9">
        <v>385</v>
      </c>
      <c r="O44" s="9">
        <v>4249</v>
      </c>
      <c r="AA44" s="3"/>
      <c r="AB44" s="2"/>
    </row>
    <row r="45" spans="1:28" ht="15" customHeight="1">
      <c r="A45" t="s">
        <v>37</v>
      </c>
      <c r="B45" s="1">
        <v>20850</v>
      </c>
      <c r="C45" s="5">
        <f>B45/SUM(B$2:B$43)</f>
        <v>1.1198605249970593E-2</v>
      </c>
      <c r="D45" s="7">
        <f>C45*U$2*1000000</f>
        <v>3402.7074038088144</v>
      </c>
      <c r="E45" s="7">
        <f>C45*U$6*1000000</f>
        <v>16754.782046138251</v>
      </c>
      <c r="F45" s="7">
        <f>SUM(D45:E45)</f>
        <v>20157.489449947065</v>
      </c>
      <c r="G45" s="5">
        <f>(F45-B45)/B45</f>
        <v>-3.3213935254337426E-2</v>
      </c>
      <c r="H45" s="7">
        <v>14613.917081930056</v>
      </c>
      <c r="I45" s="7">
        <f>C45*U$7*1000000</f>
        <v>19037.628924950008</v>
      </c>
      <c r="J45" s="7">
        <f>C45*U$8*1000000</f>
        <v>17917.768399952951</v>
      </c>
      <c r="K45" s="7">
        <f>C45*U$9*1000000</f>
        <v>14558.186824961771</v>
      </c>
      <c r="L45" s="7">
        <f>C45*U$10*1000000</f>
        <v>14558.186824961771</v>
      </c>
      <c r="M45" s="8">
        <v>223797</v>
      </c>
      <c r="N45" s="9">
        <v>4236</v>
      </c>
      <c r="O45" s="9">
        <v>18930</v>
      </c>
      <c r="Y45" s="3"/>
      <c r="Z45" s="2"/>
    </row>
    <row r="46" spans="1:28" ht="15" customHeight="1">
      <c r="A46" t="s">
        <v>38</v>
      </c>
      <c r="B46" s="1">
        <v>58067</v>
      </c>
      <c r="C46" s="5">
        <f>B46/SUM(B$2:B$43)</f>
        <v>3.1187981345325778E-2</v>
      </c>
      <c r="D46" s="7">
        <f>C46*U$2*1000000</f>
        <v>9476.4993197585809</v>
      </c>
      <c r="E46" s="7">
        <f>C46*U$6*1000000</f>
        <v>46661.867101827818</v>
      </c>
      <c r="F46" s="7">
        <f>SUM(D46:E46)</f>
        <v>56138.366421586397</v>
      </c>
      <c r="G46" s="5">
        <f>(F46-B46)/B46</f>
        <v>-3.321393525433728E-2</v>
      </c>
      <c r="H46" s="7">
        <v>40699.583846351685</v>
      </c>
      <c r="I46" s="7">
        <f>C46*U$7*1000000</f>
        <v>53019.568287053822</v>
      </c>
      <c r="J46" s="7">
        <f>C46*U$8*1000000</f>
        <v>49900.770152521247</v>
      </c>
      <c r="K46" s="7">
        <f>C46*U$9*1000000</f>
        <v>40544.375748923514</v>
      </c>
      <c r="L46" s="7">
        <f>C46*U$10*1000000</f>
        <v>40544.375748923514</v>
      </c>
      <c r="M46" s="8">
        <v>47404</v>
      </c>
      <c r="N46" s="9">
        <v>188</v>
      </c>
      <c r="O46" s="9">
        <v>3965</v>
      </c>
      <c r="AA46" s="3"/>
      <c r="AB46" s="2"/>
    </row>
    <row r="47" spans="1:28" ht="15" customHeight="1">
      <c r="A47" t="s">
        <v>65</v>
      </c>
      <c r="B47" s="8">
        <v>2080</v>
      </c>
      <c r="C47" s="5">
        <f>B47/SUM(B$2:B$43)</f>
        <v>1.1171750081505436E-3</v>
      </c>
      <c r="D47" s="7">
        <f>C47*U$2*1000000</f>
        <v>339.45474340155079</v>
      </c>
      <c r="E47" s="7">
        <f>C47*U$6*1000000</f>
        <v>1671.4602712694275</v>
      </c>
      <c r="F47" s="7">
        <f>SUM(D47:E47)</f>
        <v>2010.9150146709783</v>
      </c>
      <c r="G47" s="5">
        <f>(F47-B47)/B47</f>
        <v>-3.3213935254337364E-2</v>
      </c>
      <c r="H47" s="7">
        <v>4520.5438812811299</v>
      </c>
      <c r="I47" s="7">
        <f>C47*U$7*1000000</f>
        <v>1899.1975138559239</v>
      </c>
      <c r="J47" s="7">
        <f>C47*U$8*1000000</f>
        <v>1787.4800130408698</v>
      </c>
      <c r="K47" s="7">
        <f>C47*U$9*1000000</f>
        <v>1452.3275105957068</v>
      </c>
      <c r="L47" s="7">
        <f>C47*U$10*1000000</f>
        <v>1452.3275105957068</v>
      </c>
      <c r="M47" s="8">
        <v>16790</v>
      </c>
      <c r="N47" s="9">
        <v>42</v>
      </c>
      <c r="O47" s="9">
        <v>2496</v>
      </c>
      <c r="AA47" s="3"/>
      <c r="AB47" s="2"/>
    </row>
    <row r="48" spans="1:28" ht="15" customHeight="1">
      <c r="A48" t="s">
        <v>39</v>
      </c>
      <c r="B48" s="1">
        <v>38675</v>
      </c>
      <c r="C48" s="5">
        <f>B48/SUM(B$2:B$43)</f>
        <v>2.0772472807799171E-2</v>
      </c>
      <c r="D48" s="7">
        <f>C48*U$2*1000000</f>
        <v>6311.7366351225855</v>
      </c>
      <c r="E48" s="7">
        <f>C48*U$6*1000000</f>
        <v>31078.714418915923</v>
      </c>
      <c r="F48" s="7">
        <f>SUM(D48:E48)</f>
        <v>37390.451054038509</v>
      </c>
      <c r="G48" s="5">
        <f>(F48-B48)/B48</f>
        <v>-3.3213935254337197E-2</v>
      </c>
      <c r="H48" s="7">
        <v>27107.589599215586</v>
      </c>
      <c r="I48" s="7">
        <f>C48*U$7*1000000</f>
        <v>35313.203773258589</v>
      </c>
      <c r="J48" s="7">
        <f>C48*U$8*1000000</f>
        <v>33235.956492478676</v>
      </c>
      <c r="K48" s="7">
        <f>C48*U$9*1000000</f>
        <v>27004.214650138925</v>
      </c>
      <c r="L48" s="7">
        <f>C48*U$10*1000000</f>
        <v>27004.214650138925</v>
      </c>
      <c r="M48" s="8">
        <v>18630</v>
      </c>
      <c r="N48" s="9">
        <v>45</v>
      </c>
      <c r="O48" s="9">
        <v>2441</v>
      </c>
      <c r="AA48" s="3"/>
      <c r="AB48" s="2"/>
    </row>
    <row r="49" spans="1:28" ht="15" customHeight="1">
      <c r="A49" t="s">
        <v>41</v>
      </c>
      <c r="B49" s="1">
        <v>24661</v>
      </c>
      <c r="C49" s="5">
        <f>B49/SUM(B$2:B$43)</f>
        <v>1.3245506190384882E-2</v>
      </c>
      <c r="D49" s="7">
        <f>C49*U$2*1000000</f>
        <v>4024.6603014546367</v>
      </c>
      <c r="E49" s="7">
        <f>C49*U$6*1000000</f>
        <v>19817.25084123815</v>
      </c>
      <c r="F49" s="7">
        <f>SUM(D49:E49)</f>
        <v>23841.911142692788</v>
      </c>
      <c r="G49" s="5">
        <f>(F49-B49)/B49</f>
        <v>-3.3213935254337273E-2</v>
      </c>
      <c r="H49" s="7">
        <v>17285.074779735118</v>
      </c>
      <c r="I49" s="7">
        <f>C49*U$7*1000000</f>
        <v>22517.360523654301</v>
      </c>
      <c r="J49" s="7">
        <f>C49*U$8*1000000</f>
        <v>21192.809904615813</v>
      </c>
      <c r="K49" s="7">
        <f>C49*U$9*1000000</f>
        <v>17219.158047500347</v>
      </c>
      <c r="L49" s="7">
        <f>C49*U$10*1000000</f>
        <v>17219.158047500347</v>
      </c>
      <c r="M49" s="8">
        <v>6460</v>
      </c>
      <c r="N49" s="9">
        <v>21</v>
      </c>
      <c r="O49" s="9">
        <v>3325</v>
      </c>
      <c r="AA49" s="3"/>
      <c r="AB49" s="2"/>
    </row>
    <row r="50" spans="1:28" ht="15" customHeight="1">
      <c r="A50" t="s">
        <v>40</v>
      </c>
      <c r="B50" s="1">
        <v>6441</v>
      </c>
      <c r="C50" s="5">
        <f>B50/SUM(B$2:B$43)</f>
        <v>3.4594828016815634E-3</v>
      </c>
      <c r="D50" s="7">
        <f>C50*U$2*1000000</f>
        <v>1051.1673087737447</v>
      </c>
      <c r="E50" s="7">
        <f>C50*U$6*1000000</f>
        <v>5175.9017342530688</v>
      </c>
      <c r="F50" s="7">
        <f>SUM(D50:E50)</f>
        <v>6227.0690430268132</v>
      </c>
      <c r="G50" s="5">
        <f>(F50-B50)/B50</f>
        <v>-3.3213935254337336E-2</v>
      </c>
      <c r="H50" s="7">
        <v>4514.5438812811271</v>
      </c>
      <c r="I50" s="7">
        <f>C50*U$7*1000000</f>
        <v>5881.1207628586571</v>
      </c>
      <c r="J50" s="7">
        <f>C50*U$8*1000000</f>
        <v>5535.172482690502</v>
      </c>
      <c r="K50" s="7">
        <f>C50*U$9*1000000</f>
        <v>4497.3276421860328</v>
      </c>
      <c r="L50" s="7">
        <f>C50*U$10*1000000</f>
        <v>4497.3276421860328</v>
      </c>
      <c r="M50" s="8">
        <v>18982</v>
      </c>
      <c r="N50" s="9">
        <v>38</v>
      </c>
      <c r="O50" s="9">
        <v>1976</v>
      </c>
      <c r="Z50" s="3"/>
      <c r="AA50" s="2"/>
    </row>
    <row r="51" spans="1:28" ht="15" customHeight="1">
      <c r="A51" t="s">
        <v>64</v>
      </c>
      <c r="B51" s="8">
        <v>2110</v>
      </c>
      <c r="C51" s="5">
        <f>B51/SUM(B$2:B$43)</f>
        <v>1.133288109229638E-3</v>
      </c>
      <c r="D51" s="7">
        <f>C51*U$2*1000000</f>
        <v>344.35072527753471</v>
      </c>
      <c r="E51" s="7">
        <f>C51*U$6*1000000</f>
        <v>1695.5678713358136</v>
      </c>
      <c r="F51" s="7">
        <f>SUM(D51:E51)</f>
        <v>2039.9185966133482</v>
      </c>
      <c r="G51" s="5">
        <f>(F51-B51)/B51</f>
        <v>-3.3213935254337343E-2</v>
      </c>
      <c r="H51" s="7">
        <v>4519.5438812811299</v>
      </c>
      <c r="I51" s="7">
        <f>C51*U$7*1000000</f>
        <v>1926.5897856903846</v>
      </c>
      <c r="J51" s="7">
        <f>C51*U$8*1000000</f>
        <v>1813.260974767421</v>
      </c>
      <c r="K51" s="7">
        <f>C51*U$9*1000000</f>
        <v>1473.2745419985295</v>
      </c>
      <c r="L51" s="7">
        <f>C51*U$10*1000000</f>
        <v>1473.2745419985295</v>
      </c>
      <c r="M51" s="8">
        <v>23761</v>
      </c>
      <c r="N51" s="9">
        <v>51</v>
      </c>
      <c r="O51" s="9">
        <v>2140</v>
      </c>
      <c r="Z51" s="3"/>
      <c r="AA51" s="2"/>
    </row>
    <row r="52" spans="1:28" ht="15" customHeight="1">
      <c r="Q52" s="3"/>
      <c r="R52" s="2"/>
    </row>
    <row r="53" spans="1:28" ht="15" customHeight="1">
      <c r="Q53" s="3"/>
      <c r="R53" s="2"/>
    </row>
    <row r="54" spans="1:28" ht="15" customHeight="1">
      <c r="Q54" s="3"/>
      <c r="R54" s="2"/>
    </row>
    <row r="55" spans="1:28" ht="15" customHeight="1">
      <c r="Q55" s="3"/>
      <c r="R55" s="2"/>
    </row>
    <row r="56" spans="1:28" ht="15" customHeight="1">
      <c r="Q56" s="3"/>
      <c r="R56" s="2"/>
    </row>
    <row r="57" spans="1:28" ht="15" customHeight="1">
      <c r="Q57" s="3"/>
      <c r="R57" s="2"/>
    </row>
    <row r="58" spans="1:28" ht="15" customHeight="1">
      <c r="Q58" s="3"/>
      <c r="R58" s="2"/>
    </row>
    <row r="59" spans="1:28" ht="15" customHeight="1">
      <c r="Q59" s="3"/>
      <c r="R59" s="2"/>
    </row>
    <row r="60" spans="1:28" ht="15" customHeight="1">
      <c r="Q60" s="3"/>
      <c r="R60" s="2"/>
    </row>
    <row r="61" spans="1:28">
      <c r="R61" s="2"/>
    </row>
    <row r="62" spans="1:28">
      <c r="R62" s="2"/>
    </row>
    <row r="63" spans="1:28">
      <c r="R63" s="2"/>
    </row>
  </sheetData>
  <sortState ref="A2:L63">
    <sortCondition ref="A2:A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2009-05-03T01:49:34Z</dcterms:created>
  <dcterms:modified xsi:type="dcterms:W3CDTF">2009-05-03T22:02:27Z</dcterms:modified>
</cp:coreProperties>
</file>