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255" windowHeight="688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C52" i="1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22"/>
  <c r="E22"/>
  <c r="F22"/>
  <c r="G22"/>
  <c r="I22"/>
  <c r="J22"/>
  <c r="K22"/>
  <c r="L22"/>
  <c r="K30"/>
  <c r="I30"/>
  <c r="K43"/>
  <c r="I43"/>
  <c r="K48"/>
  <c r="I48"/>
  <c r="K52"/>
  <c r="I52"/>
  <c r="K28"/>
  <c r="I28"/>
  <c r="K2"/>
  <c r="I2"/>
  <c r="K9"/>
  <c r="I9"/>
  <c r="K10"/>
  <c r="I10"/>
  <c r="K31"/>
  <c r="I31"/>
  <c r="K41"/>
  <c r="I41"/>
  <c r="K34"/>
  <c r="I34"/>
  <c r="K14"/>
  <c r="I14"/>
  <c r="K18"/>
  <c r="I18"/>
  <c r="K8"/>
  <c r="I8"/>
  <c r="K19"/>
  <c r="I19"/>
  <c r="K46"/>
  <c r="I46"/>
  <c r="K39"/>
  <c r="I39"/>
  <c r="K42"/>
  <c r="I42"/>
  <c r="K25"/>
  <c r="I25"/>
  <c r="K26"/>
  <c r="I26"/>
  <c r="K17"/>
  <c r="I17"/>
  <c r="K35"/>
  <c r="I35"/>
  <c r="K23"/>
  <c r="I23"/>
  <c r="K47"/>
  <c r="I47"/>
  <c r="K24"/>
  <c r="I24"/>
  <c r="K37"/>
  <c r="I37"/>
  <c r="K12"/>
  <c r="I12"/>
  <c r="K45"/>
  <c r="I45"/>
  <c r="K6"/>
  <c r="I6"/>
  <c r="D30"/>
  <c r="E30"/>
  <c r="L10"/>
  <c r="D10"/>
  <c r="E10"/>
  <c r="F10"/>
  <c r="G10"/>
  <c r="D9"/>
  <c r="E9"/>
  <c r="L2"/>
  <c r="D2"/>
  <c r="E2"/>
  <c r="F2"/>
  <c r="G2"/>
  <c r="D28"/>
  <c r="E28"/>
  <c r="L52"/>
  <c r="D52"/>
  <c r="E52"/>
  <c r="F52"/>
  <c r="G52"/>
  <c r="D48"/>
  <c r="E48"/>
  <c r="L43"/>
  <c r="D43"/>
  <c r="E43"/>
  <c r="F43"/>
  <c r="G43"/>
  <c r="U3"/>
  <c r="U6"/>
  <c r="L51"/>
  <c r="L31"/>
  <c r="L32"/>
  <c r="L41"/>
  <c r="L13"/>
  <c r="L34"/>
  <c r="L15"/>
  <c r="L14"/>
  <c r="L4"/>
  <c r="L18"/>
  <c r="L27"/>
  <c r="L8"/>
  <c r="L38"/>
  <c r="L19"/>
  <c r="L3"/>
  <c r="L46"/>
  <c r="L50"/>
  <c r="L39"/>
  <c r="L20"/>
  <c r="L42"/>
  <c r="L21"/>
  <c r="L25"/>
  <c r="L49"/>
  <c r="L26"/>
  <c r="L44"/>
  <c r="L17"/>
  <c r="L7"/>
  <c r="L35"/>
  <c r="L29"/>
  <c r="L23"/>
  <c r="L33"/>
  <c r="L47"/>
  <c r="L40"/>
  <c r="L24"/>
  <c r="L5"/>
  <c r="L37"/>
  <c r="L16"/>
  <c r="L12"/>
  <c r="L36"/>
  <c r="L45"/>
  <c r="L11"/>
  <c r="L6"/>
  <c r="I11"/>
  <c r="K11"/>
  <c r="I36"/>
  <c r="K36"/>
  <c r="I16"/>
  <c r="K16"/>
  <c r="I5"/>
  <c r="K5"/>
  <c r="I40"/>
  <c r="K40"/>
  <c r="I33"/>
  <c r="K33"/>
  <c r="I29"/>
  <c r="K29"/>
  <c r="I7"/>
  <c r="K7"/>
  <c r="I44"/>
  <c r="K44"/>
  <c r="I49"/>
  <c r="K49"/>
  <c r="I21"/>
  <c r="K21"/>
  <c r="I20"/>
  <c r="K20"/>
  <c r="I50"/>
  <c r="K50"/>
  <c r="I3"/>
  <c r="K3"/>
  <c r="I38"/>
  <c r="K38"/>
  <c r="I27"/>
  <c r="K27"/>
  <c r="I4"/>
  <c r="K4"/>
  <c r="I15"/>
  <c r="K15"/>
  <c r="I13"/>
  <c r="K13"/>
  <c r="I32"/>
  <c r="K32"/>
  <c r="I51"/>
  <c r="K51"/>
  <c r="F48"/>
  <c r="G48"/>
  <c r="F28"/>
  <c r="G28"/>
  <c r="F9"/>
  <c r="G9"/>
  <c r="F30"/>
  <c r="G30"/>
  <c r="J6"/>
  <c r="J11"/>
  <c r="J45"/>
  <c r="J36"/>
  <c r="J12"/>
  <c r="J16"/>
  <c r="J37"/>
  <c r="J5"/>
  <c r="J24"/>
  <c r="J40"/>
  <c r="J47"/>
  <c r="J33"/>
  <c r="J23"/>
  <c r="J29"/>
  <c r="J35"/>
  <c r="J7"/>
  <c r="J17"/>
  <c r="J44"/>
  <c r="J26"/>
  <c r="J49"/>
  <c r="J25"/>
  <c r="J21"/>
  <c r="J42"/>
  <c r="J20"/>
  <c r="J39"/>
  <c r="J50"/>
  <c r="J46"/>
  <c r="J3"/>
  <c r="J19"/>
  <c r="J38"/>
  <c r="J8"/>
  <c r="J27"/>
  <c r="J18"/>
  <c r="J4"/>
  <c r="J14"/>
  <c r="J15"/>
  <c r="J34"/>
  <c r="J13"/>
  <c r="J41"/>
  <c r="J32"/>
  <c r="J31"/>
  <c r="J51"/>
  <c r="J10"/>
  <c r="J9"/>
  <c r="L9"/>
  <c r="J2"/>
  <c r="J28"/>
  <c r="L28"/>
  <c r="J52"/>
  <c r="J48"/>
  <c r="L48"/>
  <c r="J43"/>
  <c r="J30"/>
  <c r="L30"/>
  <c r="D45"/>
  <c r="D37"/>
  <c r="D47"/>
  <c r="D35"/>
  <c r="D26"/>
  <c r="D42"/>
  <c r="D46"/>
  <c r="D8"/>
  <c r="D14"/>
  <c r="D41"/>
  <c r="D6"/>
  <c r="D12"/>
  <c r="D24"/>
  <c r="D23"/>
  <c r="D17"/>
  <c r="D25"/>
  <c r="D39"/>
  <c r="D19"/>
  <c r="D18"/>
  <c r="D34"/>
  <c r="D31"/>
  <c r="E6"/>
  <c r="E31"/>
  <c r="E41"/>
  <c r="E34"/>
  <c r="E14"/>
  <c r="F14"/>
  <c r="G14"/>
  <c r="E11"/>
  <c r="D11"/>
  <c r="E36"/>
  <c r="D36"/>
  <c r="E16"/>
  <c r="D16"/>
  <c r="E5"/>
  <c r="D5"/>
  <c r="E40"/>
  <c r="D40"/>
  <c r="E33"/>
  <c r="D33"/>
  <c r="E29"/>
  <c r="D29"/>
  <c r="E7"/>
  <c r="D7"/>
  <c r="E44"/>
  <c r="D44"/>
  <c r="E49"/>
  <c r="D49"/>
  <c r="E21"/>
  <c r="D21"/>
  <c r="E20"/>
  <c r="D20"/>
  <c r="E50"/>
  <c r="D50"/>
  <c r="E3"/>
  <c r="D3"/>
  <c r="E38"/>
  <c r="D38"/>
  <c r="E27"/>
  <c r="D27"/>
  <c r="E4"/>
  <c r="D4"/>
  <c r="E15"/>
  <c r="D15"/>
  <c r="E13"/>
  <c r="D13"/>
  <c r="E32"/>
  <c r="D32"/>
  <c r="E51"/>
  <c r="D51"/>
  <c r="F41"/>
  <c r="G41"/>
  <c r="E12"/>
  <c r="F12"/>
  <c r="G12"/>
  <c r="E24"/>
  <c r="E23"/>
  <c r="F23"/>
  <c r="G23"/>
  <c r="E17"/>
  <c r="F17"/>
  <c r="G17"/>
  <c r="E25"/>
  <c r="F25"/>
  <c r="G25"/>
  <c r="E39"/>
  <c r="F39"/>
  <c r="G39"/>
  <c r="E19"/>
  <c r="F19"/>
  <c r="G19"/>
  <c r="E18"/>
  <c r="F18"/>
  <c r="G18"/>
  <c r="F24"/>
  <c r="G24"/>
  <c r="E45"/>
  <c r="F45"/>
  <c r="G45"/>
  <c r="E37"/>
  <c r="F37"/>
  <c r="G37"/>
  <c r="E47"/>
  <c r="F47"/>
  <c r="G47"/>
  <c r="E35"/>
  <c r="F35"/>
  <c r="G35"/>
  <c r="E26"/>
  <c r="F26"/>
  <c r="G26"/>
  <c r="E42"/>
  <c r="F42"/>
  <c r="G42"/>
  <c r="E46"/>
  <c r="F46"/>
  <c r="G46"/>
  <c r="E8"/>
  <c r="F8"/>
  <c r="G8"/>
  <c r="F34"/>
  <c r="G34"/>
  <c r="F6"/>
  <c r="G6"/>
  <c r="F31"/>
  <c r="G31"/>
  <c r="F51"/>
  <c r="G51"/>
  <c r="F32"/>
  <c r="G32"/>
  <c r="F13"/>
  <c r="G13"/>
  <c r="F15"/>
  <c r="G15"/>
  <c r="F4"/>
  <c r="G4"/>
  <c r="F27"/>
  <c r="G27"/>
  <c r="F38"/>
  <c r="G38"/>
  <c r="F3"/>
  <c r="G3"/>
  <c r="F50"/>
  <c r="G50"/>
  <c r="F20"/>
  <c r="G20"/>
  <c r="F21"/>
  <c r="G21"/>
  <c r="F49"/>
  <c r="G49"/>
  <c r="F44"/>
  <c r="G44"/>
  <c r="F7"/>
  <c r="G7"/>
  <c r="F29"/>
  <c r="G29"/>
  <c r="F33"/>
  <c r="G33"/>
  <c r="F40"/>
  <c r="G40"/>
  <c r="F5"/>
  <c r="G5"/>
  <c r="F16"/>
  <c r="G16"/>
  <c r="F36"/>
  <c r="G36"/>
  <c r="F11"/>
  <c r="G11"/>
</calcChain>
</file>

<file path=xl/sharedStrings.xml><?xml version="1.0" encoding="utf-8"?>
<sst xmlns="http://schemas.openxmlformats.org/spreadsheetml/2006/main" count="75" uniqueCount="73">
  <si>
    <t>AL</t>
  </si>
  <si>
    <t>AZ</t>
  </si>
  <si>
    <t>AR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</si>
  <si>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</si>
  <si>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</si>
  <si>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</si>
  <si>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</si>
  <si>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</si>
  <si>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</si>
  <si>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</si>
  <si>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</si>
  <si>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</si>
  <si>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</si>
  <si>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</si>
  <si>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</si>
  <si>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</si>
  <si>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</si>
  <si>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</si>
  <si>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</si>
  <si>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</si>
  <si>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</si>
  <si>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</si>
  <si>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NE</t>
  </si>
  <si>
    <t>NV</t>
  </si>
  <si>
    <t>NH</t>
  </si>
  <si>
    <t>NJ</t>
  </si>
  <si>
    <t>NM</t>
  </si>
  <si>
    <t>NY</t>
  </si>
  <si>
    <t>NC</t>
  </si>
  <si>
    <t>OH</t>
  </si>
  <si>
    <t>OK</t>
  </si>
  <si>
    <t>OR</t>
  </si>
  <si>
    <t>PA</t>
  </si>
  <si>
    <t>RI</t>
  </si>
  <si>
    <t>SC</t>
  </si>
  <si>
    <t>TN</t>
  </si>
  <si>
    <t>TX</t>
  </si>
  <si>
    <t>UT</t>
  </si>
  <si>
    <t>VA</t>
  </si>
  <si>
    <t>WA</t>
  </si>
  <si>
    <t>WV</t>
  </si>
  <si>
    <t>WI</t>
  </si>
  <si>
    <t xml:space="preserve">Number of projected Foreclosures (primarily in 2008- 2009)  </t>
  </si>
  <si>
    <t xml:space="preserve">Number of surrounding homes suffering price declines caused by nearby foreclosures </t>
  </si>
  <si>
    <t xml:space="preserve">Decrease in home value ($ million) </t>
  </si>
  <si>
    <t xml:space="preserve">Average decrease in home value per unit affected ($) </t>
  </si>
  <si>
    <t>State</t>
  </si>
  <si>
    <t>Percent of Total</t>
  </si>
  <si>
    <t># of New Fcls (in M)</t>
  </si>
  <si>
    <t>Jan-Sep 2008 (actual)</t>
  </si>
  <si>
    <t>Sep-Dec 2008</t>
  </si>
  <si>
    <t xml:space="preserve"># of Fcls and REOs at period end (in M) </t>
  </si>
  <si>
    <t xml:space="preserve">Assumed % of Subprime in Total Foreclosures </t>
  </si>
  <si>
    <t xml:space="preserve"># of New Fcls (in M) </t>
  </si>
  <si>
    <t>2008 Q12 New Foreclosures</t>
  </si>
  <si>
    <t>2008 Q34 New Foreclosures</t>
  </si>
  <si>
    <t>2009 New Foreclosures</t>
  </si>
  <si>
    <t>2010 New Foreclosures</t>
  </si>
  <si>
    <t>2011 New Foreclosures</t>
  </si>
  <si>
    <t>2012 New Foreclosures</t>
  </si>
  <si>
    <t>Jan-Jun 2008 (actual)</t>
  </si>
  <si>
    <t>Jun-Sep</t>
  </si>
  <si>
    <t>Q342008</t>
  </si>
  <si>
    <t>Percent Error</t>
  </si>
  <si>
    <t>WY</t>
  </si>
  <si>
    <t>VT</t>
  </si>
  <si>
    <t>SD</t>
  </si>
  <si>
    <t>ND</t>
  </si>
  <si>
    <t>AK</t>
  </si>
  <si>
    <t>MT</t>
  </si>
  <si>
    <t>DE</t>
  </si>
  <si>
    <t>DC</t>
  </si>
  <si>
    <t>ME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</si>
</sst>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00%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/>
    <xf numFmtId="0" fontId="0" fillId="0" borderId="0" xfId="1" applyNumberFormat="1" applyFont="1"/>
    <xf numFmtId="3" fontId="0" fillId="0" borderId="0" xfId="0" applyNumberFormat="1"/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64"/>
  <sheetViews>
    <sheetView tabSelected="1" topLeftCell="G19" zoomScale="70" zoomScaleNormal="70" workbookViewId="0">
      <selection activeCell="B2" sqref="B2:O52"/>
    </sheetView>
  </sheetViews>
  <sheetFormatPr defaultRowHeight="15"/>
  <cols>
    <col min="1" max="1" width="7.7109375" customWidth="1"/>
    <col min="2" max="2" width="31.140625" customWidth="1"/>
    <col min="3" max="12" width="17" customWidth="1"/>
    <col min="13" max="13" width="28.7109375" customWidth="1"/>
    <col min="14" max="15" width="18.28515625" customWidth="1"/>
    <col min="18" max="18" width="19.85546875" customWidth="1"/>
    <col min="19" max="19" width="11" customWidth="1"/>
    <col min="20" max="20" width="14.28515625" customWidth="1"/>
    <col min="21" max="21" width="10.42578125" customWidth="1"/>
    <col min="22" max="22" width="14.7109375" customWidth="1"/>
    <col min="23" max="23" width="12.5703125" customWidth="1"/>
  </cols>
  <sheetData>
    <row r="1" spans="1:23" ht="69.75" customHeight="1">
      <c r="A1" t="s">
        <v>46</v>
      </c>
      <c r="B1" s="4" t="s">
        <v>42</v>
      </c>
      <c r="C1" s="4" t="s">
        <v>47</v>
      </c>
      <c r="D1" s="4" t="s">
        <v>54</v>
      </c>
      <c r="E1" s="4" t="s">
        <v>55</v>
      </c>
      <c r="F1" s="4">
        <v>2008</v>
      </c>
      <c r="G1" s="4" t="s">
        <v>63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43</v>
      </c>
      <c r="N1" s="4" t="s">
        <v>44</v>
      </c>
      <c r="O1" s="4" t="s">
        <v>45</v>
      </c>
      <c r="S1" s="4" t="s">
        <v>53</v>
      </c>
      <c r="T1" s="4" t="s">
        <v>51</v>
      </c>
      <c r="U1" s="4" t="s">
        <v>48</v>
      </c>
      <c r="V1" s="4" t="s">
        <v>51</v>
      </c>
      <c r="W1" s="4" t="s">
        <v>52</v>
      </c>
    </row>
    <row r="2" spans="1:23" ht="17.25" customHeight="1">
      <c r="A2" t="s">
        <v>68</v>
      </c>
      <c r="B2" s="8">
        <v>3631</v>
      </c>
      <c r="C2" s="5">
        <f t="shared" ref="C2:C33" si="0">B2/SUM(B$2:B$52)</f>
        <v>1.6778942173415981E-3</v>
      </c>
      <c r="D2" s="7">
        <f t="shared" ref="D2:D34" si="1">C2*U$2*1000000</f>
        <v>509.82983583346197</v>
      </c>
      <c r="E2" s="7">
        <f t="shared" ref="E2:E34" si="2">C2*U$6*1000000</f>
        <v>2510.3797553814147</v>
      </c>
      <c r="F2" s="7">
        <f t="shared" ref="F2:F34" si="3">SUM(D2:E2)</f>
        <v>3020.2095912148766</v>
      </c>
      <c r="G2" s="5">
        <f t="shared" ref="G2:G34" si="4">(F2-B2)/B2</f>
        <v>-0.16821548024927663</v>
      </c>
      <c r="H2" s="7">
        <v>4517.5438812811299</v>
      </c>
      <c r="I2" s="7">
        <f t="shared" ref="I2:I34" si="5">C2*U$7*1000000</f>
        <v>2852.420169480717</v>
      </c>
      <c r="J2" s="7">
        <f t="shared" ref="J2:J34" si="6">C2*U$8*1000000</f>
        <v>2684.6307477465575</v>
      </c>
      <c r="K2" s="7">
        <f t="shared" ref="K2:K34" si="7">C2*U$9*1000000</f>
        <v>2181.262482544078</v>
      </c>
      <c r="L2" s="7">
        <f t="shared" ref="L2:L34" si="8">C2*U$10*1000000</f>
        <v>2181.262482544078</v>
      </c>
      <c r="M2" s="1">
        <v>7505584</v>
      </c>
      <c r="N2" s="1">
        <v>105922</v>
      </c>
      <c r="O2" s="1">
        <v>14112</v>
      </c>
      <c r="Q2" s="3"/>
      <c r="R2" s="2" t="s">
        <v>60</v>
      </c>
      <c r="S2" s="4"/>
      <c r="T2" s="4"/>
      <c r="U2" s="4">
        <v>0.30385099999999998</v>
      </c>
      <c r="V2" s="4"/>
      <c r="W2" s="4"/>
    </row>
    <row r="3" spans="1:23" ht="15" customHeight="1">
      <c r="A3" t="s">
        <v>0</v>
      </c>
      <c r="B3" s="1">
        <v>20200</v>
      </c>
      <c r="C3" s="5">
        <f t="shared" si="0"/>
        <v>9.334470721647007E-3</v>
      </c>
      <c r="D3" s="7">
        <f t="shared" si="1"/>
        <v>2836.2882632431642</v>
      </c>
      <c r="E3" s="7">
        <f t="shared" si="2"/>
        <v>13965.759035721449</v>
      </c>
      <c r="F3" s="7">
        <f t="shared" si="3"/>
        <v>16802.047298964611</v>
      </c>
      <c r="G3" s="5">
        <f t="shared" si="4"/>
        <v>-0.16821548024927666</v>
      </c>
      <c r="H3" s="7">
        <v>14158.327340766771</v>
      </c>
      <c r="I3" s="7">
        <f t="shared" si="5"/>
        <v>15868.600226799912</v>
      </c>
      <c r="J3" s="7">
        <f t="shared" si="6"/>
        <v>14935.153154635213</v>
      </c>
      <c r="K3" s="7">
        <f t="shared" si="7"/>
        <v>12134.811938141109</v>
      </c>
      <c r="L3" s="7">
        <f t="shared" si="8"/>
        <v>12134.811938141109</v>
      </c>
      <c r="M3" s="1">
        <v>3667230</v>
      </c>
      <c r="N3" s="1">
        <v>35430</v>
      </c>
      <c r="O3" s="1">
        <v>9661</v>
      </c>
      <c r="Q3" s="3"/>
      <c r="R3" s="2" t="s">
        <v>61</v>
      </c>
      <c r="S3" s="4"/>
      <c r="T3" s="4"/>
      <c r="U3" s="4">
        <f>U4-U2</f>
        <v>1.096149</v>
      </c>
      <c r="V3" s="4"/>
      <c r="W3" s="4"/>
    </row>
    <row r="4" spans="1:23">
      <c r="A4" t="s">
        <v>2</v>
      </c>
      <c r="B4" s="1">
        <v>11123</v>
      </c>
      <c r="C4" s="5">
        <f t="shared" si="0"/>
        <v>5.1399662295484984E-3</v>
      </c>
      <c r="D4" s="7">
        <f t="shared" si="1"/>
        <v>1561.7838788145407</v>
      </c>
      <c r="E4" s="7">
        <f t="shared" si="2"/>
        <v>7690.1553343727555</v>
      </c>
      <c r="F4" s="7">
        <f t="shared" si="3"/>
        <v>9251.9392131872955</v>
      </c>
      <c r="G4" s="5">
        <f t="shared" si="4"/>
        <v>-0.16821548024927668</v>
      </c>
      <c r="H4" s="7">
        <v>7796.1918322449892</v>
      </c>
      <c r="I4" s="7">
        <f t="shared" si="5"/>
        <v>8737.9425902324474</v>
      </c>
      <c r="J4" s="7">
        <f t="shared" si="6"/>
        <v>8223.9459672775974</v>
      </c>
      <c r="K4" s="7">
        <f t="shared" si="7"/>
        <v>6681.9560984130476</v>
      </c>
      <c r="L4" s="7">
        <f t="shared" si="8"/>
        <v>6681.9560984130476</v>
      </c>
      <c r="M4" s="1">
        <v>2283390</v>
      </c>
      <c r="N4" s="1">
        <v>4865</v>
      </c>
      <c r="O4" s="1">
        <v>2131</v>
      </c>
      <c r="Q4" s="3"/>
      <c r="R4" s="2" t="s">
        <v>49</v>
      </c>
      <c r="S4">
        <v>0.8</v>
      </c>
      <c r="T4">
        <v>1</v>
      </c>
      <c r="U4">
        <v>1.4</v>
      </c>
      <c r="V4">
        <v>1.7</v>
      </c>
      <c r="W4" s="6">
        <v>0.55000000000000004</v>
      </c>
    </row>
    <row r="5" spans="1:23">
      <c r="A5" t="s">
        <v>1</v>
      </c>
      <c r="B5" s="1">
        <v>80850</v>
      </c>
      <c r="C5" s="5">
        <f t="shared" si="0"/>
        <v>3.7360988012136657E-2</v>
      </c>
      <c r="D5" s="7">
        <f t="shared" si="1"/>
        <v>11352.173568475735</v>
      </c>
      <c r="E5" s="7">
        <f t="shared" si="2"/>
        <v>55897.604853370249</v>
      </c>
      <c r="F5" s="7">
        <f t="shared" si="3"/>
        <v>67249.778421845986</v>
      </c>
      <c r="G5" s="5">
        <f t="shared" si="4"/>
        <v>-0.16821548024927663</v>
      </c>
      <c r="H5" s="7">
        <v>56668.354727771941</v>
      </c>
      <c r="I5" s="7">
        <f t="shared" si="5"/>
        <v>63513.679620632312</v>
      </c>
      <c r="J5" s="7">
        <f t="shared" si="6"/>
        <v>59777.580819418654</v>
      </c>
      <c r="K5" s="7">
        <f t="shared" si="7"/>
        <v>48569.284415777656</v>
      </c>
      <c r="L5" s="7">
        <f t="shared" si="8"/>
        <v>48569.284415777656</v>
      </c>
      <c r="M5" s="1">
        <v>3552642</v>
      </c>
      <c r="N5" s="1">
        <v>64362</v>
      </c>
      <c r="O5" s="1">
        <v>18117</v>
      </c>
      <c r="Q5" s="3"/>
      <c r="R5" s="2" t="s">
        <v>50</v>
      </c>
      <c r="S5">
        <v>0.2</v>
      </c>
      <c r="T5">
        <v>1</v>
      </c>
      <c r="U5">
        <v>0.4</v>
      </c>
      <c r="V5">
        <v>2</v>
      </c>
      <c r="W5" s="6">
        <v>0.5</v>
      </c>
    </row>
    <row r="6" spans="1:23">
      <c r="A6" t="s">
        <v>3</v>
      </c>
      <c r="B6" s="1">
        <v>336967</v>
      </c>
      <c r="C6" s="5">
        <f t="shared" si="0"/>
        <v>0.15571329681491222</v>
      </c>
      <c r="D6" s="7">
        <f t="shared" si="1"/>
        <v>47313.640950507892</v>
      </c>
      <c r="E6" s="7">
        <f t="shared" si="2"/>
        <v>232970.29331633408</v>
      </c>
      <c r="F6" s="7">
        <f t="shared" si="3"/>
        <v>280283.93426684197</v>
      </c>
      <c r="G6" s="5">
        <f t="shared" si="4"/>
        <v>-0.16821548024927671</v>
      </c>
      <c r="H6" s="7">
        <v>236182.62817010673</v>
      </c>
      <c r="I6" s="7">
        <f t="shared" si="5"/>
        <v>264712.60458535078</v>
      </c>
      <c r="J6" s="7">
        <f t="shared" si="6"/>
        <v>249141.27490385956</v>
      </c>
      <c r="K6" s="7">
        <f t="shared" si="7"/>
        <v>202427.28585938591</v>
      </c>
      <c r="L6" s="7">
        <f t="shared" si="8"/>
        <v>202427.28585938591</v>
      </c>
      <c r="M6" s="1">
        <v>630218</v>
      </c>
      <c r="N6" s="1">
        <v>1796</v>
      </c>
      <c r="O6" s="1">
        <v>2849</v>
      </c>
      <c r="Q6" s="3"/>
      <c r="R6" s="2" t="s">
        <v>62</v>
      </c>
      <c r="U6">
        <f>U5+U3</f>
        <v>1.496149</v>
      </c>
      <c r="W6" s="6"/>
    </row>
    <row r="7" spans="1:23">
      <c r="A7" t="s">
        <v>4</v>
      </c>
      <c r="B7" s="1">
        <v>46252</v>
      </c>
      <c r="C7" s="5">
        <f t="shared" si="0"/>
        <v>2.1373165337505811E-2</v>
      </c>
      <c r="D7" s="7">
        <f t="shared" si="1"/>
        <v>6494.2576609664775</v>
      </c>
      <c r="E7" s="7">
        <f t="shared" si="2"/>
        <v>31977.439946543978</v>
      </c>
      <c r="F7" s="7">
        <f t="shared" si="3"/>
        <v>38471.697607510454</v>
      </c>
      <c r="G7" s="5">
        <f t="shared" si="4"/>
        <v>-0.16821548024927671</v>
      </c>
      <c r="H7" s="7">
        <v>32418.364166591324</v>
      </c>
      <c r="I7" s="7">
        <f t="shared" si="5"/>
        <v>36334.381073759876</v>
      </c>
      <c r="J7" s="7">
        <f t="shared" si="6"/>
        <v>34197.064540009298</v>
      </c>
      <c r="K7" s="7">
        <f t="shared" si="7"/>
        <v>27785.114938757553</v>
      </c>
      <c r="L7" s="7">
        <f t="shared" si="8"/>
        <v>27785.114938757553</v>
      </c>
      <c r="M7" s="1">
        <v>2536938</v>
      </c>
      <c r="N7" s="1">
        <v>26973</v>
      </c>
      <c r="O7" s="1">
        <v>10632</v>
      </c>
      <c r="Q7" s="3"/>
      <c r="R7" s="2">
        <v>2009</v>
      </c>
      <c r="S7">
        <v>0.7</v>
      </c>
      <c r="T7">
        <v>0.9</v>
      </c>
      <c r="U7">
        <v>1.7</v>
      </c>
      <c r="V7">
        <v>2.2999999999999998</v>
      </c>
      <c r="W7" s="6">
        <v>0.4</v>
      </c>
    </row>
    <row r="8" spans="1:23">
      <c r="A8" t="s">
        <v>5</v>
      </c>
      <c r="B8" s="1">
        <v>17677</v>
      </c>
      <c r="C8" s="5">
        <f t="shared" si="0"/>
        <v>8.1685860864630765E-3</v>
      </c>
      <c r="D8" s="7">
        <f t="shared" si="1"/>
        <v>2482.0330509578921</v>
      </c>
      <c r="E8" s="7">
        <f t="shared" si="2"/>
        <v>12221.421904675644</v>
      </c>
      <c r="F8" s="7">
        <f t="shared" si="3"/>
        <v>14703.454955633537</v>
      </c>
      <c r="G8" s="5">
        <f t="shared" si="4"/>
        <v>-0.16821548024927663</v>
      </c>
      <c r="H8" s="7">
        <v>12389.938237759119</v>
      </c>
      <c r="I8" s="7">
        <f t="shared" si="5"/>
        <v>13886.596346987229</v>
      </c>
      <c r="J8" s="7">
        <f t="shared" si="6"/>
        <v>13069.737738340922</v>
      </c>
      <c r="K8" s="7">
        <f t="shared" si="7"/>
        <v>10619.161912402</v>
      </c>
      <c r="L8" s="7">
        <f t="shared" si="8"/>
        <v>10619.161912402</v>
      </c>
      <c r="M8" s="1">
        <v>1392990</v>
      </c>
      <c r="N8" s="1">
        <v>2817</v>
      </c>
      <c r="O8" s="1">
        <v>2022</v>
      </c>
      <c r="Q8" s="3"/>
      <c r="R8" s="2">
        <v>2010</v>
      </c>
      <c r="S8">
        <v>0.5</v>
      </c>
      <c r="T8">
        <v>0.7</v>
      </c>
      <c r="U8">
        <v>1.6</v>
      </c>
      <c r="V8">
        <v>2.2000000000000002</v>
      </c>
      <c r="W8" s="6">
        <v>0.3</v>
      </c>
    </row>
    <row r="9" spans="1:23">
      <c r="A9" t="s">
        <v>71</v>
      </c>
      <c r="B9" s="8">
        <v>4091</v>
      </c>
      <c r="C9" s="5">
        <f t="shared" si="0"/>
        <v>1.8904613723890052E-3</v>
      </c>
      <c r="D9" s="7">
        <f t="shared" si="1"/>
        <v>574.41857846177163</v>
      </c>
      <c r="E9" s="7">
        <f t="shared" si="2"/>
        <v>2828.4118918384374</v>
      </c>
      <c r="F9" s="7">
        <f t="shared" si="3"/>
        <v>3402.8304703002091</v>
      </c>
      <c r="G9" s="5">
        <f t="shared" si="4"/>
        <v>-0.16821548024927668</v>
      </c>
      <c r="H9" s="7">
        <v>4516.5438812811299</v>
      </c>
      <c r="I9" s="7">
        <f t="shared" si="5"/>
        <v>3213.7843330613091</v>
      </c>
      <c r="J9" s="7">
        <f t="shared" si="6"/>
        <v>3024.7381958224087</v>
      </c>
      <c r="K9" s="7">
        <f t="shared" si="7"/>
        <v>2457.5997841057069</v>
      </c>
      <c r="L9" s="7">
        <f t="shared" si="8"/>
        <v>2457.5997841057069</v>
      </c>
      <c r="M9" s="1">
        <v>1201327</v>
      </c>
      <c r="N9" s="1">
        <v>8584</v>
      </c>
      <c r="O9" s="1">
        <v>7145</v>
      </c>
      <c r="Q9" s="3"/>
      <c r="R9" s="2">
        <v>2011</v>
      </c>
      <c r="S9">
        <v>0.3</v>
      </c>
      <c r="T9">
        <v>0.5</v>
      </c>
      <c r="U9">
        <v>1.3</v>
      </c>
      <c r="V9">
        <v>1.9</v>
      </c>
      <c r="W9" s="6">
        <v>0.25</v>
      </c>
    </row>
    <row r="10" spans="1:23">
      <c r="A10" t="s">
        <v>70</v>
      </c>
      <c r="B10" s="8">
        <v>5294</v>
      </c>
      <c r="C10" s="5">
        <f t="shared" si="0"/>
        <v>2.446370693089072E-3</v>
      </c>
      <c r="D10" s="7">
        <f t="shared" si="1"/>
        <v>743.33218146580759</v>
      </c>
      <c r="E10" s="7">
        <f t="shared" si="2"/>
        <v>3660.1350660945218</v>
      </c>
      <c r="F10" s="7">
        <f t="shared" si="3"/>
        <v>4403.4672475603293</v>
      </c>
      <c r="G10" s="5">
        <f t="shared" si="4"/>
        <v>-0.16821548024927668</v>
      </c>
      <c r="H10" s="7">
        <v>4515.5438812811299</v>
      </c>
      <c r="I10" s="7">
        <f t="shared" si="5"/>
        <v>4158.8301782514218</v>
      </c>
      <c r="J10" s="7">
        <f t="shared" si="6"/>
        <v>3914.1931089425157</v>
      </c>
      <c r="K10" s="7">
        <f t="shared" si="7"/>
        <v>3180.2819010157937</v>
      </c>
      <c r="L10" s="7">
        <f t="shared" si="8"/>
        <v>3180.2819010157937</v>
      </c>
      <c r="M10" s="1">
        <v>1414411</v>
      </c>
      <c r="N10" s="1">
        <v>3753</v>
      </c>
      <c r="O10" s="1">
        <v>2653</v>
      </c>
      <c r="Q10" s="3"/>
      <c r="R10" s="2">
        <v>2012</v>
      </c>
      <c r="S10">
        <v>0.3</v>
      </c>
      <c r="T10">
        <v>0.4</v>
      </c>
      <c r="U10">
        <v>1.3</v>
      </c>
      <c r="V10">
        <v>1.8</v>
      </c>
      <c r="W10" s="6">
        <v>0.2</v>
      </c>
    </row>
    <row r="11" spans="1:23">
      <c r="A11" t="s">
        <v>6</v>
      </c>
      <c r="B11" s="1">
        <v>198828</v>
      </c>
      <c r="C11" s="5">
        <f t="shared" si="0"/>
        <v>9.1878918051664912E-2</v>
      </c>
      <c r="D11" s="7">
        <f t="shared" si="1"/>
        <v>27917.501128916432</v>
      </c>
      <c r="E11" s="7">
        <f t="shared" si="2"/>
        <v>137464.5513640804</v>
      </c>
      <c r="F11" s="7">
        <f t="shared" si="3"/>
        <v>165382.05249299682</v>
      </c>
      <c r="G11" s="5">
        <f t="shared" si="4"/>
        <v>-0.16821548024927666</v>
      </c>
      <c r="H11" s="7">
        <v>139359.99547079086</v>
      </c>
      <c r="I11" s="7">
        <f t="shared" si="5"/>
        <v>156194.16068783036</v>
      </c>
      <c r="J11" s="7">
        <f t="shared" si="6"/>
        <v>147006.26888266386</v>
      </c>
      <c r="K11" s="7">
        <f t="shared" si="7"/>
        <v>119442.59346716439</v>
      </c>
      <c r="L11" s="7">
        <f t="shared" si="8"/>
        <v>119442.59346716439</v>
      </c>
      <c r="M11" s="1">
        <v>1684475</v>
      </c>
      <c r="N11" s="1">
        <v>6504</v>
      </c>
      <c r="O11" s="1">
        <v>3861</v>
      </c>
      <c r="Q11" s="3"/>
      <c r="R11" s="2"/>
    </row>
    <row r="12" spans="1:23">
      <c r="A12" t="s">
        <v>7</v>
      </c>
      <c r="B12" s="1">
        <v>85198</v>
      </c>
      <c r="C12" s="5">
        <f t="shared" si="0"/>
        <v>3.9370209729845632E-2</v>
      </c>
      <c r="D12" s="7">
        <f t="shared" si="1"/>
        <v>11962.677596623325</v>
      </c>
      <c r="E12" s="7">
        <f t="shared" si="2"/>
        <v>58903.699917098813</v>
      </c>
      <c r="F12" s="7">
        <f t="shared" si="3"/>
        <v>70866.377513722138</v>
      </c>
      <c r="G12" s="5">
        <f t="shared" si="4"/>
        <v>-0.16821548024927652</v>
      </c>
      <c r="H12" s="7">
        <v>59715.899642507291</v>
      </c>
      <c r="I12" s="7">
        <f t="shared" si="5"/>
        <v>66929.356540737572</v>
      </c>
      <c r="J12" s="7">
        <f t="shared" si="6"/>
        <v>62992.335567753005</v>
      </c>
      <c r="K12" s="7">
        <f t="shared" si="7"/>
        <v>51181.27264879932</v>
      </c>
      <c r="L12" s="7">
        <f t="shared" si="8"/>
        <v>51181.27264879932</v>
      </c>
      <c r="M12" s="1">
        <v>1035979</v>
      </c>
      <c r="N12" s="1">
        <v>6871</v>
      </c>
      <c r="O12" s="1">
        <v>6632</v>
      </c>
      <c r="Q12" s="3"/>
      <c r="R12" s="2"/>
    </row>
    <row r="13" spans="1:23">
      <c r="A13" t="s">
        <v>8</v>
      </c>
      <c r="B13" s="1">
        <v>8200</v>
      </c>
      <c r="C13" s="5">
        <f t="shared" si="0"/>
        <v>3.7892405899755178E-3</v>
      </c>
      <c r="D13" s="7">
        <f t="shared" si="1"/>
        <v>1151.3645425046509</v>
      </c>
      <c r="E13" s="7">
        <f t="shared" si="2"/>
        <v>5669.2685194512806</v>
      </c>
      <c r="F13" s="7">
        <f t="shared" si="3"/>
        <v>6820.6330619559312</v>
      </c>
      <c r="G13" s="5">
        <f t="shared" si="4"/>
        <v>-0.16821548024927668</v>
      </c>
      <c r="H13" s="7">
        <v>5747.4398115983922</v>
      </c>
      <c r="I13" s="7">
        <f t="shared" si="5"/>
        <v>6441.7090029583806</v>
      </c>
      <c r="J13" s="7">
        <f t="shared" si="6"/>
        <v>6062.784943960829</v>
      </c>
      <c r="K13" s="7">
        <f t="shared" si="7"/>
        <v>4926.0127669681733</v>
      </c>
      <c r="L13" s="7">
        <f t="shared" si="8"/>
        <v>4926.0127669681733</v>
      </c>
      <c r="M13" s="1">
        <v>1781424</v>
      </c>
      <c r="N13" s="1">
        <v>19340</v>
      </c>
      <c r="O13" s="1">
        <v>10857</v>
      </c>
      <c r="Q13" s="3"/>
      <c r="R13" s="2"/>
    </row>
    <row r="14" spans="1:23">
      <c r="A14" t="s">
        <v>12</v>
      </c>
      <c r="B14" s="1">
        <v>10592</v>
      </c>
      <c r="C14" s="5">
        <f t="shared" si="0"/>
        <v>4.8945897962220349E-3</v>
      </c>
      <c r="D14" s="7">
        <f t="shared" si="1"/>
        <v>1487.2260041718614</v>
      </c>
      <c r="E14" s="7">
        <f t="shared" si="2"/>
        <v>7323.0356290278005</v>
      </c>
      <c r="F14" s="7">
        <f t="shared" si="3"/>
        <v>8810.2616331996614</v>
      </c>
      <c r="G14" s="5">
        <f t="shared" si="4"/>
        <v>-0.16821548024927668</v>
      </c>
      <c r="H14" s="7">
        <v>7424.010059079289</v>
      </c>
      <c r="I14" s="7">
        <f t="shared" si="5"/>
        <v>8320.8026535774607</v>
      </c>
      <c r="J14" s="7">
        <f t="shared" si="6"/>
        <v>7831.3436739552553</v>
      </c>
      <c r="K14" s="7">
        <f t="shared" si="7"/>
        <v>6362.9667350886457</v>
      </c>
      <c r="L14" s="7">
        <f t="shared" si="8"/>
        <v>6362.9667350886457</v>
      </c>
      <c r="M14" s="1">
        <v>1220574</v>
      </c>
      <c r="N14" s="1">
        <v>11989</v>
      </c>
      <c r="O14" s="1">
        <v>9823</v>
      </c>
      <c r="Q14" s="3"/>
      <c r="R14" s="2"/>
    </row>
    <row r="15" spans="1:23">
      <c r="A15" t="s">
        <v>9</v>
      </c>
      <c r="B15" s="1">
        <v>9263</v>
      </c>
      <c r="C15" s="5">
        <f t="shared" si="0"/>
        <v>4.2804555591394169E-3</v>
      </c>
      <c r="D15" s="7">
        <f t="shared" si="1"/>
        <v>1300.620702100071</v>
      </c>
      <c r="E15" s="7">
        <f t="shared" si="2"/>
        <v>6404.1993043508792</v>
      </c>
      <c r="F15" s="7">
        <f t="shared" si="3"/>
        <v>7704.8200064509501</v>
      </c>
      <c r="G15" s="5">
        <f t="shared" si="4"/>
        <v>-0.16821548024927668</v>
      </c>
      <c r="H15" s="7">
        <v>6492.5042652238899</v>
      </c>
      <c r="I15" s="7">
        <f t="shared" si="5"/>
        <v>7276.7744505370083</v>
      </c>
      <c r="J15" s="7">
        <f t="shared" si="6"/>
        <v>6848.7288946230674</v>
      </c>
      <c r="K15" s="7">
        <f t="shared" si="7"/>
        <v>5564.5922268812419</v>
      </c>
      <c r="L15" s="7">
        <f t="shared" si="8"/>
        <v>5564.5922268812419</v>
      </c>
      <c r="M15" s="1">
        <v>332375</v>
      </c>
      <c r="N15" s="1">
        <v>851</v>
      </c>
      <c r="O15" s="1">
        <v>2561</v>
      </c>
      <c r="Q15" s="3"/>
      <c r="R15" s="2"/>
    </row>
    <row r="16" spans="1:23">
      <c r="A16" t="s">
        <v>10</v>
      </c>
      <c r="B16" s="1">
        <v>84158</v>
      </c>
      <c r="C16" s="5">
        <f t="shared" si="0"/>
        <v>3.8889623118434101E-2</v>
      </c>
      <c r="D16" s="7">
        <f t="shared" si="1"/>
        <v>11816.650874159319</v>
      </c>
      <c r="E16" s="7">
        <f t="shared" si="2"/>
        <v>58184.670739022062</v>
      </c>
      <c r="F16" s="7">
        <f t="shared" si="3"/>
        <v>70001.321613181382</v>
      </c>
      <c r="G16" s="5">
        <f t="shared" si="4"/>
        <v>-0.16821548024927657</v>
      </c>
      <c r="H16" s="7">
        <v>58986.956056646035</v>
      </c>
      <c r="I16" s="7">
        <f t="shared" si="5"/>
        <v>66112.359301337958</v>
      </c>
      <c r="J16" s="7">
        <f t="shared" si="6"/>
        <v>62223.396989494562</v>
      </c>
      <c r="K16" s="7">
        <f t="shared" si="7"/>
        <v>50556.510053964332</v>
      </c>
      <c r="L16" s="7">
        <f t="shared" si="8"/>
        <v>50556.510053964332</v>
      </c>
      <c r="M16" s="1">
        <v>557286</v>
      </c>
      <c r="N16" s="1">
        <v>6459</v>
      </c>
      <c r="O16" s="1">
        <v>11591</v>
      </c>
      <c r="Q16" s="3"/>
      <c r="R16" s="2"/>
    </row>
    <row r="17" spans="1:18">
      <c r="A17" t="s">
        <v>11</v>
      </c>
      <c r="B17" s="1">
        <v>44982</v>
      </c>
      <c r="C17" s="5">
        <f t="shared" si="0"/>
        <v>2.0786295148570579E-2</v>
      </c>
      <c r="D17" s="7">
        <f t="shared" si="1"/>
        <v>6315.9365671883179</v>
      </c>
      <c r="E17" s="7">
        <f t="shared" si="2"/>
        <v>31099.394700238725</v>
      </c>
      <c r="F17" s="7">
        <f t="shared" si="3"/>
        <v>37415.331267427042</v>
      </c>
      <c r="G17" s="5">
        <f t="shared" si="4"/>
        <v>-0.16821548024927654</v>
      </c>
      <c r="H17" s="7">
        <v>31528.211903087667</v>
      </c>
      <c r="I17" s="7">
        <f t="shared" si="5"/>
        <v>35336.701752569985</v>
      </c>
      <c r="J17" s="7">
        <f t="shared" si="6"/>
        <v>33258.072237712928</v>
      </c>
      <c r="K17" s="7">
        <f t="shared" si="7"/>
        <v>27022.183693141753</v>
      </c>
      <c r="L17" s="7">
        <f t="shared" si="8"/>
        <v>27022.183693141753</v>
      </c>
      <c r="M17" s="1">
        <v>748652</v>
      </c>
      <c r="N17" s="1">
        <v>3145</v>
      </c>
      <c r="O17" s="1">
        <v>4201</v>
      </c>
      <c r="Q17" s="3"/>
      <c r="R17" s="2"/>
    </row>
    <row r="18" spans="1:18">
      <c r="A18" t="s">
        <v>13</v>
      </c>
      <c r="B18" s="1">
        <v>13081</v>
      </c>
      <c r="C18" s="5">
        <f t="shared" si="0"/>
        <v>6.0447629460328965E-3</v>
      </c>
      <c r="D18" s="7">
        <f t="shared" si="1"/>
        <v>1836.7072659150415</v>
      </c>
      <c r="E18" s="7">
        <f t="shared" si="2"/>
        <v>9043.8660369441714</v>
      </c>
      <c r="F18" s="7">
        <f t="shared" si="3"/>
        <v>10880.573302859213</v>
      </c>
      <c r="G18" s="5">
        <f t="shared" si="4"/>
        <v>-0.16821548024927657</v>
      </c>
      <c r="H18" s="7">
        <v>9168.5683140876299</v>
      </c>
      <c r="I18" s="7">
        <f t="shared" si="5"/>
        <v>10276.097008255923</v>
      </c>
      <c r="J18" s="7">
        <f t="shared" si="6"/>
        <v>9671.6207136526355</v>
      </c>
      <c r="K18" s="7">
        <f t="shared" si="7"/>
        <v>7858.1918298427663</v>
      </c>
      <c r="L18" s="7">
        <f t="shared" si="8"/>
        <v>7858.1918298427663</v>
      </c>
      <c r="M18" s="1">
        <v>544991</v>
      </c>
      <c r="N18" s="1">
        <v>948</v>
      </c>
      <c r="O18" s="1">
        <v>1739</v>
      </c>
      <c r="Q18" s="3"/>
      <c r="R18" s="2"/>
    </row>
    <row r="19" spans="1:18">
      <c r="A19" t="s">
        <v>14</v>
      </c>
      <c r="B19" s="1">
        <v>19841</v>
      </c>
      <c r="C19" s="5">
        <f t="shared" si="0"/>
        <v>9.1685759202078353E-3</v>
      </c>
      <c r="D19" s="7">
        <f t="shared" si="1"/>
        <v>2785.8809619310709</v>
      </c>
      <c r="E19" s="7">
        <f t="shared" si="2"/>
        <v>13717.555694443032</v>
      </c>
      <c r="F19" s="7">
        <f t="shared" si="3"/>
        <v>16503.436656374102</v>
      </c>
      <c r="G19" s="5">
        <f t="shared" si="4"/>
        <v>-0.16821548024927663</v>
      </c>
      <c r="H19" s="7">
        <v>13906.701622185816</v>
      </c>
      <c r="I19" s="7">
        <f t="shared" si="5"/>
        <v>15586.57906435332</v>
      </c>
      <c r="J19" s="7">
        <f t="shared" si="6"/>
        <v>14669.721472332538</v>
      </c>
      <c r="K19" s="7">
        <f t="shared" si="7"/>
        <v>11919.148696270187</v>
      </c>
      <c r="L19" s="7">
        <f t="shared" si="8"/>
        <v>11919.148696270187</v>
      </c>
      <c r="M19" s="1">
        <v>441703</v>
      </c>
      <c r="N19" s="1">
        <v>956</v>
      </c>
      <c r="O19" s="1">
        <v>2164</v>
      </c>
      <c r="Q19" s="3"/>
      <c r="R19" s="2"/>
    </row>
    <row r="20" spans="1:18">
      <c r="A20" t="s">
        <v>15</v>
      </c>
      <c r="B20" s="1">
        <v>26007</v>
      </c>
      <c r="C20" s="5">
        <f t="shared" si="0"/>
        <v>1.2017900002865036E-2</v>
      </c>
      <c r="D20" s="7">
        <f t="shared" si="1"/>
        <v>3651.6509337705438</v>
      </c>
      <c r="E20" s="7">
        <f t="shared" si="2"/>
        <v>17980.569071386519</v>
      </c>
      <c r="F20" s="7">
        <f t="shared" si="3"/>
        <v>21632.220005157062</v>
      </c>
      <c r="G20" s="5">
        <f t="shared" si="4"/>
        <v>-0.16821548024927666</v>
      </c>
      <c r="H20" s="7">
        <v>18228.495997590169</v>
      </c>
      <c r="I20" s="7">
        <f t="shared" si="5"/>
        <v>20430.430004870563</v>
      </c>
      <c r="J20" s="7">
        <f t="shared" si="6"/>
        <v>19228.64000458406</v>
      </c>
      <c r="K20" s="7">
        <f t="shared" si="7"/>
        <v>15623.270003724549</v>
      </c>
      <c r="L20" s="7">
        <f t="shared" si="8"/>
        <v>15623.270003724549</v>
      </c>
      <c r="M20" s="1">
        <v>705446</v>
      </c>
      <c r="N20" s="1">
        <v>1771</v>
      </c>
      <c r="O20" s="1">
        <v>2510</v>
      </c>
      <c r="Q20" s="3"/>
      <c r="R20" s="2"/>
    </row>
    <row r="21" spans="1:18">
      <c r="A21" t="s">
        <v>17</v>
      </c>
      <c r="B21" s="1">
        <v>31818</v>
      </c>
      <c r="C21" s="5">
        <f t="shared" si="0"/>
        <v>1.4703177694126955E-2</v>
      </c>
      <c r="D21" s="7">
        <f t="shared" si="1"/>
        <v>4467.5752455381689</v>
      </c>
      <c r="E21" s="7">
        <f t="shared" si="2"/>
        <v>21998.144603890349</v>
      </c>
      <c r="F21" s="7">
        <f t="shared" si="3"/>
        <v>26465.719849428519</v>
      </c>
      <c r="G21" s="5">
        <f t="shared" si="4"/>
        <v>-0.16821548024927654</v>
      </c>
      <c r="H21" s="7">
        <v>22301.468283589955</v>
      </c>
      <c r="I21" s="7">
        <f t="shared" si="5"/>
        <v>24995.402080015825</v>
      </c>
      <c r="J21" s="7">
        <f t="shared" si="6"/>
        <v>23525.084310603128</v>
      </c>
      <c r="K21" s="7">
        <f t="shared" si="7"/>
        <v>19114.13100236504</v>
      </c>
      <c r="L21" s="7">
        <f t="shared" si="8"/>
        <v>19114.13100236504</v>
      </c>
      <c r="M21" s="1">
        <v>846526</v>
      </c>
      <c r="N21" s="1">
        <v>4835</v>
      </c>
      <c r="O21" s="1">
        <v>5711</v>
      </c>
      <c r="Q21" s="3"/>
      <c r="R21" s="2"/>
    </row>
    <row r="22" spans="1:18">
      <c r="A22" t="s">
        <v>72</v>
      </c>
      <c r="B22" s="1">
        <v>6208</v>
      </c>
      <c r="C22" s="5">
        <f t="shared" si="0"/>
        <v>2.8687323881180504E-3</v>
      </c>
      <c r="D22" s="7">
        <f>C22*U$2*1000000</f>
        <v>871.6672048620577</v>
      </c>
      <c r="E22" s="7">
        <f>C22*U$6*1000000</f>
        <v>4292.0510937504323</v>
      </c>
      <c r="F22" s="7">
        <f>SUM(D22:E22)</f>
        <v>5163.7182986124899</v>
      </c>
      <c r="G22" s="5">
        <f>(F22-B22)/B22</f>
        <v>-0.16821548024927677</v>
      </c>
      <c r="H22" s="7">
        <v>22302.468283589998</v>
      </c>
      <c r="I22" s="7">
        <f>C22*U$7*1000000</f>
        <v>4876.8450598006857</v>
      </c>
      <c r="J22" s="7">
        <f>C22*U$8*1000000</f>
        <v>4589.9718209888806</v>
      </c>
      <c r="K22" s="7">
        <f>C22*U$9*1000000</f>
        <v>3729.3521045534658</v>
      </c>
      <c r="L22" s="7">
        <f>C22*U$10*1000000</f>
        <v>3729.3521045534658</v>
      </c>
      <c r="M22" s="1">
        <v>42127</v>
      </c>
      <c r="N22" s="1">
        <v>133</v>
      </c>
      <c r="O22" s="1">
        <v>3151</v>
      </c>
      <c r="Q22" s="3"/>
      <c r="R22" s="2"/>
    </row>
    <row r="23" spans="1:18">
      <c r="A23" t="s">
        <v>16</v>
      </c>
      <c r="B23" s="1">
        <v>52480</v>
      </c>
      <c r="C23" s="5">
        <f t="shared" si="0"/>
        <v>2.4251139775843315E-2</v>
      </c>
      <c r="D23" s="7">
        <f t="shared" si="1"/>
        <v>7368.7330720297668</v>
      </c>
      <c r="E23" s="7">
        <f t="shared" si="2"/>
        <v>36283.318524488197</v>
      </c>
      <c r="F23" s="7">
        <f t="shared" si="3"/>
        <v>43652.051596517966</v>
      </c>
      <c r="G23" s="5">
        <f t="shared" si="4"/>
        <v>-0.16821548024927657</v>
      </c>
      <c r="H23" s="7">
        <v>36783.61479422971</v>
      </c>
      <c r="I23" s="7">
        <f t="shared" si="5"/>
        <v>41226.937618933633</v>
      </c>
      <c r="J23" s="7">
        <f t="shared" si="6"/>
        <v>38801.823641349307</v>
      </c>
      <c r="K23" s="7">
        <f t="shared" si="7"/>
        <v>31526.481708596308</v>
      </c>
      <c r="L23" s="7">
        <f t="shared" si="8"/>
        <v>31526.481708596308</v>
      </c>
      <c r="M23" s="1">
        <v>545773</v>
      </c>
      <c r="N23" s="1">
        <v>2227</v>
      </c>
      <c r="O23" s="1">
        <v>4080</v>
      </c>
      <c r="Q23" s="3"/>
      <c r="R23" s="2"/>
    </row>
    <row r="24" spans="1:18">
      <c r="A24" t="s">
        <v>18</v>
      </c>
      <c r="B24" s="1">
        <v>76892</v>
      </c>
      <c r="C24" s="5">
        <f t="shared" si="0"/>
        <v>3.5531986273707017E-2</v>
      </c>
      <c r="D24" s="7">
        <f t="shared" si="1"/>
        <v>10796.429561252151</v>
      </c>
      <c r="E24" s="7">
        <f t="shared" si="2"/>
        <v>53161.145731420482</v>
      </c>
      <c r="F24" s="7">
        <f t="shared" si="3"/>
        <v>63957.575292672635</v>
      </c>
      <c r="G24" s="5">
        <f t="shared" si="4"/>
        <v>-0.16821548024927646</v>
      </c>
      <c r="H24" s="7">
        <v>53894.163657734585</v>
      </c>
      <c r="I24" s="7">
        <f t="shared" si="5"/>
        <v>60404.376665301927</v>
      </c>
      <c r="J24" s="7">
        <f t="shared" si="6"/>
        <v>56851.178037931233</v>
      </c>
      <c r="K24" s="7">
        <f t="shared" si="7"/>
        <v>46191.582155819124</v>
      </c>
      <c r="L24" s="7">
        <f t="shared" si="8"/>
        <v>46191.582155819124</v>
      </c>
      <c r="M24" s="1">
        <v>1013548</v>
      </c>
      <c r="N24" s="1">
        <v>7897</v>
      </c>
      <c r="O24" s="1">
        <v>7791</v>
      </c>
      <c r="Q24" s="3"/>
      <c r="R24" s="2"/>
    </row>
    <row r="25" spans="1:18">
      <c r="A25" t="s">
        <v>19</v>
      </c>
      <c r="B25" s="1">
        <v>36740</v>
      </c>
      <c r="C25" s="5">
        <f t="shared" si="0"/>
        <v>1.6977646253134211E-2</v>
      </c>
      <c r="D25" s="7">
        <f t="shared" si="1"/>
        <v>5158.6747916610821</v>
      </c>
      <c r="E25" s="7">
        <f t="shared" si="2"/>
        <v>25401.088463980494</v>
      </c>
      <c r="F25" s="7">
        <f t="shared" si="3"/>
        <v>30559.763255641577</v>
      </c>
      <c r="G25" s="5">
        <f t="shared" si="4"/>
        <v>-0.1682154802492766</v>
      </c>
      <c r="H25" s="7">
        <v>25751.333985137186</v>
      </c>
      <c r="I25" s="7">
        <f t="shared" si="5"/>
        <v>28861.998630328158</v>
      </c>
      <c r="J25" s="7">
        <f t="shared" si="6"/>
        <v>27164.234005014736</v>
      </c>
      <c r="K25" s="7">
        <f t="shared" si="7"/>
        <v>22070.940129074475</v>
      </c>
      <c r="L25" s="7">
        <f t="shared" si="8"/>
        <v>22070.940129074475</v>
      </c>
      <c r="M25" s="1">
        <v>179309</v>
      </c>
      <c r="N25" s="1">
        <v>471</v>
      </c>
      <c r="O25" s="1">
        <v>2629</v>
      </c>
      <c r="Q25" s="3"/>
      <c r="R25" s="2"/>
    </row>
    <row r="26" spans="1:18">
      <c r="A26" t="s">
        <v>21</v>
      </c>
      <c r="B26" s="1">
        <v>40114</v>
      </c>
      <c r="C26" s="5">
        <f t="shared" si="0"/>
        <v>1.8536780125155843E-2</v>
      </c>
      <c r="D26" s="7">
        <f t="shared" si="1"/>
        <v>5632.419177808727</v>
      </c>
      <c r="E26" s="7">
        <f t="shared" si="2"/>
        <v>27733.785047471789</v>
      </c>
      <c r="F26" s="7">
        <f t="shared" si="3"/>
        <v>33366.204225280519</v>
      </c>
      <c r="G26" s="5">
        <f t="shared" si="4"/>
        <v>-0.1682154802492766</v>
      </c>
      <c r="H26" s="7">
        <v>28116.195195421693</v>
      </c>
      <c r="I26" s="7">
        <f t="shared" si="5"/>
        <v>31512.526212764929</v>
      </c>
      <c r="J26" s="7">
        <f t="shared" si="6"/>
        <v>29658.848200249351</v>
      </c>
      <c r="K26" s="7">
        <f t="shared" si="7"/>
        <v>24097.814162702598</v>
      </c>
      <c r="L26" s="7">
        <f t="shared" si="8"/>
        <v>24097.814162702598</v>
      </c>
      <c r="M26" s="1">
        <v>400306</v>
      </c>
      <c r="N26" s="1">
        <v>1020</v>
      </c>
      <c r="O26" s="1">
        <v>2547</v>
      </c>
      <c r="Q26" s="3"/>
      <c r="R26" s="2"/>
    </row>
    <row r="27" spans="1:18">
      <c r="A27" t="s">
        <v>20</v>
      </c>
      <c r="B27" s="1">
        <v>14209</v>
      </c>
      <c r="C27" s="5">
        <f t="shared" si="0"/>
        <v>6.5660145784100163E-3</v>
      </c>
      <c r="D27" s="7">
        <f t="shared" si="1"/>
        <v>1995.0900956644618</v>
      </c>
      <c r="E27" s="7">
        <f t="shared" si="2"/>
        <v>9823.7361454735674</v>
      </c>
      <c r="F27" s="7">
        <f t="shared" si="3"/>
        <v>11818.826241138029</v>
      </c>
      <c r="G27" s="5">
        <f t="shared" si="4"/>
        <v>-0.16821548024927657</v>
      </c>
      <c r="H27" s="7">
        <v>9959.1917418294579</v>
      </c>
      <c r="I27" s="7">
        <f t="shared" si="5"/>
        <v>11162.224783297028</v>
      </c>
      <c r="J27" s="7">
        <f t="shared" si="6"/>
        <v>10505.623325456027</v>
      </c>
      <c r="K27" s="7">
        <f t="shared" si="7"/>
        <v>8535.8189519330208</v>
      </c>
      <c r="L27" s="7">
        <f t="shared" si="8"/>
        <v>8535.8189519330208</v>
      </c>
      <c r="M27" s="1">
        <v>466877</v>
      </c>
      <c r="N27" s="1">
        <v>2518</v>
      </c>
      <c r="O27" s="1">
        <v>5394</v>
      </c>
      <c r="Q27" s="3"/>
      <c r="R27" s="2"/>
    </row>
    <row r="28" spans="1:18">
      <c r="A28" t="s">
        <v>69</v>
      </c>
      <c r="B28" s="8">
        <v>3092</v>
      </c>
      <c r="C28" s="5">
        <f t="shared" si="0"/>
        <v>1.4288209639273539E-3</v>
      </c>
      <c r="D28" s="7">
        <f t="shared" si="1"/>
        <v>434.14867871029037</v>
      </c>
      <c r="E28" s="7">
        <f t="shared" si="2"/>
        <v>2137.7290563589468</v>
      </c>
      <c r="F28" s="7">
        <f t="shared" si="3"/>
        <v>2571.8777350692371</v>
      </c>
      <c r="G28" s="5">
        <f t="shared" si="4"/>
        <v>-0.16821548024927649</v>
      </c>
      <c r="H28" s="7">
        <v>4518.5438812811299</v>
      </c>
      <c r="I28" s="7">
        <f t="shared" si="5"/>
        <v>2428.9956386765016</v>
      </c>
      <c r="J28" s="7">
        <f t="shared" si="6"/>
        <v>2286.1135422837665</v>
      </c>
      <c r="K28" s="7">
        <f t="shared" si="7"/>
        <v>1857.4672531055601</v>
      </c>
      <c r="L28" s="7">
        <f t="shared" si="8"/>
        <v>1857.4672531055601</v>
      </c>
      <c r="M28" s="1">
        <v>557251</v>
      </c>
      <c r="N28" s="1">
        <v>1878</v>
      </c>
      <c r="O28" s="1">
        <v>3369</v>
      </c>
      <c r="Q28" s="3"/>
      <c r="R28" s="2"/>
    </row>
    <row r="29" spans="1:18">
      <c r="A29" t="s">
        <v>28</v>
      </c>
      <c r="B29" s="1">
        <v>50979</v>
      </c>
      <c r="C29" s="5">
        <f t="shared" si="0"/>
        <v>2.3557523906873407E-2</v>
      </c>
      <c r="D29" s="7">
        <f t="shared" si="1"/>
        <v>7157.9771966273911</v>
      </c>
      <c r="E29" s="7">
        <f t="shared" si="2"/>
        <v>35245.565835744739</v>
      </c>
      <c r="F29" s="7">
        <f t="shared" si="3"/>
        <v>42403.54303237213</v>
      </c>
      <c r="G29" s="5">
        <f t="shared" si="4"/>
        <v>-0.16821548024927657</v>
      </c>
      <c r="H29" s="7">
        <v>35731.552945789561</v>
      </c>
      <c r="I29" s="7">
        <f t="shared" si="5"/>
        <v>40047.790641684791</v>
      </c>
      <c r="J29" s="7">
        <f t="shared" si="6"/>
        <v>37692.038250997459</v>
      </c>
      <c r="K29" s="7">
        <f t="shared" si="7"/>
        <v>30624.78107893543</v>
      </c>
      <c r="L29" s="7">
        <f t="shared" si="8"/>
        <v>30624.78107893543</v>
      </c>
      <c r="M29" s="1">
        <v>310442</v>
      </c>
      <c r="N29" s="1">
        <v>1302</v>
      </c>
      <c r="O29" s="1">
        <v>4193</v>
      </c>
      <c r="Q29" s="3"/>
      <c r="R29" s="2"/>
    </row>
    <row r="30" spans="1:18">
      <c r="A30" t="s">
        <v>67</v>
      </c>
      <c r="B30" s="8">
        <v>1078</v>
      </c>
      <c r="C30" s="5">
        <f t="shared" si="0"/>
        <v>4.9814650682848878E-4</v>
      </c>
      <c r="D30" s="7">
        <f t="shared" si="1"/>
        <v>151.36231424634312</v>
      </c>
      <c r="E30" s="7">
        <f t="shared" si="2"/>
        <v>745.3013980449366</v>
      </c>
      <c r="F30" s="7">
        <f t="shared" si="3"/>
        <v>896.66371229127969</v>
      </c>
      <c r="G30" s="5">
        <f t="shared" si="4"/>
        <v>-0.16821548024927671</v>
      </c>
      <c r="H30" s="7">
        <v>4522.5438812811499</v>
      </c>
      <c r="I30" s="7">
        <f t="shared" si="5"/>
        <v>846.84906160843093</v>
      </c>
      <c r="J30" s="7">
        <f t="shared" si="6"/>
        <v>797.03441092558205</v>
      </c>
      <c r="K30" s="7">
        <f t="shared" si="7"/>
        <v>647.59045887703542</v>
      </c>
      <c r="L30" s="7">
        <f t="shared" si="8"/>
        <v>647.59045887703542</v>
      </c>
      <c r="M30" s="1">
        <v>209052</v>
      </c>
      <c r="N30" s="1">
        <v>401</v>
      </c>
      <c r="O30" s="1">
        <v>1917</v>
      </c>
      <c r="Q30" s="3"/>
      <c r="R30" s="2"/>
    </row>
    <row r="31" spans="1:18">
      <c r="A31" t="s">
        <v>22</v>
      </c>
      <c r="B31" s="1">
        <v>6806</v>
      </c>
      <c r="C31" s="5">
        <f t="shared" si="0"/>
        <v>3.1450696896796796E-3</v>
      </c>
      <c r="D31" s="7">
        <f t="shared" si="1"/>
        <v>955.63257027886027</v>
      </c>
      <c r="E31" s="7">
        <f t="shared" si="2"/>
        <v>4705.4928711445627</v>
      </c>
      <c r="F31" s="7">
        <f t="shared" si="3"/>
        <v>5661.1254414234227</v>
      </c>
      <c r="G31" s="5">
        <f t="shared" si="4"/>
        <v>-0.16821548024927671</v>
      </c>
      <c r="H31" s="7">
        <v>4770.3750436266655</v>
      </c>
      <c r="I31" s="7">
        <f t="shared" si="5"/>
        <v>5346.618472455455</v>
      </c>
      <c r="J31" s="7">
        <f t="shared" si="6"/>
        <v>5032.1115034874874</v>
      </c>
      <c r="K31" s="7">
        <f t="shared" si="7"/>
        <v>4088.5905965835832</v>
      </c>
      <c r="L31" s="7">
        <f t="shared" si="8"/>
        <v>4088.5905965835832</v>
      </c>
      <c r="M31" s="1">
        <v>249727</v>
      </c>
      <c r="N31" s="1">
        <v>492</v>
      </c>
      <c r="O31" s="1">
        <v>1970</v>
      </c>
      <c r="Q31" s="3"/>
      <c r="R31" s="2"/>
    </row>
    <row r="32" spans="1:18">
      <c r="A32" t="s">
        <v>24</v>
      </c>
      <c r="B32" s="1">
        <v>6866</v>
      </c>
      <c r="C32" s="5">
        <f t="shared" si="0"/>
        <v>3.1727958403380374E-3</v>
      </c>
      <c r="D32" s="7">
        <f t="shared" si="1"/>
        <v>964.05718888255296</v>
      </c>
      <c r="E32" s="7">
        <f t="shared" si="2"/>
        <v>4746.9753237259138</v>
      </c>
      <c r="F32" s="7">
        <f t="shared" si="3"/>
        <v>5711.0325126084663</v>
      </c>
      <c r="G32" s="5">
        <f t="shared" si="4"/>
        <v>-0.16821548024927668</v>
      </c>
      <c r="H32" s="7">
        <v>4812.4294812725075</v>
      </c>
      <c r="I32" s="7">
        <f t="shared" si="5"/>
        <v>5393.7529285746632</v>
      </c>
      <c r="J32" s="7">
        <f t="shared" si="6"/>
        <v>5076.4733445408601</v>
      </c>
      <c r="K32" s="7">
        <f t="shared" si="7"/>
        <v>4124.6345924394482</v>
      </c>
      <c r="L32" s="7">
        <f t="shared" si="8"/>
        <v>4124.6345924394482</v>
      </c>
      <c r="M32" s="1">
        <v>256261</v>
      </c>
      <c r="N32" s="1">
        <v>422</v>
      </c>
      <c r="O32" s="1">
        <v>1645</v>
      </c>
      <c r="Q32" s="3"/>
      <c r="R32" s="2"/>
    </row>
    <row r="33" spans="1:28">
      <c r="A33" t="s">
        <v>25</v>
      </c>
      <c r="B33" s="1">
        <v>56919</v>
      </c>
      <c r="C33" s="5">
        <f t="shared" si="0"/>
        <v>2.6302412822050793E-2</v>
      </c>
      <c r="D33" s="7">
        <f t="shared" si="1"/>
        <v>7992.0144383929546</v>
      </c>
      <c r="E33" s="7">
        <f t="shared" si="2"/>
        <v>39352.328641298474</v>
      </c>
      <c r="F33" s="7">
        <f t="shared" si="3"/>
        <v>47344.343079691433</v>
      </c>
      <c r="G33" s="5">
        <f t="shared" si="4"/>
        <v>-0.16821548024927646</v>
      </c>
      <c r="H33" s="7">
        <v>39894.942272727909</v>
      </c>
      <c r="I33" s="7">
        <f t="shared" si="5"/>
        <v>44714.10179748635</v>
      </c>
      <c r="J33" s="7">
        <f t="shared" si="6"/>
        <v>42083.860515281267</v>
      </c>
      <c r="K33" s="7">
        <f t="shared" si="7"/>
        <v>34193.136668666033</v>
      </c>
      <c r="L33" s="7">
        <f t="shared" si="8"/>
        <v>34193.136668666033</v>
      </c>
      <c r="M33" s="1">
        <v>441018</v>
      </c>
      <c r="N33" s="1">
        <v>2015</v>
      </c>
      <c r="O33" s="1">
        <v>4569</v>
      </c>
      <c r="Q33" s="3"/>
      <c r="R33" s="2"/>
    </row>
    <row r="34" spans="1:28">
      <c r="A34" t="s">
        <v>26</v>
      </c>
      <c r="B34" s="1">
        <v>8650</v>
      </c>
      <c r="C34" s="5">
        <f t="shared" ref="C34:C65" si="9">B34/SUM(B$2:B$52)</f>
        <v>3.9971867199131983E-3</v>
      </c>
      <c r="D34" s="7">
        <f t="shared" si="1"/>
        <v>1214.5491820323452</v>
      </c>
      <c r="E34" s="7">
        <f t="shared" si="2"/>
        <v>5980.3869138114114</v>
      </c>
      <c r="F34" s="7">
        <f t="shared" si="3"/>
        <v>7194.9360958437564</v>
      </c>
      <c r="G34" s="5">
        <f t="shared" si="4"/>
        <v>-0.16821548024927671</v>
      </c>
      <c r="H34" s="7">
        <v>6062.8480939422061</v>
      </c>
      <c r="I34" s="7">
        <f t="shared" si="5"/>
        <v>6795.2174238524367</v>
      </c>
      <c r="J34" s="7">
        <f t="shared" si="6"/>
        <v>6395.4987518611179</v>
      </c>
      <c r="K34" s="7">
        <f t="shared" si="7"/>
        <v>5196.3427358871577</v>
      </c>
      <c r="L34" s="7">
        <f t="shared" si="8"/>
        <v>5196.3427358871577</v>
      </c>
      <c r="M34" s="1">
        <v>77449</v>
      </c>
      <c r="N34" s="1">
        <v>142</v>
      </c>
      <c r="O34" s="1">
        <v>1838</v>
      </c>
      <c r="Q34" s="3"/>
      <c r="R34" s="2"/>
    </row>
    <row r="35" spans="1:28">
      <c r="A35" t="s">
        <v>23</v>
      </c>
      <c r="B35" s="1">
        <v>49605</v>
      </c>
      <c r="C35" s="5">
        <f t="shared" si="9"/>
        <v>2.2922595056797019E-2</v>
      </c>
      <c r="D35" s="7">
        <f t="shared" ref="D35:D52" si="10">C35*U$2*1000000</f>
        <v>6965.0534306028312</v>
      </c>
      <c r="E35" s="7">
        <f t="shared" ref="E35:E52" si="11">C35*U$6*1000000</f>
        <v>34295.6176716318</v>
      </c>
      <c r="F35" s="7">
        <f t="shared" ref="F35:F52" si="12">SUM(D35:E35)</f>
        <v>41260.671102234628</v>
      </c>
      <c r="G35" s="5">
        <f t="shared" ref="G35:G52" si="13">(F35-B35)/B35</f>
        <v>-0.16821548024927674</v>
      </c>
      <c r="H35" s="7">
        <v>34768.506323699788</v>
      </c>
      <c r="I35" s="7">
        <f t="shared" ref="I35:I52" si="14">C35*U$7*1000000</f>
        <v>38968.411596554935</v>
      </c>
      <c r="J35" s="7">
        <f t="shared" ref="J35:J52" si="15">C35*U$8*1000000</f>
        <v>36676.152090875235</v>
      </c>
      <c r="K35" s="7">
        <f t="shared" ref="K35:K52" si="16">C35*U$9*1000000</f>
        <v>29799.373573836125</v>
      </c>
      <c r="L35" s="7">
        <f t="shared" ref="L35:L52" si="17">C35*U$10*1000000</f>
        <v>29799.373573836125</v>
      </c>
      <c r="M35" s="1">
        <v>200403</v>
      </c>
      <c r="N35" s="1">
        <v>378</v>
      </c>
      <c r="O35" s="1">
        <v>1886</v>
      </c>
      <c r="Q35" s="3"/>
      <c r="R35" s="2"/>
    </row>
    <row r="36" spans="1:28">
      <c r="A36" t="s">
        <v>27</v>
      </c>
      <c r="B36" s="1">
        <v>122192</v>
      </c>
      <c r="C36" s="5">
        <f t="shared" si="9"/>
        <v>5.6465230020766886E-2</v>
      </c>
      <c r="D36" s="7">
        <f t="shared" si="10"/>
        <v>17157.016607040037</v>
      </c>
      <c r="E36" s="7">
        <f t="shared" si="11"/>
        <v>84480.397430340367</v>
      </c>
      <c r="F36" s="7">
        <f t="shared" si="12"/>
        <v>101637.4140373804</v>
      </c>
      <c r="G36" s="5">
        <f t="shared" si="13"/>
        <v>-0.16821548024927657</v>
      </c>
      <c r="H36" s="7">
        <v>85645.264080345209</v>
      </c>
      <c r="I36" s="7">
        <f t="shared" si="14"/>
        <v>95990.891035303706</v>
      </c>
      <c r="J36" s="7">
        <f t="shared" si="15"/>
        <v>90344.368033227031</v>
      </c>
      <c r="K36" s="7">
        <f t="shared" si="16"/>
        <v>73404.79902699696</v>
      </c>
      <c r="L36" s="7">
        <f t="shared" si="17"/>
        <v>73404.79902699696</v>
      </c>
      <c r="M36" s="1">
        <v>71351</v>
      </c>
      <c r="N36" s="1">
        <v>130</v>
      </c>
      <c r="O36" s="1">
        <v>1816</v>
      </c>
      <c r="Q36" s="3"/>
      <c r="R36" s="2"/>
    </row>
    <row r="37" spans="1:28">
      <c r="A37" t="s">
        <v>29</v>
      </c>
      <c r="B37" s="1">
        <v>81039</v>
      </c>
      <c r="C37" s="5">
        <f t="shared" si="9"/>
        <v>3.7448325386710488E-2</v>
      </c>
      <c r="D37" s="7">
        <f t="shared" si="10"/>
        <v>11378.711117077368</v>
      </c>
      <c r="E37" s="7">
        <f t="shared" si="11"/>
        <v>56028.274579001511</v>
      </c>
      <c r="F37" s="7">
        <f t="shared" si="12"/>
        <v>67406.985696078875</v>
      </c>
      <c r="G37" s="5">
        <f t="shared" si="13"/>
        <v>-0.16821548024927657</v>
      </c>
      <c r="H37" s="7">
        <v>56800.826206356352</v>
      </c>
      <c r="I37" s="7">
        <f t="shared" si="14"/>
        <v>63662.153157407825</v>
      </c>
      <c r="J37" s="7">
        <f t="shared" si="15"/>
        <v>59917.320618736783</v>
      </c>
      <c r="K37" s="7">
        <f t="shared" si="16"/>
        <v>48682.823002723635</v>
      </c>
      <c r="L37" s="7">
        <f t="shared" si="17"/>
        <v>48682.823002723635</v>
      </c>
      <c r="M37" s="1">
        <v>178166</v>
      </c>
      <c r="N37" s="1">
        <v>340</v>
      </c>
      <c r="O37" s="1">
        <v>1907</v>
      </c>
      <c r="Q37" s="3"/>
      <c r="R37" s="2"/>
    </row>
    <row r="38" spans="1:28">
      <c r="A38" t="s">
        <v>30</v>
      </c>
      <c r="B38" s="1">
        <v>18702</v>
      </c>
      <c r="C38" s="5">
        <f t="shared" si="9"/>
        <v>8.6422411602100156E-3</v>
      </c>
      <c r="D38" s="7">
        <f t="shared" si="10"/>
        <v>2625.9536187709732</v>
      </c>
      <c r="E38" s="7">
        <f t="shared" si="11"/>
        <v>12930.080469607055</v>
      </c>
      <c r="F38" s="7">
        <f t="shared" si="12"/>
        <v>15556.034088378028</v>
      </c>
      <c r="G38" s="5">
        <f t="shared" si="13"/>
        <v>-0.16821548024927666</v>
      </c>
      <c r="H38" s="7">
        <v>13108.368214208916</v>
      </c>
      <c r="I38" s="7">
        <f t="shared" si="14"/>
        <v>14691.809972357027</v>
      </c>
      <c r="J38" s="7">
        <f t="shared" si="15"/>
        <v>13827.585856336027</v>
      </c>
      <c r="K38" s="7">
        <f t="shared" si="16"/>
        <v>11234.913508273021</v>
      </c>
      <c r="L38" s="7">
        <f t="shared" si="17"/>
        <v>11234.913508273021</v>
      </c>
      <c r="M38" s="1">
        <v>97029</v>
      </c>
      <c r="N38" s="1">
        <v>301</v>
      </c>
      <c r="O38" s="1">
        <v>3098</v>
      </c>
      <c r="Q38" s="3"/>
      <c r="R38" s="2"/>
    </row>
    <row r="39" spans="1:28">
      <c r="A39" t="s">
        <v>31</v>
      </c>
      <c r="B39" s="1">
        <v>25771</v>
      </c>
      <c r="C39" s="5">
        <f t="shared" si="9"/>
        <v>1.1908843810275497E-2</v>
      </c>
      <c r="D39" s="7">
        <f t="shared" si="10"/>
        <v>3618.5141005960195</v>
      </c>
      <c r="E39" s="7">
        <f t="shared" si="11"/>
        <v>17817.404757899872</v>
      </c>
      <c r="F39" s="7">
        <f t="shared" si="12"/>
        <v>21435.91885849589</v>
      </c>
      <c r="G39" s="5">
        <f t="shared" si="13"/>
        <v>-0.16821548024927671</v>
      </c>
      <c r="H39" s="7">
        <v>18063.081876183191</v>
      </c>
      <c r="I39" s="7">
        <f t="shared" si="14"/>
        <v>20245.034477468344</v>
      </c>
      <c r="J39" s="7">
        <f t="shared" si="15"/>
        <v>19054.150096440797</v>
      </c>
      <c r="K39" s="7">
        <f t="shared" si="16"/>
        <v>15481.496953358146</v>
      </c>
      <c r="L39" s="7">
        <f t="shared" si="17"/>
        <v>15481.496953358146</v>
      </c>
      <c r="M39" s="1">
        <v>151430</v>
      </c>
      <c r="N39" s="1">
        <v>507</v>
      </c>
      <c r="O39" s="1">
        <v>3349</v>
      </c>
      <c r="Q39" s="3"/>
      <c r="R39" s="2"/>
    </row>
    <row r="40" spans="1:28">
      <c r="A40" t="s">
        <v>32</v>
      </c>
      <c r="B40" s="1">
        <v>72689</v>
      </c>
      <c r="C40" s="5">
        <f t="shared" si="9"/>
        <v>3.3589769420089073E-2</v>
      </c>
      <c r="D40" s="7">
        <f t="shared" si="10"/>
        <v>10206.285028063485</v>
      </c>
      <c r="E40" s="7">
        <f t="shared" si="11"/>
        <v>50255.299928096843</v>
      </c>
      <c r="F40" s="7">
        <f t="shared" si="12"/>
        <v>60461.584956160325</v>
      </c>
      <c r="G40" s="5">
        <f t="shared" si="13"/>
        <v>-0.16821548024927671</v>
      </c>
      <c r="H40" s="7">
        <v>50948.250300643354</v>
      </c>
      <c r="I40" s="7">
        <f t="shared" si="14"/>
        <v>57102.608014151425</v>
      </c>
      <c r="J40" s="7">
        <f t="shared" si="15"/>
        <v>53743.631072142518</v>
      </c>
      <c r="K40" s="7">
        <f t="shared" si="16"/>
        <v>43666.700246115797</v>
      </c>
      <c r="L40" s="7">
        <f t="shared" si="17"/>
        <v>43666.700246115797</v>
      </c>
      <c r="M40" s="1">
        <v>167942</v>
      </c>
      <c r="N40" s="1">
        <v>4110</v>
      </c>
      <c r="O40" s="1">
        <v>24474</v>
      </c>
      <c r="Q40" s="3"/>
      <c r="R40" s="2"/>
    </row>
    <row r="41" spans="1:28">
      <c r="A41" t="s">
        <v>33</v>
      </c>
      <c r="B41" s="1">
        <v>7611</v>
      </c>
      <c r="C41" s="5">
        <f t="shared" si="9"/>
        <v>3.5170622110126423E-3</v>
      </c>
      <c r="D41" s="7">
        <f t="shared" si="10"/>
        <v>1068.6628698784023</v>
      </c>
      <c r="E41" s="7">
        <f t="shared" si="11"/>
        <v>5262.0491099443534</v>
      </c>
      <c r="F41" s="7">
        <f t="shared" si="12"/>
        <v>6330.7119798227559</v>
      </c>
      <c r="G41" s="5">
        <f t="shared" si="13"/>
        <v>-0.1682154802492766</v>
      </c>
      <c r="H41" s="7">
        <v>5334.6054153750438</v>
      </c>
      <c r="I41" s="7">
        <f t="shared" si="14"/>
        <v>5979.0057587214915</v>
      </c>
      <c r="J41" s="7">
        <f t="shared" si="15"/>
        <v>5627.299537620228</v>
      </c>
      <c r="K41" s="7">
        <f t="shared" si="16"/>
        <v>4572.1808743164356</v>
      </c>
      <c r="L41" s="7">
        <f t="shared" si="17"/>
        <v>4572.1808743164356</v>
      </c>
      <c r="M41" s="1">
        <v>244424</v>
      </c>
      <c r="N41" s="1">
        <v>1693</v>
      </c>
      <c r="O41" s="1">
        <v>6925</v>
      </c>
      <c r="Q41" s="3"/>
      <c r="R41" s="2"/>
    </row>
    <row r="42" spans="1:28">
      <c r="A42" t="s">
        <v>34</v>
      </c>
      <c r="B42" s="1">
        <v>26840</v>
      </c>
      <c r="C42" s="5">
        <f t="shared" si="9"/>
        <v>1.2402831394505232E-2</v>
      </c>
      <c r="D42" s="7">
        <f t="shared" si="10"/>
        <v>3768.6127220518092</v>
      </c>
      <c r="E42" s="7">
        <f t="shared" si="11"/>
        <v>18556.483788057609</v>
      </c>
      <c r="F42" s="7">
        <f t="shared" si="12"/>
        <v>22325.096510109419</v>
      </c>
      <c r="G42" s="5">
        <f t="shared" si="13"/>
        <v>-0.16821548024927649</v>
      </c>
      <c r="H42" s="7">
        <v>18812.351773573271</v>
      </c>
      <c r="I42" s="7">
        <f t="shared" si="14"/>
        <v>21084.813370658892</v>
      </c>
      <c r="J42" s="7">
        <f t="shared" si="15"/>
        <v>19844.53023120837</v>
      </c>
      <c r="K42" s="7">
        <f t="shared" si="16"/>
        <v>16123.680812856801</v>
      </c>
      <c r="L42" s="7">
        <f t="shared" si="17"/>
        <v>16123.680812856801</v>
      </c>
      <c r="M42" s="1">
        <v>57628</v>
      </c>
      <c r="N42" s="1">
        <v>201</v>
      </c>
      <c r="O42" s="1">
        <v>3482</v>
      </c>
      <c r="Q42" s="3"/>
      <c r="R42" s="2"/>
    </row>
    <row r="43" spans="1:28">
      <c r="A43" t="s">
        <v>66</v>
      </c>
      <c r="B43" s="8">
        <v>1849</v>
      </c>
      <c r="C43" s="5">
        <f t="shared" si="9"/>
        <v>8.54427542788382E-4</v>
      </c>
      <c r="D43" s="7">
        <f t="shared" si="10"/>
        <v>259.61866330379263</v>
      </c>
      <c r="E43" s="7">
        <f t="shared" si="11"/>
        <v>1278.3509137152951</v>
      </c>
      <c r="F43" s="7">
        <f t="shared" si="12"/>
        <v>1537.9695770190876</v>
      </c>
      <c r="G43" s="5">
        <f t="shared" si="13"/>
        <v>-0.16821548024927657</v>
      </c>
      <c r="H43" s="7">
        <v>4521.5438812811299</v>
      </c>
      <c r="I43" s="7">
        <f t="shared" si="14"/>
        <v>1452.5268227402494</v>
      </c>
      <c r="J43" s="7">
        <f t="shared" si="15"/>
        <v>1367.0840684614111</v>
      </c>
      <c r="K43" s="7">
        <f t="shared" si="16"/>
        <v>1110.7558056248965</v>
      </c>
      <c r="L43" s="7">
        <f t="shared" si="17"/>
        <v>1110.7558056248965</v>
      </c>
      <c r="M43" s="1">
        <v>132896</v>
      </c>
      <c r="N43" s="1">
        <v>247</v>
      </c>
      <c r="O43" s="1">
        <v>1862</v>
      </c>
      <c r="Q43" s="3"/>
      <c r="R43" s="2"/>
    </row>
    <row r="44" spans="1:28">
      <c r="A44" t="s">
        <v>35</v>
      </c>
      <c r="B44" s="1">
        <v>42663</v>
      </c>
      <c r="C44" s="5">
        <f t="shared" si="9"/>
        <v>1.9714679425625062E-2</v>
      </c>
      <c r="D44" s="7">
        <f t="shared" si="10"/>
        <v>5990.3250581556003</v>
      </c>
      <c r="E44" s="7">
        <f t="shared" si="11"/>
        <v>29496.09790796951</v>
      </c>
      <c r="F44" s="7">
        <f t="shared" si="12"/>
        <v>35486.422966125108</v>
      </c>
      <c r="G44" s="5">
        <f t="shared" si="13"/>
        <v>-0.16821548024927668</v>
      </c>
      <c r="H44" s="7">
        <v>29902.80788807588</v>
      </c>
      <c r="I44" s="7">
        <f t="shared" si="14"/>
        <v>33514.955023562601</v>
      </c>
      <c r="J44" s="7">
        <f t="shared" si="15"/>
        <v>31543.487081000098</v>
      </c>
      <c r="K44" s="7">
        <f t="shared" si="16"/>
        <v>25629.083253312579</v>
      </c>
      <c r="L44" s="7">
        <f t="shared" si="17"/>
        <v>25629.083253312579</v>
      </c>
      <c r="M44" s="1">
        <v>40886</v>
      </c>
      <c r="N44" s="1">
        <v>79</v>
      </c>
      <c r="O44" s="1">
        <v>1936</v>
      </c>
      <c r="Q44" s="3"/>
      <c r="R44" s="2"/>
    </row>
    <row r="45" spans="1:28" ht="15" customHeight="1">
      <c r="A45" t="s">
        <v>36</v>
      </c>
      <c r="B45" s="1">
        <v>143091</v>
      </c>
      <c r="C45" s="5">
        <f t="shared" si="9"/>
        <v>6.6122710397583759E-2</v>
      </c>
      <c r="D45" s="7">
        <f t="shared" si="10"/>
        <v>20091.451677016219</v>
      </c>
      <c r="E45" s="7">
        <f t="shared" si="11"/>
        <v>98929.427038634545</v>
      </c>
      <c r="F45" s="7">
        <f t="shared" si="12"/>
        <v>119020.87871565076</v>
      </c>
      <c r="G45" s="5">
        <f t="shared" si="13"/>
        <v>-0.1682154802492766</v>
      </c>
      <c r="H45" s="7">
        <v>100293.52561968603</v>
      </c>
      <c r="I45" s="7">
        <f t="shared" si="14"/>
        <v>112408.60767589239</v>
      </c>
      <c r="J45" s="7">
        <f t="shared" si="15"/>
        <v>105796.33663613403</v>
      </c>
      <c r="K45" s="7">
        <f t="shared" si="16"/>
        <v>85959.523516858884</v>
      </c>
      <c r="L45" s="7">
        <f t="shared" si="17"/>
        <v>85959.523516858884</v>
      </c>
      <c r="M45" s="8">
        <v>90615</v>
      </c>
      <c r="N45" s="9">
        <v>385</v>
      </c>
      <c r="O45" s="9">
        <v>4249</v>
      </c>
      <c r="AA45" s="3"/>
      <c r="AB45" s="2"/>
    </row>
    <row r="46" spans="1:28" ht="15" customHeight="1">
      <c r="A46" t="s">
        <v>37</v>
      </c>
      <c r="B46" s="1">
        <v>20850</v>
      </c>
      <c r="C46" s="5">
        <f t="shared" si="9"/>
        <v>9.6348373537792128E-3</v>
      </c>
      <c r="D46" s="7">
        <f t="shared" si="10"/>
        <v>2927.5549647831676</v>
      </c>
      <c r="E46" s="7">
        <f t="shared" si="11"/>
        <v>14415.152272019415</v>
      </c>
      <c r="F46" s="7">
        <f t="shared" si="12"/>
        <v>17342.707236802584</v>
      </c>
      <c r="G46" s="5">
        <f t="shared" si="13"/>
        <v>-0.16821548024927654</v>
      </c>
      <c r="H46" s="7">
        <v>14613.917081930056</v>
      </c>
      <c r="I46" s="7">
        <f t="shared" si="14"/>
        <v>16379.22350142466</v>
      </c>
      <c r="J46" s="7">
        <f t="shared" si="15"/>
        <v>15415.739766046741</v>
      </c>
      <c r="K46" s="7">
        <f t="shared" si="16"/>
        <v>12525.288559912979</v>
      </c>
      <c r="L46" s="7">
        <f t="shared" si="17"/>
        <v>12525.288559912979</v>
      </c>
      <c r="M46" s="8">
        <v>223797</v>
      </c>
      <c r="N46" s="9">
        <v>4236</v>
      </c>
      <c r="O46" s="9">
        <v>18930</v>
      </c>
      <c r="Y46" s="3"/>
      <c r="Z46" s="2"/>
    </row>
    <row r="47" spans="1:28" ht="15" customHeight="1">
      <c r="A47" t="s">
        <v>38</v>
      </c>
      <c r="B47" s="1">
        <v>58067</v>
      </c>
      <c r="C47" s="5">
        <f t="shared" si="9"/>
        <v>2.6832906504647366E-2</v>
      </c>
      <c r="D47" s="7">
        <f t="shared" si="10"/>
        <v>8153.2054743436065</v>
      </c>
      <c r="E47" s="7">
        <f t="shared" si="11"/>
        <v>40146.02623402165</v>
      </c>
      <c r="F47" s="7">
        <f t="shared" si="12"/>
        <v>48299.23170836526</v>
      </c>
      <c r="G47" s="5">
        <f t="shared" si="13"/>
        <v>-0.16821548024927654</v>
      </c>
      <c r="H47" s="7">
        <v>40699.583846351685</v>
      </c>
      <c r="I47" s="7">
        <f t="shared" si="14"/>
        <v>45615.94105790052</v>
      </c>
      <c r="J47" s="7">
        <f t="shared" si="15"/>
        <v>42932.650407435787</v>
      </c>
      <c r="K47" s="7">
        <f t="shared" si="16"/>
        <v>34882.778456041575</v>
      </c>
      <c r="L47" s="7">
        <f t="shared" si="17"/>
        <v>34882.778456041575</v>
      </c>
      <c r="M47" s="8">
        <v>47404</v>
      </c>
      <c r="N47" s="9">
        <v>188</v>
      </c>
      <c r="O47" s="9">
        <v>3965</v>
      </c>
      <c r="AA47" s="3"/>
      <c r="AB47" s="2"/>
    </row>
    <row r="48" spans="1:28" ht="15" customHeight="1">
      <c r="A48" t="s">
        <v>65</v>
      </c>
      <c r="B48" s="8">
        <v>2080</v>
      </c>
      <c r="C48" s="5">
        <f t="shared" si="9"/>
        <v>9.6117322282305814E-4</v>
      </c>
      <c r="D48" s="7">
        <f t="shared" si="10"/>
        <v>292.05344492800901</v>
      </c>
      <c r="E48" s="7">
        <f t="shared" si="11"/>
        <v>1438.0583561534954</v>
      </c>
      <c r="F48" s="7">
        <f t="shared" si="12"/>
        <v>1730.1118010815044</v>
      </c>
      <c r="G48" s="5">
        <f t="shared" si="13"/>
        <v>-0.16821548024927674</v>
      </c>
      <c r="H48" s="7">
        <v>4520.5438812811299</v>
      </c>
      <c r="I48" s="7">
        <f t="shared" si="14"/>
        <v>1633.9944787991988</v>
      </c>
      <c r="J48" s="7">
        <f t="shared" si="15"/>
        <v>1537.8771565168931</v>
      </c>
      <c r="K48" s="7">
        <f t="shared" si="16"/>
        <v>1249.5251896699758</v>
      </c>
      <c r="L48" s="7">
        <f t="shared" si="17"/>
        <v>1249.5251896699758</v>
      </c>
      <c r="M48" s="8">
        <v>16790</v>
      </c>
      <c r="N48" s="9">
        <v>42</v>
      </c>
      <c r="O48" s="9">
        <v>2496</v>
      </c>
      <c r="AA48" s="3"/>
      <c r="AB48" s="2"/>
    </row>
    <row r="49" spans="1:28" ht="15" customHeight="1">
      <c r="A49" t="s">
        <v>39</v>
      </c>
      <c r="B49" s="1">
        <v>38675</v>
      </c>
      <c r="C49" s="5">
        <f t="shared" si="9"/>
        <v>1.7871814611866238E-2</v>
      </c>
      <c r="D49" s="7">
        <f t="shared" si="10"/>
        <v>5430.3687416301682</v>
      </c>
      <c r="E49" s="7">
        <f t="shared" si="11"/>
        <v>26738.897559729059</v>
      </c>
      <c r="F49" s="7">
        <f t="shared" si="12"/>
        <v>32169.266301359228</v>
      </c>
      <c r="G49" s="5">
        <f t="shared" si="13"/>
        <v>-0.16821548024927657</v>
      </c>
      <c r="H49" s="7">
        <v>27107.589599215586</v>
      </c>
      <c r="I49" s="7">
        <f t="shared" si="14"/>
        <v>30382.084840172607</v>
      </c>
      <c r="J49" s="7">
        <f t="shared" si="15"/>
        <v>28594.903378985982</v>
      </c>
      <c r="K49" s="7">
        <f t="shared" si="16"/>
        <v>23233.358995426108</v>
      </c>
      <c r="L49" s="7">
        <f t="shared" si="17"/>
        <v>23233.358995426108</v>
      </c>
      <c r="M49" s="8">
        <v>18630</v>
      </c>
      <c r="N49" s="9">
        <v>45</v>
      </c>
      <c r="O49" s="9">
        <v>2441</v>
      </c>
      <c r="AA49" s="3"/>
      <c r="AB49" s="2"/>
    </row>
    <row r="50" spans="1:28" ht="15" customHeight="1">
      <c r="A50" t="s">
        <v>41</v>
      </c>
      <c r="B50" s="1">
        <v>24661</v>
      </c>
      <c r="C50" s="5">
        <f t="shared" si="9"/>
        <v>1.1395910023095883E-2</v>
      </c>
      <c r="D50" s="7">
        <f t="shared" si="10"/>
        <v>3462.6586564277068</v>
      </c>
      <c r="E50" s="7">
        <f t="shared" si="11"/>
        <v>17049.979385144881</v>
      </c>
      <c r="F50" s="7">
        <f t="shared" si="12"/>
        <v>20512.638041572587</v>
      </c>
      <c r="G50" s="5">
        <f t="shared" si="13"/>
        <v>-0.16821548024927671</v>
      </c>
      <c r="H50" s="7">
        <v>17285.074779735118</v>
      </c>
      <c r="I50" s="7">
        <f t="shared" si="14"/>
        <v>19373.047039263001</v>
      </c>
      <c r="J50" s="7">
        <f t="shared" si="15"/>
        <v>18233.456036953416</v>
      </c>
      <c r="K50" s="7">
        <f t="shared" si="16"/>
        <v>14814.683030024647</v>
      </c>
      <c r="L50" s="7">
        <f t="shared" si="17"/>
        <v>14814.683030024647</v>
      </c>
      <c r="M50" s="8">
        <v>6460</v>
      </c>
      <c r="N50" s="9">
        <v>21</v>
      </c>
      <c r="O50" s="9">
        <v>3325</v>
      </c>
      <c r="AA50" s="3"/>
      <c r="AB50" s="2"/>
    </row>
    <row r="51" spans="1:28" ht="15" customHeight="1">
      <c r="A51" t="s">
        <v>40</v>
      </c>
      <c r="B51" s="1">
        <v>6441</v>
      </c>
      <c r="C51" s="5">
        <f t="shared" si="9"/>
        <v>2.9764022731746721E-3</v>
      </c>
      <c r="D51" s="7">
        <f t="shared" si="10"/>
        <v>904.38280710639719</v>
      </c>
      <c r="E51" s="7">
        <f t="shared" si="11"/>
        <v>4453.141284608012</v>
      </c>
      <c r="F51" s="7">
        <f t="shared" si="12"/>
        <v>5357.5240917144092</v>
      </c>
      <c r="G51" s="5">
        <f t="shared" si="13"/>
        <v>-0.16821548024927663</v>
      </c>
      <c r="H51" s="7">
        <v>4514.5438812811271</v>
      </c>
      <c r="I51" s="7">
        <f t="shared" si="14"/>
        <v>5059.883864396942</v>
      </c>
      <c r="J51" s="7">
        <f t="shared" si="15"/>
        <v>4762.2436370794749</v>
      </c>
      <c r="K51" s="7">
        <f t="shared" si="16"/>
        <v>3869.3229551270738</v>
      </c>
      <c r="L51" s="7">
        <f t="shared" si="17"/>
        <v>3869.3229551270738</v>
      </c>
      <c r="M51" s="8">
        <v>18982</v>
      </c>
      <c r="N51" s="9">
        <v>38</v>
      </c>
      <c r="O51" s="9">
        <v>1976</v>
      </c>
      <c r="Z51" s="3"/>
      <c r="AA51" s="2"/>
    </row>
    <row r="52" spans="1:28" ht="15" customHeight="1">
      <c r="A52" t="s">
        <v>64</v>
      </c>
      <c r="B52" s="8">
        <v>2110</v>
      </c>
      <c r="C52" s="5">
        <f t="shared" si="9"/>
        <v>9.7503629815223693E-4</v>
      </c>
      <c r="D52" s="7">
        <f t="shared" si="10"/>
        <v>296.2657542298553</v>
      </c>
      <c r="E52" s="7">
        <f t="shared" si="11"/>
        <v>1458.7995824441709</v>
      </c>
      <c r="F52" s="7">
        <f t="shared" si="12"/>
        <v>1755.0653366740262</v>
      </c>
      <c r="G52" s="5">
        <f t="shared" si="13"/>
        <v>-0.16821548024927668</v>
      </c>
      <c r="H52" s="7">
        <v>4519.5438812811299</v>
      </c>
      <c r="I52" s="7">
        <f t="shared" si="14"/>
        <v>1657.5617068588026</v>
      </c>
      <c r="J52" s="7">
        <f t="shared" si="15"/>
        <v>1560.0580770435793</v>
      </c>
      <c r="K52" s="7">
        <f t="shared" si="16"/>
        <v>1267.5471875979081</v>
      </c>
      <c r="L52" s="7">
        <f t="shared" si="17"/>
        <v>1267.5471875979081</v>
      </c>
      <c r="M52" s="8">
        <v>23761</v>
      </c>
      <c r="N52" s="9">
        <v>51</v>
      </c>
      <c r="O52" s="9">
        <v>2140</v>
      </c>
      <c r="Z52" s="3"/>
      <c r="AA52" s="2"/>
    </row>
    <row r="53" spans="1:28" ht="15" customHeight="1">
      <c r="Q53" s="3"/>
      <c r="R53" s="2"/>
    </row>
    <row r="54" spans="1:28" ht="15" customHeight="1">
      <c r="Q54" s="3"/>
      <c r="R54" s="2"/>
    </row>
    <row r="55" spans="1:28" ht="15" customHeight="1">
      <c r="Q55" s="3"/>
      <c r="R55" s="2"/>
    </row>
    <row r="56" spans="1:28" ht="15" customHeight="1">
      <c r="Q56" s="3"/>
      <c r="R56" s="2"/>
    </row>
    <row r="57" spans="1:28" ht="15" customHeight="1">
      <c r="Q57" s="3"/>
      <c r="R57" s="2"/>
    </row>
    <row r="58" spans="1:28" ht="15" customHeight="1">
      <c r="Q58" s="3"/>
      <c r="R58" s="2"/>
    </row>
    <row r="59" spans="1:28" ht="15" customHeight="1">
      <c r="Q59" s="3"/>
      <c r="R59" s="2"/>
    </row>
    <row r="60" spans="1:28" ht="15" customHeight="1">
      <c r="Q60" s="3"/>
      <c r="R60" s="2"/>
    </row>
    <row r="61" spans="1:28" ht="15" customHeight="1">
      <c r="Q61" s="3"/>
      <c r="R61" s="2"/>
    </row>
    <row r="62" spans="1:28">
      <c r="R62" s="2"/>
    </row>
    <row r="63" spans="1:28">
      <c r="R63" s="2"/>
    </row>
    <row r="64" spans="1:28">
      <c r="R64" s="2"/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tdr9</cp:lastModifiedBy>
  <dcterms:created xsi:type="dcterms:W3CDTF">2009-05-03T01:49:34Z</dcterms:created>
  <dcterms:modified xsi:type="dcterms:W3CDTF">2009-05-09T02:10:14Z</dcterms:modified>
</cp:coreProperties>
</file>