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5"/>
  </bookViews>
  <sheets>
    <sheet name="怪物属性偏向" sheetId="15" r:id="rId1"/>
    <sheet name="关卡设计" sheetId="23" r:id="rId2"/>
    <sheet name="战斗场景配置" sheetId="22" r:id="rId3"/>
    <sheet name="深渊配置" sheetId="20" r:id="rId4"/>
    <sheet name="随机表" sheetId="24"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6" l="1"/>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E5" i="16"/>
  <c r="C5" i="16"/>
  <c r="D5" i="16"/>
  <c r="V205" i="20"/>
  <c r="AF205" i="20"/>
  <c r="AE205" i="20"/>
  <c r="AD205" i="20"/>
  <c r="AC205" i="20"/>
  <c r="P205"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F205" i="20"/>
  <c r="G205" i="20"/>
  <c r="O205" i="20"/>
  <c r="N205" i="20"/>
  <c r="M205" i="20"/>
  <c r="L205" i="20"/>
  <c r="K205" i="20"/>
  <c r="J205" i="20"/>
  <c r="I205" i="20"/>
  <c r="E205" i="20"/>
  <c r="A205" i="20"/>
  <c r="D205" i="20"/>
  <c r="C205" i="20"/>
  <c r="B205" i="20"/>
  <c r="V204" i="20"/>
  <c r="AF204" i="20"/>
  <c r="AE204" i="20"/>
  <c r="AD204" i="20"/>
  <c r="AC204" i="20"/>
  <c r="P204" i="20"/>
  <c r="F204" i="20"/>
  <c r="G204" i="20"/>
  <c r="O204" i="20"/>
  <c r="N204" i="20"/>
  <c r="M204" i="20"/>
  <c r="L204" i="20"/>
  <c r="K204" i="20"/>
  <c r="J204" i="20"/>
  <c r="I204" i="20"/>
  <c r="E204" i="20"/>
  <c r="A204" i="20"/>
  <c r="D204" i="20"/>
  <c r="C204" i="20"/>
  <c r="B204" i="20"/>
  <c r="V203" i="20"/>
  <c r="AF203" i="20"/>
  <c r="AE203" i="20"/>
  <c r="AD203" i="20"/>
  <c r="AC203" i="20"/>
  <c r="P203" i="20"/>
  <c r="F203" i="20"/>
  <c r="G203" i="20"/>
  <c r="O203" i="20"/>
  <c r="N203" i="20"/>
  <c r="M203" i="20"/>
  <c r="L203" i="20"/>
  <c r="K203" i="20"/>
  <c r="J203" i="20"/>
  <c r="I203" i="20"/>
  <c r="E203" i="20"/>
  <c r="A203" i="20"/>
  <c r="D203" i="20"/>
  <c r="C203" i="20"/>
  <c r="B203" i="20"/>
  <c r="V202" i="20"/>
  <c r="AF202" i="20"/>
  <c r="AE202" i="20"/>
  <c r="AD202" i="20"/>
  <c r="AC202" i="20"/>
  <c r="P202" i="20"/>
  <c r="F202" i="20"/>
  <c r="G202" i="20"/>
  <c r="O202" i="20"/>
  <c r="N202" i="20"/>
  <c r="M202" i="20"/>
  <c r="L202" i="20"/>
  <c r="K202" i="20"/>
  <c r="J202" i="20"/>
  <c r="I202" i="20"/>
  <c r="E202" i="20"/>
  <c r="A202" i="20"/>
  <c r="D202" i="20"/>
  <c r="C202" i="20"/>
  <c r="B202" i="20"/>
  <c r="V201" i="20"/>
  <c r="AF201" i="20"/>
  <c r="AE201" i="20"/>
  <c r="AD201" i="20"/>
  <c r="AC201" i="20"/>
  <c r="P201" i="20"/>
  <c r="F201" i="20"/>
  <c r="G201" i="20"/>
  <c r="O201" i="20"/>
  <c r="N201" i="20"/>
  <c r="M201" i="20"/>
  <c r="L201" i="20"/>
  <c r="K201" i="20"/>
  <c r="J201" i="20"/>
  <c r="I201" i="20"/>
  <c r="E201" i="20"/>
  <c r="A201" i="20"/>
  <c r="D201" i="20"/>
  <c r="C201" i="20"/>
  <c r="B201" i="20"/>
  <c r="V200" i="20"/>
  <c r="AF200" i="20"/>
  <c r="AE200" i="20"/>
  <c r="AD200" i="20"/>
  <c r="AC200" i="20"/>
  <c r="P200" i="20"/>
  <c r="F200" i="20"/>
  <c r="G200" i="20"/>
  <c r="O200" i="20"/>
  <c r="N200" i="20"/>
  <c r="M200" i="20"/>
  <c r="L200" i="20"/>
  <c r="K200" i="20"/>
  <c r="J200" i="20"/>
  <c r="I200" i="20"/>
  <c r="E200" i="20"/>
  <c r="A200" i="20"/>
  <c r="D200" i="20"/>
  <c r="C200" i="20"/>
  <c r="B200" i="20"/>
  <c r="V199" i="20"/>
  <c r="AF199" i="20"/>
  <c r="AE199" i="20"/>
  <c r="AD199" i="20"/>
  <c r="AC199" i="20"/>
  <c r="P199" i="20"/>
  <c r="F199" i="20"/>
  <c r="G199" i="20"/>
  <c r="O199" i="20"/>
  <c r="N199" i="20"/>
  <c r="M199" i="20"/>
  <c r="L199" i="20"/>
  <c r="K199" i="20"/>
  <c r="J199" i="20"/>
  <c r="I199" i="20"/>
  <c r="E199" i="20"/>
  <c r="A199" i="20"/>
  <c r="D199" i="20"/>
  <c r="C199" i="20"/>
  <c r="B199" i="20"/>
  <c r="V198" i="20"/>
  <c r="AF198" i="20"/>
  <c r="AE198" i="20"/>
  <c r="AD198" i="20"/>
  <c r="AC198" i="20"/>
  <c r="P198" i="20"/>
  <c r="F198" i="20"/>
  <c r="G198" i="20"/>
  <c r="O198" i="20"/>
  <c r="N198" i="20"/>
  <c r="M198" i="20"/>
  <c r="L198" i="20"/>
  <c r="K198" i="20"/>
  <c r="J198" i="20"/>
  <c r="I198" i="20"/>
  <c r="E198" i="20"/>
  <c r="A198" i="20"/>
  <c r="D198" i="20"/>
  <c r="C198" i="20"/>
  <c r="B198" i="20"/>
  <c r="V197" i="20"/>
  <c r="AF197" i="20"/>
  <c r="AE197" i="20"/>
  <c r="AD197" i="20"/>
  <c r="AC197" i="20"/>
  <c r="P197" i="20"/>
  <c r="F197" i="20"/>
  <c r="G197" i="20"/>
  <c r="O197" i="20"/>
  <c r="N197" i="20"/>
  <c r="M197" i="20"/>
  <c r="L197" i="20"/>
  <c r="K197" i="20"/>
  <c r="J197" i="20"/>
  <c r="I197" i="20"/>
  <c r="E197" i="20"/>
  <c r="A197" i="20"/>
  <c r="D197" i="20"/>
  <c r="C197" i="20"/>
  <c r="B197" i="20"/>
  <c r="V196" i="20"/>
  <c r="AF196" i="20"/>
  <c r="AE196" i="20"/>
  <c r="AD196" i="20"/>
  <c r="AC196" i="20"/>
  <c r="P196" i="20"/>
  <c r="F196" i="20"/>
  <c r="G196" i="20"/>
  <c r="O196" i="20"/>
  <c r="N196" i="20"/>
  <c r="M196" i="20"/>
  <c r="L196" i="20"/>
  <c r="K196" i="20"/>
  <c r="J196" i="20"/>
  <c r="I196" i="20"/>
  <c r="E196" i="20"/>
  <c r="A196" i="20"/>
  <c r="D196" i="20"/>
  <c r="C196" i="20"/>
  <c r="B196" i="20"/>
  <c r="V195" i="20"/>
  <c r="AF195" i="20"/>
  <c r="AE195" i="20"/>
  <c r="AD195" i="20"/>
  <c r="AC195" i="20"/>
  <c r="P195" i="20"/>
  <c r="F195" i="20"/>
  <c r="G195" i="20"/>
  <c r="O195" i="20"/>
  <c r="N195" i="20"/>
  <c r="M195" i="20"/>
  <c r="L195" i="20"/>
  <c r="K195" i="20"/>
  <c r="J195" i="20"/>
  <c r="I195" i="20"/>
  <c r="E195" i="20"/>
  <c r="A195" i="20"/>
  <c r="D195" i="20"/>
  <c r="C195" i="20"/>
  <c r="B195" i="20"/>
  <c r="V194" i="20"/>
  <c r="AF194" i="20"/>
  <c r="AE194" i="20"/>
  <c r="AD194" i="20"/>
  <c r="AC194" i="20"/>
  <c r="P194" i="20"/>
  <c r="F194" i="20"/>
  <c r="G194" i="20"/>
  <c r="O194" i="20"/>
  <c r="N194" i="20"/>
  <c r="M194" i="20"/>
  <c r="L194" i="20"/>
  <c r="K194" i="20"/>
  <c r="J194" i="20"/>
  <c r="I194" i="20"/>
  <c r="E194" i="20"/>
  <c r="A194" i="20"/>
  <c r="D194" i="20"/>
  <c r="C194" i="20"/>
  <c r="B194" i="20"/>
  <c r="V193" i="20"/>
  <c r="AF193" i="20"/>
  <c r="AE193" i="20"/>
  <c r="AD193" i="20"/>
  <c r="AC193" i="20"/>
  <c r="P193" i="20"/>
  <c r="F193" i="20"/>
  <c r="G193" i="20"/>
  <c r="O193" i="20"/>
  <c r="N193" i="20"/>
  <c r="M193" i="20"/>
  <c r="L193" i="20"/>
  <c r="K193" i="20"/>
  <c r="J193" i="20"/>
  <c r="I193" i="20"/>
  <c r="E193" i="20"/>
  <c r="A193" i="20"/>
  <c r="D193" i="20"/>
  <c r="C193" i="20"/>
  <c r="B193" i="20"/>
  <c r="V192" i="20"/>
  <c r="AF192" i="20"/>
  <c r="AE192" i="20"/>
  <c r="AD192" i="20"/>
  <c r="AC192" i="20"/>
  <c r="P192" i="20"/>
  <c r="F192" i="20"/>
  <c r="G192" i="20"/>
  <c r="O192" i="20"/>
  <c r="N192" i="20"/>
  <c r="M192" i="20"/>
  <c r="L192" i="20"/>
  <c r="K192" i="20"/>
  <c r="J192" i="20"/>
  <c r="I192" i="20"/>
  <c r="E192" i="20"/>
  <c r="A192" i="20"/>
  <c r="D192" i="20"/>
  <c r="C192" i="20"/>
  <c r="B192" i="20"/>
  <c r="V191" i="20"/>
  <c r="AF191" i="20"/>
  <c r="AE191" i="20"/>
  <c r="AD191" i="20"/>
  <c r="AC191" i="20"/>
  <c r="P191" i="20"/>
  <c r="F191" i="20"/>
  <c r="G191" i="20"/>
  <c r="O191" i="20"/>
  <c r="N191" i="20"/>
  <c r="M191" i="20"/>
  <c r="L191" i="20"/>
  <c r="K191" i="20"/>
  <c r="J191" i="20"/>
  <c r="I191" i="20"/>
  <c r="E191" i="20"/>
  <c r="A191" i="20"/>
  <c r="D191" i="20"/>
  <c r="C191" i="20"/>
  <c r="B191" i="20"/>
  <c r="V190" i="20"/>
  <c r="AF190" i="20"/>
  <c r="AE190" i="20"/>
  <c r="AD190" i="20"/>
  <c r="AC190" i="20"/>
  <c r="P190" i="20"/>
  <c r="F190" i="20"/>
  <c r="G190" i="20"/>
  <c r="O190" i="20"/>
  <c r="N190" i="20"/>
  <c r="M190" i="20"/>
  <c r="L190" i="20"/>
  <c r="K190" i="20"/>
  <c r="J190" i="20"/>
  <c r="I190" i="20"/>
  <c r="E190" i="20"/>
  <c r="A190" i="20"/>
  <c r="D190" i="20"/>
  <c r="C190" i="20"/>
  <c r="B190" i="20"/>
  <c r="V189" i="20"/>
  <c r="AF189" i="20"/>
  <c r="AE189" i="20"/>
  <c r="AD189" i="20"/>
  <c r="AC189" i="20"/>
  <c r="P189" i="20"/>
  <c r="F189" i="20"/>
  <c r="G189" i="20"/>
  <c r="O189" i="20"/>
  <c r="N189" i="20"/>
  <c r="M189" i="20"/>
  <c r="L189" i="20"/>
  <c r="K189" i="20"/>
  <c r="J189" i="20"/>
  <c r="I189" i="20"/>
  <c r="E189" i="20"/>
  <c r="A189" i="20"/>
  <c r="D189" i="20"/>
  <c r="C189" i="20"/>
  <c r="B189" i="20"/>
  <c r="V188" i="20"/>
  <c r="AF188" i="20"/>
  <c r="AE188" i="20"/>
  <c r="AD188" i="20"/>
  <c r="AC188" i="20"/>
  <c r="P188" i="20"/>
  <c r="F188" i="20"/>
  <c r="G188" i="20"/>
  <c r="O188" i="20"/>
  <c r="N188" i="20"/>
  <c r="M188" i="20"/>
  <c r="L188" i="20"/>
  <c r="K188" i="20"/>
  <c r="J188" i="20"/>
  <c r="I188" i="20"/>
  <c r="E188" i="20"/>
  <c r="A188" i="20"/>
  <c r="D188" i="20"/>
  <c r="C188" i="20"/>
  <c r="B188" i="20"/>
  <c r="V187" i="20"/>
  <c r="AF187" i="20"/>
  <c r="AE187" i="20"/>
  <c r="AD187" i="20"/>
  <c r="AC187" i="20"/>
  <c r="P187" i="20"/>
  <c r="F187" i="20"/>
  <c r="G187" i="20"/>
  <c r="O187" i="20"/>
  <c r="N187" i="20"/>
  <c r="M187" i="20"/>
  <c r="L187" i="20"/>
  <c r="K187" i="20"/>
  <c r="J187" i="20"/>
  <c r="I187" i="20"/>
  <c r="E187" i="20"/>
  <c r="A187" i="20"/>
  <c r="D187" i="20"/>
  <c r="C187" i="20"/>
  <c r="B187" i="20"/>
  <c r="V186" i="20"/>
  <c r="AF186" i="20"/>
  <c r="AE186" i="20"/>
  <c r="AD186" i="20"/>
  <c r="AC186" i="20"/>
  <c r="P186" i="20"/>
  <c r="F186" i="20"/>
  <c r="G186" i="20"/>
  <c r="O186" i="20"/>
  <c r="N186" i="20"/>
  <c r="M186" i="20"/>
  <c r="L186" i="20"/>
  <c r="K186" i="20"/>
  <c r="J186" i="20"/>
  <c r="I186" i="20"/>
  <c r="E186" i="20"/>
  <c r="A186" i="20"/>
  <c r="D186" i="20"/>
  <c r="A185" i="20"/>
  <c r="F185" i="20"/>
  <c r="G185" i="20"/>
  <c r="C185" i="20"/>
  <c r="C186" i="20"/>
  <c r="B186" i="20"/>
  <c r="V185" i="20"/>
  <c r="AF185" i="20"/>
  <c r="AE185" i="20"/>
  <c r="AD185" i="20"/>
  <c r="AC185" i="20"/>
  <c r="P185" i="20"/>
  <c r="O185" i="20"/>
  <c r="N185" i="20"/>
  <c r="M185" i="20"/>
  <c r="L185" i="20"/>
  <c r="K185" i="20"/>
  <c r="J185" i="20"/>
  <c r="I185" i="20"/>
  <c r="E185" i="20"/>
  <c r="D185" i="20"/>
  <c r="B185" i="20"/>
  <c r="V184" i="20"/>
  <c r="AF184" i="20"/>
  <c r="AE184" i="20"/>
  <c r="AD184" i="20"/>
  <c r="AC184" i="20"/>
  <c r="P184" i="20"/>
  <c r="F184" i="20"/>
  <c r="G184" i="20"/>
  <c r="O184" i="20"/>
  <c r="N184" i="20"/>
  <c r="M184" i="20"/>
  <c r="L184" i="20"/>
  <c r="K184" i="20"/>
  <c r="J184" i="20"/>
  <c r="I184" i="20"/>
  <c r="E184" i="20"/>
  <c r="A184" i="20"/>
  <c r="D184" i="20"/>
  <c r="A183" i="20"/>
  <c r="C184" i="20"/>
  <c r="B184" i="20"/>
  <c r="V183" i="20"/>
  <c r="AF183" i="20"/>
  <c r="AE183" i="20"/>
  <c r="AD183" i="20"/>
  <c r="AC183" i="20"/>
  <c r="P183" i="20"/>
  <c r="F183" i="20"/>
  <c r="G183" i="20"/>
  <c r="O183" i="20"/>
  <c r="N183" i="20"/>
  <c r="M183" i="20"/>
  <c r="L183" i="20"/>
  <c r="K183" i="20"/>
  <c r="J183" i="20"/>
  <c r="I183" i="20"/>
  <c r="E183" i="20"/>
  <c r="D183" i="20"/>
  <c r="C183" i="20"/>
  <c r="B183" i="20"/>
  <c r="V182" i="20"/>
  <c r="AF182" i="20"/>
  <c r="AE182" i="20"/>
  <c r="AD182" i="20"/>
  <c r="AC182" i="20"/>
  <c r="P182" i="20"/>
  <c r="F182" i="20"/>
  <c r="G182" i="20"/>
  <c r="O182" i="20"/>
  <c r="N182" i="20"/>
  <c r="M182" i="20"/>
  <c r="L182" i="20"/>
  <c r="K182" i="20"/>
  <c r="J182" i="20"/>
  <c r="I182" i="20"/>
  <c r="E182" i="20"/>
  <c r="A182" i="20"/>
  <c r="D182" i="20"/>
  <c r="A181" i="20"/>
  <c r="F181" i="20"/>
  <c r="G181" i="20"/>
  <c r="C181" i="20"/>
  <c r="C182" i="20"/>
  <c r="B182" i="20"/>
  <c r="V181" i="20"/>
  <c r="AF181" i="20"/>
  <c r="AE181" i="20"/>
  <c r="AD181" i="20"/>
  <c r="AC181" i="20"/>
  <c r="P181" i="20"/>
  <c r="O181" i="20"/>
  <c r="N181" i="20"/>
  <c r="M181" i="20"/>
  <c r="L181" i="20"/>
  <c r="K181" i="20"/>
  <c r="J181" i="20"/>
  <c r="I181" i="20"/>
  <c r="E181" i="20"/>
  <c r="D181" i="20"/>
  <c r="B181" i="20"/>
  <c r="V180" i="20"/>
  <c r="AF180" i="20"/>
  <c r="AE180" i="20"/>
  <c r="AD180" i="20"/>
  <c r="AC180" i="20"/>
  <c r="P180" i="20"/>
  <c r="F180" i="20"/>
  <c r="G180" i="20"/>
  <c r="O180" i="20"/>
  <c r="N180" i="20"/>
  <c r="M180" i="20"/>
  <c r="L180" i="20"/>
  <c r="K180" i="20"/>
  <c r="J180" i="20"/>
  <c r="I180" i="20"/>
  <c r="E180" i="20"/>
  <c r="A180" i="20"/>
  <c r="D180" i="20"/>
  <c r="A179" i="20"/>
  <c r="F179" i="20"/>
  <c r="G179" i="20"/>
  <c r="C179" i="20"/>
  <c r="C180" i="20"/>
  <c r="B180" i="20"/>
  <c r="V179" i="20"/>
  <c r="AF179" i="20"/>
  <c r="AE179" i="20"/>
  <c r="AD179" i="20"/>
  <c r="AC179" i="20"/>
  <c r="P179" i="20"/>
  <c r="O179" i="20"/>
  <c r="N179" i="20"/>
  <c r="M179" i="20"/>
  <c r="L179" i="20"/>
  <c r="K179" i="20"/>
  <c r="J179" i="20"/>
  <c r="I179" i="20"/>
  <c r="E179" i="20"/>
  <c r="D179" i="20"/>
  <c r="B179" i="20"/>
  <c r="V178" i="20"/>
  <c r="AF178" i="20"/>
  <c r="AE178" i="20"/>
  <c r="AD178" i="20"/>
  <c r="AC178" i="20"/>
  <c r="P178" i="20"/>
  <c r="F178" i="20"/>
  <c r="G178" i="20"/>
  <c r="O178" i="20"/>
  <c r="N178" i="20"/>
  <c r="M178" i="20"/>
  <c r="L178" i="20"/>
  <c r="K178" i="20"/>
  <c r="J178" i="20"/>
  <c r="I178" i="20"/>
  <c r="E178" i="20"/>
  <c r="A178" i="20"/>
  <c r="D178" i="20"/>
  <c r="A177" i="20"/>
  <c r="F177" i="20"/>
  <c r="G177" i="20"/>
  <c r="C177" i="20"/>
  <c r="C178" i="20"/>
  <c r="B178" i="20"/>
  <c r="V177" i="20"/>
  <c r="AF177" i="20"/>
  <c r="AE177" i="20"/>
  <c r="AD177" i="20"/>
  <c r="AC177" i="20"/>
  <c r="P177" i="20"/>
  <c r="O177" i="20"/>
  <c r="N177" i="20"/>
  <c r="M177" i="20"/>
  <c r="L177" i="20"/>
  <c r="K177" i="20"/>
  <c r="J177" i="20"/>
  <c r="I177" i="20"/>
  <c r="E177" i="20"/>
  <c r="D177" i="20"/>
  <c r="B177" i="20"/>
  <c r="V176" i="20"/>
  <c r="AF176" i="20"/>
  <c r="AE176" i="20"/>
  <c r="AD176" i="20"/>
  <c r="AC176" i="20"/>
  <c r="P176" i="20"/>
  <c r="F176" i="20"/>
  <c r="G176" i="20"/>
  <c r="O176" i="20"/>
  <c r="N176" i="20"/>
  <c r="M176" i="20"/>
  <c r="L176" i="20"/>
  <c r="K176" i="20"/>
  <c r="J176" i="20"/>
  <c r="I176" i="20"/>
  <c r="E176" i="20"/>
  <c r="A176" i="20"/>
  <c r="D176" i="20"/>
  <c r="A175" i="20"/>
  <c r="F175" i="20"/>
  <c r="G175" i="20"/>
  <c r="C175" i="20"/>
  <c r="C176" i="20"/>
  <c r="B176" i="20"/>
  <c r="V175" i="20"/>
  <c r="AF175" i="20"/>
  <c r="AE175" i="20"/>
  <c r="AD175" i="20"/>
  <c r="AC175" i="20"/>
  <c r="P175" i="20"/>
  <c r="O175" i="20"/>
  <c r="N175" i="20"/>
  <c r="M175" i="20"/>
  <c r="L175" i="20"/>
  <c r="K175" i="20"/>
  <c r="J175" i="20"/>
  <c r="I175" i="20"/>
  <c r="E175" i="20"/>
  <c r="D175" i="20"/>
  <c r="B175" i="20"/>
  <c r="V174" i="20"/>
  <c r="AF174" i="20"/>
  <c r="AE174" i="20"/>
  <c r="AD174" i="20"/>
  <c r="AC174" i="20"/>
  <c r="P174" i="20"/>
  <c r="F174" i="20"/>
  <c r="G174" i="20"/>
  <c r="O174" i="20"/>
  <c r="N174" i="20"/>
  <c r="M174" i="20"/>
  <c r="L174" i="20"/>
  <c r="K174" i="20"/>
  <c r="J174" i="20"/>
  <c r="I174" i="20"/>
  <c r="E174" i="20"/>
  <c r="A174" i="20"/>
  <c r="D174" i="20"/>
  <c r="A173" i="20"/>
  <c r="C174" i="20"/>
  <c r="B174" i="20"/>
  <c r="V173" i="20"/>
  <c r="AF173" i="20"/>
  <c r="AE173" i="20"/>
  <c r="AD173" i="20"/>
  <c r="AC173" i="20"/>
  <c r="P173" i="20"/>
  <c r="F173" i="20"/>
  <c r="G173" i="20"/>
  <c r="O173" i="20"/>
  <c r="N173" i="20"/>
  <c r="M173" i="20"/>
  <c r="L173" i="20"/>
  <c r="K173" i="20"/>
  <c r="J173" i="20"/>
  <c r="I173" i="20"/>
  <c r="E173" i="20"/>
  <c r="D173" i="20"/>
  <c r="C173" i="20"/>
  <c r="B173" i="20"/>
  <c r="V172" i="20"/>
  <c r="AF172" i="20"/>
  <c r="AE172" i="20"/>
  <c r="AD172" i="20"/>
  <c r="AC172" i="20"/>
  <c r="P172" i="20"/>
  <c r="F172" i="20"/>
  <c r="G172" i="20"/>
  <c r="O172" i="20"/>
  <c r="N172" i="20"/>
  <c r="M172" i="20"/>
  <c r="L172" i="20"/>
  <c r="K172" i="20"/>
  <c r="J172" i="20"/>
  <c r="I172" i="20"/>
  <c r="E172" i="20"/>
  <c r="A172" i="20"/>
  <c r="D172" i="20"/>
  <c r="A171" i="20"/>
  <c r="F171" i="20"/>
  <c r="G171" i="20"/>
  <c r="C171" i="20"/>
  <c r="C172" i="20"/>
  <c r="B172" i="20"/>
  <c r="V171" i="20"/>
  <c r="AF171" i="20"/>
  <c r="AE171" i="20"/>
  <c r="AD171" i="20"/>
  <c r="AC171" i="20"/>
  <c r="P171" i="20"/>
  <c r="O171" i="20"/>
  <c r="N171" i="20"/>
  <c r="M171" i="20"/>
  <c r="L171" i="20"/>
  <c r="K171" i="20"/>
  <c r="J171" i="20"/>
  <c r="I171" i="20"/>
  <c r="E171" i="20"/>
  <c r="D171" i="20"/>
  <c r="B171" i="20"/>
  <c r="V170" i="20"/>
  <c r="AF170" i="20"/>
  <c r="AE170" i="20"/>
  <c r="AD170" i="20"/>
  <c r="AC170" i="20"/>
  <c r="P170" i="20"/>
  <c r="F170" i="20"/>
  <c r="G170" i="20"/>
  <c r="O170" i="20"/>
  <c r="N170" i="20"/>
  <c r="M170" i="20"/>
  <c r="L170" i="20"/>
  <c r="K170" i="20"/>
  <c r="J170" i="20"/>
  <c r="I170" i="20"/>
  <c r="E170" i="20"/>
  <c r="A170" i="20"/>
  <c r="D170" i="20"/>
  <c r="A169" i="20"/>
  <c r="F169" i="20"/>
  <c r="G169" i="20"/>
  <c r="C169" i="20"/>
  <c r="C170" i="20"/>
  <c r="B170" i="20"/>
  <c r="V169" i="20"/>
  <c r="AF169" i="20"/>
  <c r="AE169" i="20"/>
  <c r="AD169" i="20"/>
  <c r="AC169" i="20"/>
  <c r="P169" i="20"/>
  <c r="O169" i="20"/>
  <c r="N169" i="20"/>
  <c r="M169" i="20"/>
  <c r="L169" i="20"/>
  <c r="K169" i="20"/>
  <c r="J169" i="20"/>
  <c r="I169" i="20"/>
  <c r="E169" i="20"/>
  <c r="D169" i="20"/>
  <c r="B169" i="20"/>
  <c r="V168" i="20"/>
  <c r="AF168" i="20"/>
  <c r="AE168" i="20"/>
  <c r="AD168" i="20"/>
  <c r="AC168" i="20"/>
  <c r="P168" i="20"/>
  <c r="F168" i="20"/>
  <c r="G168" i="20"/>
  <c r="O168" i="20"/>
  <c r="N168" i="20"/>
  <c r="M168" i="20"/>
  <c r="L168" i="20"/>
  <c r="K168" i="20"/>
  <c r="J168" i="20"/>
  <c r="I168" i="20"/>
  <c r="E168" i="20"/>
  <c r="A168" i="20"/>
  <c r="D168" i="20"/>
  <c r="A167" i="20"/>
  <c r="F167" i="20"/>
  <c r="G167" i="20"/>
  <c r="C167" i="20"/>
  <c r="C168" i="20"/>
  <c r="B168" i="20"/>
  <c r="V167" i="20"/>
  <c r="AF167" i="20"/>
  <c r="AE167" i="20"/>
  <c r="AD167" i="20"/>
  <c r="AC167" i="20"/>
  <c r="P167" i="20"/>
  <c r="O167" i="20"/>
  <c r="N167" i="20"/>
  <c r="M167" i="20"/>
  <c r="L167" i="20"/>
  <c r="K167" i="20"/>
  <c r="J167" i="20"/>
  <c r="I167" i="20"/>
  <c r="E167" i="20"/>
  <c r="D167" i="20"/>
  <c r="B167" i="20"/>
  <c r="V166" i="20"/>
  <c r="AF166" i="20"/>
  <c r="AE166" i="20"/>
  <c r="AD166" i="20"/>
  <c r="AC166" i="20"/>
  <c r="P166" i="20"/>
  <c r="F166" i="20"/>
  <c r="G166" i="20"/>
  <c r="O166" i="20"/>
  <c r="N166" i="20"/>
  <c r="M166" i="20"/>
  <c r="L166" i="20"/>
  <c r="K166" i="20"/>
  <c r="J166" i="20"/>
  <c r="I166" i="20"/>
  <c r="E166" i="20"/>
  <c r="A166" i="20"/>
  <c r="D166" i="20"/>
  <c r="A165" i="20"/>
  <c r="F165" i="20"/>
  <c r="G165" i="20"/>
  <c r="C165" i="20"/>
  <c r="C166" i="20"/>
  <c r="B166" i="20"/>
  <c r="V165" i="20"/>
  <c r="AF165" i="20"/>
  <c r="AE165" i="20"/>
  <c r="AD165" i="20"/>
  <c r="AC165" i="20"/>
  <c r="P165" i="20"/>
  <c r="O165" i="20"/>
  <c r="N165" i="20"/>
  <c r="M165" i="20"/>
  <c r="L165" i="20"/>
  <c r="K165" i="20"/>
  <c r="J165" i="20"/>
  <c r="I165" i="20"/>
  <c r="E165" i="20"/>
  <c r="D165" i="20"/>
  <c r="B165" i="20"/>
  <c r="V164" i="20"/>
  <c r="AF164" i="20"/>
  <c r="AE164" i="20"/>
  <c r="AD164" i="20"/>
  <c r="AC164" i="20"/>
  <c r="P164" i="20"/>
  <c r="F164" i="20"/>
  <c r="G164" i="20"/>
  <c r="O164" i="20"/>
  <c r="N164" i="20"/>
  <c r="M164" i="20"/>
  <c r="L164" i="20"/>
  <c r="K164" i="20"/>
  <c r="J164" i="20"/>
  <c r="I164" i="20"/>
  <c r="E164" i="20"/>
  <c r="A164" i="20"/>
  <c r="D164" i="20"/>
  <c r="A163" i="20"/>
  <c r="C163" i="20"/>
  <c r="C164" i="20"/>
  <c r="B164" i="20"/>
  <c r="V163" i="20"/>
  <c r="AF163" i="20"/>
  <c r="AE163" i="20"/>
  <c r="AD163" i="20"/>
  <c r="AC163" i="20"/>
  <c r="P163" i="20"/>
  <c r="F163" i="20"/>
  <c r="G163" i="20"/>
  <c r="O163" i="20"/>
  <c r="N163" i="20"/>
  <c r="M163" i="20"/>
  <c r="L163" i="20"/>
  <c r="K163" i="20"/>
  <c r="J163" i="20"/>
  <c r="I163" i="20"/>
  <c r="E163" i="20"/>
  <c r="D163" i="20"/>
  <c r="B163" i="20"/>
  <c r="V162" i="20"/>
  <c r="AF162" i="20"/>
  <c r="AE162" i="20"/>
  <c r="AD162" i="20"/>
  <c r="AC162" i="20"/>
  <c r="P162" i="20"/>
  <c r="F162" i="20"/>
  <c r="G162" i="20"/>
  <c r="O162" i="20"/>
  <c r="N162" i="20"/>
  <c r="M162" i="20"/>
  <c r="L162" i="20"/>
  <c r="K162" i="20"/>
  <c r="J162" i="20"/>
  <c r="I162" i="20"/>
  <c r="E162" i="20"/>
  <c r="A162" i="20"/>
  <c r="D162" i="20"/>
  <c r="A161" i="20"/>
  <c r="F161" i="20"/>
  <c r="G161" i="20"/>
  <c r="C161" i="20"/>
  <c r="C162" i="20"/>
  <c r="B162" i="20"/>
  <c r="V161" i="20"/>
  <c r="AF161" i="20"/>
  <c r="AE161" i="20"/>
  <c r="AD161" i="20"/>
  <c r="AC161" i="20"/>
  <c r="P161" i="20"/>
  <c r="O161" i="20"/>
  <c r="N161" i="20"/>
  <c r="M161" i="20"/>
  <c r="L161" i="20"/>
  <c r="K161" i="20"/>
  <c r="J161" i="20"/>
  <c r="I161" i="20"/>
  <c r="E161" i="20"/>
  <c r="D161" i="20"/>
  <c r="B161" i="20"/>
  <c r="V160" i="20"/>
  <c r="AF160" i="20"/>
  <c r="AE160" i="20"/>
  <c r="AD160" i="20"/>
  <c r="AC160" i="20"/>
  <c r="P160" i="20"/>
  <c r="F160" i="20"/>
  <c r="G160" i="20"/>
  <c r="O160" i="20"/>
  <c r="N160" i="20"/>
  <c r="M160" i="20"/>
  <c r="L160" i="20"/>
  <c r="K160" i="20"/>
  <c r="J160" i="20"/>
  <c r="I160" i="20"/>
  <c r="E160" i="20"/>
  <c r="A160" i="20"/>
  <c r="D160" i="20"/>
  <c r="A159" i="20"/>
  <c r="F159" i="20"/>
  <c r="G159" i="20"/>
  <c r="C159" i="20"/>
  <c r="C160" i="20"/>
  <c r="B160" i="20"/>
  <c r="V159" i="20"/>
  <c r="AF159" i="20"/>
  <c r="AE159" i="20"/>
  <c r="AD159" i="20"/>
  <c r="AC159" i="20"/>
  <c r="P159" i="20"/>
  <c r="O159" i="20"/>
  <c r="N159" i="20"/>
  <c r="M159" i="20"/>
  <c r="L159" i="20"/>
  <c r="K159" i="20"/>
  <c r="J159" i="20"/>
  <c r="I159" i="20"/>
  <c r="E159" i="20"/>
  <c r="D159" i="20"/>
  <c r="B159" i="20"/>
  <c r="V158" i="20"/>
  <c r="AF158" i="20"/>
  <c r="AE158" i="20"/>
  <c r="AD158" i="20"/>
  <c r="AC158" i="20"/>
  <c r="P158" i="20"/>
  <c r="F158" i="20"/>
  <c r="G158" i="20"/>
  <c r="O158" i="20"/>
  <c r="N158" i="20"/>
  <c r="M158" i="20"/>
  <c r="L158" i="20"/>
  <c r="K158" i="20"/>
  <c r="J158" i="20"/>
  <c r="I158" i="20"/>
  <c r="E158" i="20"/>
  <c r="A158" i="20"/>
  <c r="D158" i="20"/>
  <c r="A157" i="20"/>
  <c r="F157" i="20"/>
  <c r="G157" i="20"/>
  <c r="C157" i="20"/>
  <c r="C158" i="20"/>
  <c r="B158" i="20"/>
  <c r="V157" i="20"/>
  <c r="AF157" i="20"/>
  <c r="AE157" i="20"/>
  <c r="AD157" i="20"/>
  <c r="AC157" i="20"/>
  <c r="P157" i="20"/>
  <c r="O157" i="20"/>
  <c r="N157" i="20"/>
  <c r="M157" i="20"/>
  <c r="L157" i="20"/>
  <c r="K157" i="20"/>
  <c r="J157" i="20"/>
  <c r="I157" i="20"/>
  <c r="E157" i="20"/>
  <c r="D157" i="20"/>
  <c r="B157" i="20"/>
  <c r="V156" i="20"/>
  <c r="AF156" i="20"/>
  <c r="AE156" i="20"/>
  <c r="AD156" i="20"/>
  <c r="AC156" i="20"/>
  <c r="P156" i="20"/>
  <c r="F156" i="20"/>
  <c r="G156" i="20"/>
  <c r="O156" i="20"/>
  <c r="N156" i="20"/>
  <c r="M156" i="20"/>
  <c r="L156" i="20"/>
  <c r="K156" i="20"/>
  <c r="J156" i="20"/>
  <c r="I156" i="20"/>
  <c r="E156" i="20"/>
  <c r="A156" i="20"/>
  <c r="D156" i="20"/>
  <c r="A155" i="20"/>
  <c r="F155" i="20"/>
  <c r="G155" i="20"/>
  <c r="C155" i="20"/>
  <c r="C156" i="20"/>
  <c r="B156" i="20"/>
  <c r="V155" i="20"/>
  <c r="AF155" i="20"/>
  <c r="AE155" i="20"/>
  <c r="AD155" i="20"/>
  <c r="AC155" i="20"/>
  <c r="P155" i="20"/>
  <c r="O155" i="20"/>
  <c r="N155" i="20"/>
  <c r="M155" i="20"/>
  <c r="L155" i="20"/>
  <c r="K155" i="20"/>
  <c r="J155" i="20"/>
  <c r="I155" i="20"/>
  <c r="E155" i="20"/>
  <c r="D155" i="20"/>
  <c r="B155" i="20"/>
  <c r="V154" i="20"/>
  <c r="AF154" i="20"/>
  <c r="AE154" i="20"/>
  <c r="AD154" i="20"/>
  <c r="AC154" i="20"/>
  <c r="P154" i="20"/>
  <c r="F154" i="20"/>
  <c r="G154" i="20"/>
  <c r="O154" i="20"/>
  <c r="N154" i="20"/>
  <c r="M154" i="20"/>
  <c r="L154" i="20"/>
  <c r="K154" i="20"/>
  <c r="J154" i="20"/>
  <c r="I154" i="20"/>
  <c r="E154" i="20"/>
  <c r="A154" i="20"/>
  <c r="D154" i="20"/>
  <c r="C154" i="20"/>
  <c r="B154"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F3" i="20"/>
  <c r="H4" i="20"/>
  <c r="F4" i="20"/>
  <c r="H5" i="20"/>
  <c r="F5" i="20"/>
  <c r="H6" i="20"/>
  <c r="F6" i="20"/>
  <c r="H7" i="20"/>
  <c r="F7" i="20"/>
  <c r="H8" i="20"/>
  <c r="F8" i="20"/>
  <c r="H9" i="20"/>
  <c r="F9" i="20"/>
  <c r="H10" i="20"/>
  <c r="F10" i="20"/>
  <c r="H11" i="20"/>
  <c r="F11" i="20"/>
  <c r="H12" i="20"/>
  <c r="F12" i="20"/>
  <c r="H13" i="20"/>
  <c r="F13" i="20"/>
  <c r="H14" i="20"/>
  <c r="F14" i="20"/>
  <c r="H15" i="20"/>
  <c r="F15" i="20"/>
  <c r="H16" i="20"/>
  <c r="F16" i="20"/>
  <c r="H17" i="20"/>
  <c r="F17" i="20"/>
  <c r="H18" i="20"/>
  <c r="F18" i="20"/>
  <c r="H19" i="20"/>
  <c r="F19" i="20"/>
  <c r="H20" i="20"/>
  <c r="F20" i="20"/>
  <c r="H21" i="20"/>
  <c r="F21" i="20"/>
  <c r="H22" i="20"/>
  <c r="F22" i="20"/>
  <c r="H23" i="20"/>
  <c r="F23" i="20"/>
  <c r="H24" i="20"/>
  <c r="F24" i="20"/>
  <c r="H25" i="20"/>
  <c r="F25" i="20"/>
  <c r="H26" i="20"/>
  <c r="F26" i="20"/>
  <c r="H27" i="20"/>
  <c r="F27" i="20"/>
  <c r="H28" i="20"/>
  <c r="F28" i="20"/>
  <c r="H29" i="20"/>
  <c r="F29" i="20"/>
  <c r="H30" i="20"/>
  <c r="F30" i="20"/>
  <c r="H31" i="20"/>
  <c r="F31" i="20"/>
  <c r="H32" i="20"/>
  <c r="F32" i="20"/>
  <c r="H33" i="20"/>
  <c r="F33" i="20"/>
  <c r="H34" i="20"/>
  <c r="F34" i="20"/>
  <c r="H35" i="20"/>
  <c r="F35" i="20"/>
  <c r="H36" i="20"/>
  <c r="F36" i="20"/>
  <c r="H37" i="20"/>
  <c r="F37" i="20"/>
  <c r="H38" i="20"/>
  <c r="F38" i="20"/>
  <c r="H39" i="20"/>
  <c r="F39" i="20"/>
  <c r="H40" i="20"/>
  <c r="F40" i="20"/>
  <c r="H41" i="20"/>
  <c r="F41" i="20"/>
  <c r="H42" i="20"/>
  <c r="F42" i="20"/>
  <c r="H43" i="20"/>
  <c r="F43" i="20"/>
  <c r="H44" i="20"/>
  <c r="F44" i="20"/>
  <c r="H45" i="20"/>
  <c r="F45" i="20"/>
  <c r="H46" i="20"/>
  <c r="F46" i="20"/>
  <c r="H47" i="20"/>
  <c r="F47" i="20"/>
  <c r="H48" i="20"/>
  <c r="F48" i="20"/>
  <c r="H49" i="20"/>
  <c r="F49" i="20"/>
  <c r="H50" i="20"/>
  <c r="F50" i="20"/>
  <c r="H51" i="20"/>
  <c r="F51" i="20"/>
  <c r="H52" i="20"/>
  <c r="F52" i="20"/>
  <c r="H53" i="20"/>
  <c r="F53" i="20"/>
  <c r="H54" i="20"/>
  <c r="F54" i="20"/>
  <c r="H55" i="20"/>
  <c r="F55" i="20"/>
  <c r="H56" i="20"/>
  <c r="F56" i="20"/>
  <c r="H57" i="20"/>
  <c r="F57" i="20"/>
  <c r="H58" i="20"/>
  <c r="F58" i="20"/>
  <c r="H59" i="20"/>
  <c r="F59" i="20"/>
  <c r="H60" i="20"/>
  <c r="F60" i="20"/>
  <c r="H61" i="20"/>
  <c r="F61" i="20"/>
  <c r="H62" i="20"/>
  <c r="F62" i="20"/>
  <c r="H63" i="20"/>
  <c r="F63" i="20"/>
  <c r="H64" i="20"/>
  <c r="F64" i="20"/>
  <c r="H65" i="20"/>
  <c r="F65" i="20"/>
  <c r="H66" i="20"/>
  <c r="F66" i="20"/>
  <c r="H67" i="20"/>
  <c r="F67" i="20"/>
  <c r="H68" i="20"/>
  <c r="F68" i="20"/>
  <c r="H69" i="20"/>
  <c r="F69" i="20"/>
  <c r="H70" i="20"/>
  <c r="F70" i="20"/>
  <c r="H71" i="20"/>
  <c r="F71" i="20"/>
  <c r="H72" i="20"/>
  <c r="F72" i="20"/>
  <c r="H73" i="20"/>
  <c r="F73" i="20"/>
  <c r="H74" i="20"/>
  <c r="F74" i="20"/>
  <c r="H75" i="20"/>
  <c r="F75" i="20"/>
  <c r="H76" i="20"/>
  <c r="F76" i="20"/>
  <c r="H77" i="20"/>
  <c r="F77" i="20"/>
  <c r="H78" i="20"/>
  <c r="F78" i="20"/>
  <c r="H79" i="20"/>
  <c r="F79" i="20"/>
  <c r="H80" i="20"/>
  <c r="F80" i="20"/>
  <c r="H81" i="20"/>
  <c r="F81" i="20"/>
  <c r="H82" i="20"/>
  <c r="F82" i="20"/>
  <c r="H83" i="20"/>
  <c r="F83" i="20"/>
  <c r="H84" i="20"/>
  <c r="F84" i="20"/>
  <c r="H85" i="20"/>
  <c r="F85" i="20"/>
  <c r="H86" i="20"/>
  <c r="F86" i="20"/>
  <c r="H87" i="20"/>
  <c r="F87" i="20"/>
  <c r="H88" i="20"/>
  <c r="F88" i="20"/>
  <c r="H89" i="20"/>
  <c r="F89" i="20"/>
  <c r="H90" i="20"/>
  <c r="F90" i="20"/>
  <c r="H91" i="20"/>
  <c r="F91" i="20"/>
  <c r="H92" i="20"/>
  <c r="F92" i="20"/>
  <c r="H93" i="20"/>
  <c r="F93" i="20"/>
  <c r="H94" i="20"/>
  <c r="F94" i="20"/>
  <c r="H95" i="20"/>
  <c r="F95" i="20"/>
  <c r="H96" i="20"/>
  <c r="F96" i="20"/>
  <c r="H97" i="20"/>
  <c r="F97" i="20"/>
  <c r="H98" i="20"/>
  <c r="F98" i="20"/>
  <c r="H99" i="20"/>
  <c r="F99" i="20"/>
  <c r="H100" i="20"/>
  <c r="F100" i="20"/>
  <c r="H101" i="20"/>
  <c r="F101" i="20"/>
  <c r="H102" i="20"/>
  <c r="F102" i="20"/>
  <c r="H103" i="20"/>
  <c r="F103" i="20"/>
  <c r="H104" i="20"/>
  <c r="F104" i="20"/>
  <c r="H105" i="20"/>
  <c r="F105" i="20"/>
  <c r="H106" i="20"/>
  <c r="F106" i="20"/>
  <c r="H107" i="20"/>
  <c r="F107" i="20"/>
  <c r="H108" i="20"/>
  <c r="F108" i="20"/>
  <c r="H109" i="20"/>
  <c r="F109" i="20"/>
  <c r="H110" i="20"/>
  <c r="F110" i="20"/>
  <c r="H111" i="20"/>
  <c r="F111" i="20"/>
  <c r="H112" i="20"/>
  <c r="F112" i="20"/>
  <c r="H113" i="20"/>
  <c r="F113" i="20"/>
  <c r="H114" i="20"/>
  <c r="F114" i="20"/>
  <c r="H115" i="20"/>
  <c r="F115" i="20"/>
  <c r="H116" i="20"/>
  <c r="F116" i="20"/>
  <c r="H117" i="20"/>
  <c r="F117" i="20"/>
  <c r="H118" i="20"/>
  <c r="F118" i="20"/>
  <c r="H119" i="20"/>
  <c r="F119" i="20"/>
  <c r="H120" i="20"/>
  <c r="F120" i="20"/>
  <c r="H121" i="20"/>
  <c r="F121" i="20"/>
  <c r="H122" i="20"/>
  <c r="F122" i="20"/>
  <c r="H123" i="20"/>
  <c r="F123" i="20"/>
  <c r="H124" i="20"/>
  <c r="F124" i="20"/>
  <c r="H125" i="20"/>
  <c r="F125" i="20"/>
  <c r="H126" i="20"/>
  <c r="F126" i="20"/>
  <c r="H127" i="20"/>
  <c r="F127" i="20"/>
  <c r="H128" i="20"/>
  <c r="F128" i="20"/>
  <c r="H129" i="20"/>
  <c r="F129" i="20"/>
  <c r="H130" i="20"/>
  <c r="F130" i="20"/>
  <c r="H131" i="20"/>
  <c r="F131" i="20"/>
  <c r="H132" i="20"/>
  <c r="F132" i="20"/>
  <c r="H133" i="20"/>
  <c r="F133" i="20"/>
  <c r="H134" i="20"/>
  <c r="F134" i="20"/>
  <c r="H135" i="20"/>
  <c r="F135" i="20"/>
  <c r="H136" i="20"/>
  <c r="F136" i="20"/>
  <c r="H137" i="20"/>
  <c r="F137" i="20"/>
  <c r="H138" i="20"/>
  <c r="F138" i="20"/>
  <c r="H139" i="20"/>
  <c r="F139" i="20"/>
  <c r="H140" i="20"/>
  <c r="F140" i="20"/>
  <c r="H141" i="20"/>
  <c r="F141" i="20"/>
  <c r="H142" i="20"/>
  <c r="F142" i="20"/>
  <c r="H143" i="20"/>
  <c r="F143" i="20"/>
  <c r="H144" i="20"/>
  <c r="F144" i="20"/>
  <c r="H145" i="20"/>
  <c r="F145" i="20"/>
  <c r="H146" i="20"/>
  <c r="F146" i="20"/>
  <c r="H147" i="20"/>
  <c r="F147" i="20"/>
  <c r="H148" i="20"/>
  <c r="F148" i="20"/>
  <c r="H149" i="20"/>
  <c r="F149" i="20"/>
  <c r="H150" i="20"/>
  <c r="F150" i="20"/>
  <c r="H151" i="20"/>
  <c r="F151" i="20"/>
  <c r="H152" i="20"/>
  <c r="F152" i="20"/>
  <c r="H153" i="20"/>
  <c r="F153" i="20"/>
  <c r="W147" i="12"/>
  <c r="A147" i="12"/>
  <c r="AE145" i="20"/>
  <c r="M145" i="20"/>
  <c r="F147" i="12"/>
  <c r="AC145" i="20"/>
  <c r="K145" i="20"/>
  <c r="G147" i="12"/>
  <c r="L145" i="20"/>
  <c r="I147" i="12"/>
  <c r="AF145" i="20"/>
  <c r="N145" i="20"/>
  <c r="J147" i="12"/>
  <c r="J145" i="20"/>
  <c r="X147" i="12"/>
  <c r="I145" i="20"/>
  <c r="Y147" i="12"/>
  <c r="Z148" i="12"/>
  <c r="W148" i="12"/>
  <c r="A148" i="12"/>
  <c r="AE146" i="20"/>
  <c r="M146" i="20"/>
  <c r="F148" i="12"/>
  <c r="AC146" i="20"/>
  <c r="K146" i="20"/>
  <c r="G148" i="12"/>
  <c r="L146" i="20"/>
  <c r="I148" i="12"/>
  <c r="AF146" i="20"/>
  <c r="N146" i="20"/>
  <c r="J148" i="12"/>
  <c r="J146" i="20"/>
  <c r="X148" i="12"/>
  <c r="I146" i="20"/>
  <c r="Y148" i="12"/>
  <c r="Z149" i="12"/>
  <c r="W149" i="12"/>
  <c r="A149" i="12"/>
  <c r="AE147" i="20"/>
  <c r="M147" i="20"/>
  <c r="F149" i="12"/>
  <c r="AC147" i="20"/>
  <c r="K147" i="20"/>
  <c r="G149" i="12"/>
  <c r="L147" i="20"/>
  <c r="I149" i="12"/>
  <c r="AF147" i="20"/>
  <c r="N147" i="20"/>
  <c r="J149" i="12"/>
  <c r="J147" i="20"/>
  <c r="X149" i="12"/>
  <c r="I147" i="20"/>
  <c r="Y149" i="12"/>
  <c r="Z150" i="12"/>
  <c r="W150" i="12"/>
  <c r="A150" i="12"/>
  <c r="AE148" i="20"/>
  <c r="M148" i="20"/>
  <c r="F150" i="12"/>
  <c r="AC148" i="20"/>
  <c r="K148" i="20"/>
  <c r="G150" i="12"/>
  <c r="L148" i="20"/>
  <c r="I150" i="12"/>
  <c r="AF148" i="20"/>
  <c r="N148" i="20"/>
  <c r="J150" i="12"/>
  <c r="J148" i="20"/>
  <c r="X150" i="12"/>
  <c r="I148" i="20"/>
  <c r="Y150" i="12"/>
  <c r="Z151" i="12"/>
  <c r="W151" i="12"/>
  <c r="A151" i="12"/>
  <c r="AE149" i="20"/>
  <c r="M149" i="20"/>
  <c r="F151" i="12"/>
  <c r="AC149" i="20"/>
  <c r="K149" i="20"/>
  <c r="G151" i="12"/>
  <c r="L149" i="20"/>
  <c r="I151" i="12"/>
  <c r="AF149" i="20"/>
  <c r="N149" i="20"/>
  <c r="J151" i="12"/>
  <c r="J149" i="20"/>
  <c r="X151" i="12"/>
  <c r="I149" i="20"/>
  <c r="Y151" i="12"/>
  <c r="Z152" i="12"/>
  <c r="W152" i="12"/>
  <c r="A152" i="12"/>
  <c r="AE150" i="20"/>
  <c r="M150" i="20"/>
  <c r="F152" i="12"/>
  <c r="AC150" i="20"/>
  <c r="K150" i="20"/>
  <c r="G152" i="12"/>
  <c r="L150" i="20"/>
  <c r="I152" i="12"/>
  <c r="AF150" i="20"/>
  <c r="N150" i="20"/>
  <c r="J152" i="12"/>
  <c r="J150" i="20"/>
  <c r="X152" i="12"/>
  <c r="I150" i="20"/>
  <c r="Y152" i="12"/>
  <c r="Z153" i="12"/>
  <c r="W153" i="12"/>
  <c r="A153" i="12"/>
  <c r="AE151" i="20"/>
  <c r="M151" i="20"/>
  <c r="F153" i="12"/>
  <c r="AC151" i="20"/>
  <c r="K151" i="20"/>
  <c r="G153" i="12"/>
  <c r="L151" i="20"/>
  <c r="I153" i="12"/>
  <c r="AF151" i="20"/>
  <c r="N151" i="20"/>
  <c r="J153" i="12"/>
  <c r="J151" i="20"/>
  <c r="X153" i="12"/>
  <c r="I151" i="20"/>
  <c r="Y153" i="12"/>
  <c r="Z154" i="12"/>
  <c r="W154" i="12"/>
  <c r="A154" i="12"/>
  <c r="AE152" i="20"/>
  <c r="M152" i="20"/>
  <c r="F154" i="12"/>
  <c r="AC152" i="20"/>
  <c r="K152" i="20"/>
  <c r="G154" i="12"/>
  <c r="L152" i="20"/>
  <c r="I154" i="12"/>
  <c r="AF152" i="20"/>
  <c r="N152" i="20"/>
  <c r="J154" i="12"/>
  <c r="J152" i="20"/>
  <c r="X154" i="12"/>
  <c r="I152" i="20"/>
  <c r="Y154" i="12"/>
  <c r="Z155" i="12"/>
  <c r="W155" i="12"/>
  <c r="A155" i="12"/>
  <c r="AE153" i="20"/>
  <c r="M153" i="20"/>
  <c r="F155" i="12"/>
  <c r="AC153" i="20"/>
  <c r="K153" i="20"/>
  <c r="G155" i="12"/>
  <c r="L153" i="20"/>
  <c r="I155" i="12"/>
  <c r="AF153" i="20"/>
  <c r="N153" i="20"/>
  <c r="J155" i="12"/>
  <c r="J153" i="20"/>
  <c r="X155" i="12"/>
  <c r="I153" i="20"/>
  <c r="Y155"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B146" i="18"/>
  <c r="D146"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N146" i="18"/>
  <c r="O146" i="18"/>
  <c r="P146" i="18"/>
  <c r="Q146" i="18"/>
  <c r="R146" i="18"/>
  <c r="S146" i="18"/>
  <c r="A147" i="18"/>
  <c r="B147" i="18"/>
  <c r="D147" i="18"/>
  <c r="N147" i="18"/>
  <c r="O147" i="18"/>
  <c r="P147" i="18"/>
  <c r="Q147" i="18"/>
  <c r="R147" i="18"/>
  <c r="S147" i="18"/>
  <c r="A148" i="18"/>
  <c r="B148" i="18"/>
  <c r="D148" i="18"/>
  <c r="N148" i="18"/>
  <c r="O148" i="18"/>
  <c r="P148" i="18"/>
  <c r="Q148" i="18"/>
  <c r="R148" i="18"/>
  <c r="S148" i="18"/>
  <c r="A149" i="18"/>
  <c r="B149" i="18"/>
  <c r="D149" i="18"/>
  <c r="N149" i="18"/>
  <c r="O149" i="18"/>
  <c r="P149" i="18"/>
  <c r="Q149" i="18"/>
  <c r="R149" i="18"/>
  <c r="S149" i="18"/>
  <c r="A150" i="18"/>
  <c r="B150" i="18"/>
  <c r="D150" i="18"/>
  <c r="N150" i="18"/>
  <c r="O150" i="18"/>
  <c r="P150" i="18"/>
  <c r="Q150" i="18"/>
  <c r="R150" i="18"/>
  <c r="S150" i="18"/>
  <c r="A151" i="18"/>
  <c r="B151" i="18"/>
  <c r="D151" i="18"/>
  <c r="N151" i="18"/>
  <c r="O151" i="18"/>
  <c r="P151" i="18"/>
  <c r="Q151" i="18"/>
  <c r="R151" i="18"/>
  <c r="S151" i="18"/>
  <c r="A152" i="18"/>
  <c r="B152" i="18"/>
  <c r="D152" i="18"/>
  <c r="N152" i="18"/>
  <c r="O152" i="18"/>
  <c r="P152" i="18"/>
  <c r="Q152" i="18"/>
  <c r="R152" i="18"/>
  <c r="S152" i="18"/>
  <c r="A153" i="18"/>
  <c r="B153" i="18"/>
  <c r="D153" i="18"/>
  <c r="N153" i="18"/>
  <c r="O153" i="18"/>
  <c r="P153" i="18"/>
  <c r="Q153" i="18"/>
  <c r="R153" i="18"/>
  <c r="S153" i="18"/>
  <c r="A154" i="18"/>
  <c r="B154" i="18"/>
  <c r="D154" i="18"/>
  <c r="N154" i="18"/>
  <c r="O154" i="18"/>
  <c r="P154" i="18"/>
  <c r="Q154" i="18"/>
  <c r="R154" i="18"/>
  <c r="S154" i="18"/>
  <c r="C145" i="20"/>
  <c r="B145" i="20"/>
  <c r="D145" i="20"/>
  <c r="E145" i="20"/>
  <c r="C146" i="20"/>
  <c r="B146" i="20"/>
  <c r="D146" i="20"/>
  <c r="E146" i="20"/>
  <c r="C147" i="20"/>
  <c r="B147" i="20"/>
  <c r="D147" i="20"/>
  <c r="E147" i="20"/>
  <c r="C148" i="20"/>
  <c r="B148" i="20"/>
  <c r="D148" i="20"/>
  <c r="E148" i="20"/>
  <c r="C149" i="20"/>
  <c r="B149" i="20"/>
  <c r="D149" i="20"/>
  <c r="E149" i="20"/>
  <c r="C150" i="20"/>
  <c r="B150" i="20"/>
  <c r="D150" i="20"/>
  <c r="E150" i="20"/>
  <c r="C151" i="20"/>
  <c r="B151" i="20"/>
  <c r="D151" i="20"/>
  <c r="E151" i="20"/>
  <c r="C152" i="20"/>
  <c r="B152" i="20"/>
  <c r="D152" i="20"/>
  <c r="E152" i="20"/>
  <c r="C153" i="20"/>
  <c r="B153" i="20"/>
  <c r="D153" i="20"/>
  <c r="E153"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B8" i="20"/>
  <c r="C9" i="20"/>
  <c r="B9" i="20"/>
  <c r="C10" i="20"/>
  <c r="C11" i="20"/>
  <c r="C12" i="20"/>
  <c r="C13" i="20"/>
  <c r="B13" i="20"/>
  <c r="B12" i="20"/>
  <c r="B11" i="20"/>
  <c r="B10" i="20"/>
  <c r="C14" i="20"/>
  <c r="B14" i="20"/>
  <c r="C15" i="20"/>
  <c r="C16" i="20"/>
  <c r="C17" i="20"/>
  <c r="B17" i="20"/>
  <c r="B16" i="20"/>
  <c r="B15" i="20"/>
  <c r="C18" i="20"/>
  <c r="B18" i="20"/>
  <c r="C19" i="20"/>
  <c r="B19" i="20"/>
  <c r="C20" i="20"/>
  <c r="C21" i="20"/>
  <c r="C22" i="20"/>
  <c r="B22" i="20"/>
  <c r="B21" i="20"/>
  <c r="B20" i="20"/>
  <c r="C23" i="20"/>
  <c r="B23" i="20"/>
  <c r="C24" i="20"/>
  <c r="C25" i="20"/>
  <c r="C26" i="20"/>
  <c r="B26" i="20"/>
  <c r="B25" i="20"/>
  <c r="B24" i="20"/>
  <c r="C27" i="20"/>
  <c r="B27" i="20"/>
  <c r="C28" i="20"/>
  <c r="B28" i="20"/>
  <c r="C29" i="20"/>
  <c r="C30" i="20"/>
  <c r="C31" i="20"/>
  <c r="B31" i="20"/>
  <c r="B30" i="20"/>
  <c r="B29" i="20"/>
  <c r="C32" i="20"/>
  <c r="B32" i="20"/>
  <c r="C33" i="20"/>
  <c r="B33" i="20"/>
  <c r="C34" i="20"/>
  <c r="C35" i="20"/>
  <c r="B35" i="20"/>
  <c r="B34" i="20"/>
  <c r="C36" i="20"/>
  <c r="B36" i="20"/>
  <c r="C37" i="20"/>
  <c r="B37" i="20"/>
  <c r="C38" i="20"/>
  <c r="C39" i="20"/>
  <c r="B39" i="20"/>
  <c r="B38" i="20"/>
  <c r="C40" i="20"/>
  <c r="B40" i="20"/>
  <c r="C41" i="20"/>
  <c r="B41" i="20"/>
  <c r="C42" i="20"/>
  <c r="B42" i="20"/>
  <c r="C43" i="20"/>
  <c r="B43" i="20"/>
  <c r="C44" i="20"/>
  <c r="C45" i="20"/>
  <c r="C46" i="20"/>
  <c r="C47" i="20"/>
  <c r="C48" i="20"/>
  <c r="B48" i="20"/>
  <c r="B47" i="20"/>
  <c r="B46" i="20"/>
  <c r="B45" i="20"/>
  <c r="B44" i="20"/>
  <c r="C49" i="20"/>
  <c r="C50" i="20"/>
  <c r="C51" i="20"/>
  <c r="B51" i="20"/>
  <c r="B50" i="20"/>
  <c r="B49" i="20"/>
  <c r="C52" i="20"/>
  <c r="B52" i="20"/>
  <c r="C53" i="20"/>
  <c r="C54" i="20"/>
  <c r="C55" i="20"/>
  <c r="C56" i="20"/>
  <c r="C57" i="20"/>
  <c r="B57" i="20"/>
  <c r="B56" i="20"/>
  <c r="B55" i="20"/>
  <c r="B54" i="20"/>
  <c r="B53" i="20"/>
  <c r="C58" i="20"/>
  <c r="B58" i="20"/>
  <c r="C59" i="20"/>
  <c r="B59" i="20"/>
  <c r="C60" i="20"/>
  <c r="C61" i="20"/>
  <c r="B61" i="20"/>
  <c r="B60" i="20"/>
  <c r="C62" i="20"/>
  <c r="B62" i="20"/>
  <c r="C63" i="20"/>
  <c r="B63" i="20"/>
  <c r="C64" i="20"/>
  <c r="C65" i="20"/>
  <c r="B65" i="20"/>
  <c r="B64" i="20"/>
  <c r="C66" i="20"/>
  <c r="B66" i="20"/>
  <c r="C67" i="20"/>
  <c r="B67" i="20"/>
  <c r="C68" i="20"/>
  <c r="B68" i="20"/>
  <c r="C69" i="20"/>
  <c r="B69" i="20"/>
  <c r="C70" i="20"/>
  <c r="C71" i="20"/>
  <c r="B71" i="20"/>
  <c r="B70" i="20"/>
  <c r="C72" i="20"/>
  <c r="B72" i="20"/>
  <c r="C73" i="20"/>
  <c r="B73" i="20"/>
  <c r="C74" i="20"/>
  <c r="B74" i="20"/>
  <c r="C75" i="20"/>
  <c r="B75" i="20"/>
  <c r="C76" i="20"/>
  <c r="C77" i="20"/>
  <c r="B77" i="20"/>
  <c r="B76" i="20"/>
  <c r="C78" i="20"/>
  <c r="B78" i="20"/>
  <c r="C79" i="20"/>
  <c r="B79" i="20"/>
  <c r="C80" i="20"/>
  <c r="C81" i="20"/>
  <c r="B81" i="20"/>
  <c r="B80" i="20"/>
  <c r="C82" i="20"/>
  <c r="B82" i="20"/>
  <c r="C83" i="20"/>
  <c r="B83" i="20"/>
  <c r="C84" i="20"/>
  <c r="B84" i="20"/>
  <c r="C85" i="20"/>
  <c r="B85" i="20"/>
  <c r="C86" i="20"/>
  <c r="C87" i="20"/>
  <c r="B87" i="20"/>
  <c r="B86" i="20"/>
  <c r="C88" i="20"/>
  <c r="B88" i="20"/>
  <c r="C89" i="20"/>
  <c r="B89" i="20"/>
  <c r="C90" i="20"/>
  <c r="C91" i="20"/>
  <c r="B91" i="20"/>
  <c r="B90" i="20"/>
  <c r="C92" i="20"/>
  <c r="B92" i="20"/>
  <c r="C93" i="20"/>
  <c r="B93" i="20"/>
  <c r="C94" i="20"/>
  <c r="B94" i="20"/>
  <c r="C95" i="20"/>
  <c r="B95" i="20"/>
  <c r="C96" i="20"/>
  <c r="C97" i="20"/>
  <c r="B97" i="20"/>
  <c r="B96" i="20"/>
  <c r="C98" i="20"/>
  <c r="B98" i="20"/>
  <c r="C99" i="20"/>
  <c r="B99"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D136" i="20"/>
  <c r="E136" i="20"/>
  <c r="I136" i="20"/>
  <c r="J136" i="20"/>
  <c r="AC136" i="20"/>
  <c r="K136" i="20"/>
  <c r="L136" i="20"/>
  <c r="AE136" i="20"/>
  <c r="M136" i="20"/>
  <c r="AF136" i="20"/>
  <c r="N136" i="20"/>
  <c r="D137" i="20"/>
  <c r="E137" i="20"/>
  <c r="I137" i="20"/>
  <c r="J137" i="20"/>
  <c r="AC137" i="20"/>
  <c r="K137" i="20"/>
  <c r="L137" i="20"/>
  <c r="AE137" i="20"/>
  <c r="M137" i="20"/>
  <c r="AF137" i="20"/>
  <c r="N137" i="20"/>
  <c r="D138" i="20"/>
  <c r="E138" i="20"/>
  <c r="I138" i="20"/>
  <c r="J138" i="20"/>
  <c r="AC138" i="20"/>
  <c r="K138" i="20"/>
  <c r="L138" i="20"/>
  <c r="AE138" i="20"/>
  <c r="M138" i="20"/>
  <c r="AF138" i="20"/>
  <c r="N138" i="20"/>
  <c r="D139" i="20"/>
  <c r="E139" i="20"/>
  <c r="I139" i="20"/>
  <c r="J139" i="20"/>
  <c r="AC139" i="20"/>
  <c r="K139" i="20"/>
  <c r="L139" i="20"/>
  <c r="AE139" i="20"/>
  <c r="M139" i="20"/>
  <c r="AF139" i="20"/>
  <c r="N139" i="20"/>
  <c r="D140" i="20"/>
  <c r="E140" i="20"/>
  <c r="I140" i="20"/>
  <c r="J140" i="20"/>
  <c r="AC140" i="20"/>
  <c r="K140" i="20"/>
  <c r="L140" i="20"/>
  <c r="AE140" i="20"/>
  <c r="M140" i="20"/>
  <c r="AF140" i="20"/>
  <c r="N140" i="20"/>
  <c r="D141" i="20"/>
  <c r="E141" i="20"/>
  <c r="I141" i="20"/>
  <c r="J141" i="20"/>
  <c r="AC141" i="20"/>
  <c r="K141" i="20"/>
  <c r="L141" i="20"/>
  <c r="AE141" i="20"/>
  <c r="M141" i="20"/>
  <c r="AF141" i="20"/>
  <c r="N141" i="20"/>
  <c r="D142" i="20"/>
  <c r="E142" i="20"/>
  <c r="I142" i="20"/>
  <c r="J142" i="20"/>
  <c r="AC142" i="20"/>
  <c r="K142" i="20"/>
  <c r="L142" i="20"/>
  <c r="AE142" i="20"/>
  <c r="M142" i="20"/>
  <c r="AF142" i="20"/>
  <c r="N142" i="20"/>
  <c r="D143" i="20"/>
  <c r="E143" i="20"/>
  <c r="I143" i="20"/>
  <c r="J143" i="20"/>
  <c r="AC143" i="20"/>
  <c r="K143" i="20"/>
  <c r="L143" i="20"/>
  <c r="AE143" i="20"/>
  <c r="M143" i="20"/>
  <c r="AF143" i="20"/>
  <c r="N143" i="20"/>
  <c r="D144" i="20"/>
  <c r="E144" i="20"/>
  <c r="I144" i="20"/>
  <c r="J144" i="20"/>
  <c r="AC144" i="20"/>
  <c r="K144" i="20"/>
  <c r="L144" i="20"/>
  <c r="AE144" i="20"/>
  <c r="M144" i="20"/>
  <c r="AF144" i="20"/>
  <c r="N144" i="20"/>
  <c r="A5" i="16"/>
  <c r="A6" i="16"/>
  <c r="A7" i="16"/>
  <c r="A8" i="16"/>
  <c r="A9" i="16"/>
  <c r="A10" i="16"/>
  <c r="A11" i="16"/>
  <c r="A12" i="16"/>
  <c r="A13" i="16"/>
  <c r="A14" i="16"/>
  <c r="A15" i="16"/>
  <c r="A16" i="16"/>
  <c r="A17" i="16"/>
  <c r="A18" i="16"/>
  <c r="F18" i="16"/>
  <c r="D135" i="20"/>
  <c r="D4" i="20"/>
  <c r="D5" i="20"/>
  <c r="D6" i="20"/>
  <c r="D7" i="20"/>
  <c r="E4" i="20"/>
  <c r="E5" i="20"/>
  <c r="E6"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E135" i="20"/>
  <c r="D3" i="20"/>
  <c r="G18" i="16"/>
  <c r="H18" i="16"/>
  <c r="I18" i="16"/>
  <c r="J18" i="16"/>
  <c r="K18" i="16"/>
  <c r="L18" i="16"/>
  <c r="M18" i="16"/>
  <c r="N18" i="16"/>
  <c r="O18" i="16"/>
  <c r="P18" i="16"/>
  <c r="Q18" i="16"/>
  <c r="R18" i="16"/>
  <c r="S18" i="16"/>
  <c r="T18" i="16"/>
  <c r="U18" i="16"/>
  <c r="A19" i="16"/>
  <c r="F19" i="16"/>
  <c r="G19" i="16"/>
  <c r="H19" i="16"/>
  <c r="I19" i="16"/>
  <c r="J19" i="16"/>
  <c r="K19" i="16"/>
  <c r="L19" i="16"/>
  <c r="M19" i="16"/>
  <c r="N19" i="16"/>
  <c r="O19" i="16"/>
  <c r="P19" i="16"/>
  <c r="Q19" i="16"/>
  <c r="R19" i="16"/>
  <c r="S19" i="16"/>
  <c r="T19" i="16"/>
  <c r="U19" i="16"/>
  <c r="A20" i="16"/>
  <c r="F20" i="16"/>
  <c r="G20" i="16"/>
  <c r="H20" i="16"/>
  <c r="I20" i="16"/>
  <c r="J20" i="16"/>
  <c r="K20" i="16"/>
  <c r="L20" i="16"/>
  <c r="M20" i="16"/>
  <c r="N20" i="16"/>
  <c r="O20" i="16"/>
  <c r="P20" i="16"/>
  <c r="Q20" i="16"/>
  <c r="R20" i="16"/>
  <c r="S20" i="16"/>
  <c r="T20" i="16"/>
  <c r="U20" i="16"/>
  <c r="A21" i="16"/>
  <c r="F21" i="16"/>
  <c r="G21" i="16"/>
  <c r="H21" i="16"/>
  <c r="I21" i="16"/>
  <c r="J21" i="16"/>
  <c r="K21" i="16"/>
  <c r="L21" i="16"/>
  <c r="M21" i="16"/>
  <c r="N21" i="16"/>
  <c r="O21" i="16"/>
  <c r="P21" i="16"/>
  <c r="Q21" i="16"/>
  <c r="R21" i="16"/>
  <c r="S21" i="16"/>
  <c r="T21" i="16"/>
  <c r="U21" i="16"/>
  <c r="A22" i="16"/>
  <c r="F22" i="16"/>
  <c r="G22" i="16"/>
  <c r="H22" i="16"/>
  <c r="I22" i="16"/>
  <c r="J22" i="16"/>
  <c r="K22" i="16"/>
  <c r="L22" i="16"/>
  <c r="M22" i="16"/>
  <c r="N22" i="16"/>
  <c r="O22" i="16"/>
  <c r="P22" i="16"/>
  <c r="Q22" i="16"/>
  <c r="R22" i="16"/>
  <c r="S22" i="16"/>
  <c r="T22" i="16"/>
  <c r="U22" i="16"/>
  <c r="A23" i="16"/>
  <c r="F23" i="16"/>
  <c r="G23" i="16"/>
  <c r="H23" i="16"/>
  <c r="I23" i="16"/>
  <c r="J23" i="16"/>
  <c r="K23" i="16"/>
  <c r="L23" i="16"/>
  <c r="M23" i="16"/>
  <c r="N23" i="16"/>
  <c r="O23" i="16"/>
  <c r="P23" i="16"/>
  <c r="Q23" i="16"/>
  <c r="R23" i="16"/>
  <c r="S23" i="16"/>
  <c r="T23" i="16"/>
  <c r="U23" i="16"/>
  <c r="A24" i="16"/>
  <c r="F24" i="16"/>
  <c r="G24" i="16"/>
  <c r="H24" i="16"/>
  <c r="I24" i="16"/>
  <c r="J24" i="16"/>
  <c r="K24" i="16"/>
  <c r="L24" i="16"/>
  <c r="M24" i="16"/>
  <c r="N24" i="16"/>
  <c r="O24" i="16"/>
  <c r="P24" i="16"/>
  <c r="Q24" i="16"/>
  <c r="R24" i="16"/>
  <c r="S24" i="16"/>
  <c r="T24" i="16"/>
  <c r="U24" i="16"/>
  <c r="A25" i="16"/>
  <c r="F25" i="16"/>
  <c r="G25" i="16"/>
  <c r="H25" i="16"/>
  <c r="I25" i="16"/>
  <c r="J25" i="16"/>
  <c r="K25" i="16"/>
  <c r="L25" i="16"/>
  <c r="M25" i="16"/>
  <c r="N25" i="16"/>
  <c r="O25" i="16"/>
  <c r="P25" i="16"/>
  <c r="Q25" i="16"/>
  <c r="R25" i="16"/>
  <c r="S25" i="16"/>
  <c r="T25" i="16"/>
  <c r="U25" i="16"/>
  <c r="A26" i="16"/>
  <c r="F26" i="16"/>
  <c r="G26" i="16"/>
  <c r="H26" i="16"/>
  <c r="I26" i="16"/>
  <c r="J26" i="16"/>
  <c r="K26" i="16"/>
  <c r="L26" i="16"/>
  <c r="M26" i="16"/>
  <c r="N26" i="16"/>
  <c r="O26" i="16"/>
  <c r="P26" i="16"/>
  <c r="Q26" i="16"/>
  <c r="R26" i="16"/>
  <c r="S26" i="16"/>
  <c r="T26" i="16"/>
  <c r="U26" i="16"/>
  <c r="A27" i="16"/>
  <c r="F27" i="16"/>
  <c r="G27" i="16"/>
  <c r="H27" i="16"/>
  <c r="I27" i="16"/>
  <c r="J27" i="16"/>
  <c r="K27" i="16"/>
  <c r="L27" i="16"/>
  <c r="M27" i="16"/>
  <c r="N27" i="16"/>
  <c r="O27" i="16"/>
  <c r="P27" i="16"/>
  <c r="Q27" i="16"/>
  <c r="R27" i="16"/>
  <c r="S27" i="16"/>
  <c r="T27" i="16"/>
  <c r="U27" i="16"/>
  <c r="A28" i="16"/>
  <c r="F28" i="16"/>
  <c r="G28" i="16"/>
  <c r="H28" i="16"/>
  <c r="I28" i="16"/>
  <c r="J28" i="16"/>
  <c r="K28" i="16"/>
  <c r="L28" i="16"/>
  <c r="M28" i="16"/>
  <c r="N28" i="16"/>
  <c r="O28" i="16"/>
  <c r="P28" i="16"/>
  <c r="Q28" i="16"/>
  <c r="R28" i="16"/>
  <c r="S28" i="16"/>
  <c r="T28" i="16"/>
  <c r="U28" i="16"/>
  <c r="A29" i="16"/>
  <c r="F29" i="16"/>
  <c r="G29" i="16"/>
  <c r="H29" i="16"/>
  <c r="I29" i="16"/>
  <c r="J29" i="16"/>
  <c r="K29" i="16"/>
  <c r="L29" i="16"/>
  <c r="M29" i="16"/>
  <c r="N29" i="16"/>
  <c r="O29" i="16"/>
  <c r="P29" i="16"/>
  <c r="Q29" i="16"/>
  <c r="R29" i="16"/>
  <c r="S29" i="16"/>
  <c r="T29" i="16"/>
  <c r="U29" i="16"/>
  <c r="A30" i="16"/>
  <c r="F30" i="16"/>
  <c r="G30" i="16"/>
  <c r="H30" i="16"/>
  <c r="I30" i="16"/>
  <c r="J30" i="16"/>
  <c r="K30" i="16"/>
  <c r="L30" i="16"/>
  <c r="M30" i="16"/>
  <c r="N30" i="16"/>
  <c r="O30" i="16"/>
  <c r="P30" i="16"/>
  <c r="Q30" i="16"/>
  <c r="R30" i="16"/>
  <c r="S30" i="16"/>
  <c r="T30" i="16"/>
  <c r="U30" i="16"/>
  <c r="A31" i="16"/>
  <c r="F31" i="16"/>
  <c r="G31" i="16"/>
  <c r="H31" i="16"/>
  <c r="I31" i="16"/>
  <c r="J31" i="16"/>
  <c r="K31" i="16"/>
  <c r="L31" i="16"/>
  <c r="M31" i="16"/>
  <c r="N31" i="16"/>
  <c r="O31" i="16"/>
  <c r="P31" i="16"/>
  <c r="Q31" i="16"/>
  <c r="R31" i="16"/>
  <c r="S31" i="16"/>
  <c r="T31" i="16"/>
  <c r="U31" i="16"/>
  <c r="A32" i="16"/>
  <c r="F32" i="16"/>
  <c r="G32" i="16"/>
  <c r="H32" i="16"/>
  <c r="I32" i="16"/>
  <c r="J32" i="16"/>
  <c r="K32" i="16"/>
  <c r="L32" i="16"/>
  <c r="M32" i="16"/>
  <c r="N32" i="16"/>
  <c r="O32" i="16"/>
  <c r="P32" i="16"/>
  <c r="Q32" i="16"/>
  <c r="R32" i="16"/>
  <c r="S32" i="16"/>
  <c r="T32" i="16"/>
  <c r="U32" i="16"/>
  <c r="A33"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<sst xmlns="http://schemas.openxmlformats.org/spreadsheetml/2006/main" count="1079" uniqueCount="514">
  <si>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</si>
  <si>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</si>
  <si>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</si>
  <si>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</si>
  <si>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</si>
  <si>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</si>
  <si>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</si>
  <si>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</si>
  <si>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</si>
  <si>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</si>
  <si>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</si>
  <si>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</si>
  <si>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</si>
  <si>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</si>
  <si>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</si>
  <si>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</si>
  <si>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</si>
  <si>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</si>
  <si>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</si>
  <si>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</si>
  <si>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</si>
  <si>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</si>
  <si>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</si>
  <si>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</si>
  <si>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</si>
  <si>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</si>
  <si>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</si>
  <si>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</si>
  <si>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</si>
  <si>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</si>
  <si>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</si>
  <si>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</si>
  <si>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</si>
  <si>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</si>
  <si>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</si>
  <si>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</si>
  <si>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</si>
  <si>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</si>
  <si>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</si>
  <si>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</si>
  <si>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</si>
  <si>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</si>
  <si>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</si>
  <si>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</si>
  <si>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</si>
  <si>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</si>
  <si>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</si>
  <si>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</si>
  <si>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</si>
  <si>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</si>
  <si>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</si>
  <si>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</si>
  <si>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</si>
  <si>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</si>
  <si>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</si>
  <si>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</si>
  <si>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</si>
  <si>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</si>
  <si>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</si>
  <si>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</si>
  <si>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</si>
  <si>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</si>
  <si>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</si>
  <si>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</si>
  <si>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</si>
  <si>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</si>
  <si>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</si>
  <si>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</si>
  <si>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</si>
  <si>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</si>
  <si>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</si>
  <si>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</si>
  <si>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</si>
  <si>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</si>
  <si>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</si>
  <si>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</si>
  <si>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</si>
  <si>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</si>
  <si>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</si>
  <si>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</si>
  <si>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</si>
  <si>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</si>
  <si>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</si>
  <si>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</si>
  <si>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</si>
  <si>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</si>
  <si>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</si>
  <si>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</si>
  <si>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</si>
  <si>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</si>
  <si>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</si>
  <si>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</si>
  <si>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</si>
  <si>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</si>
  <si>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</si>
  <si>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</si>
  <si>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</si>
  <si>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</si>
  <si>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</si>
  <si>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</si>
  <si>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</si>
  <si>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</si>
  <si>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</si>
  <si>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</si>
  <si>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</si>
  <si>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</si>
  <si>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</si>
  <si>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</si>
  <si>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</si>
  <si>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</si>
  <si>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</si>
  <si>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</si>
  <si>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</si>
  <si>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</si>
  <si>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</si>
  <si>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</si>
  <si>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</si>
  <si>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</si>
  <si>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</si>
  <si>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</si>
  <si>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</si>
  <si>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</si>
  <si>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</si>
  <si>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</si>
  <si>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</si>
  <si>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</si>
  <si>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</si>
  <si>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</si>
  <si>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</si>
  <si>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</si>
  <si>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</si>
  <si>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</si>
  <si>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</si>
  <si>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</si>
  <si>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</si>
  <si>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</si>
  <si>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</si>
  <si>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</si>
  <si>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</si>
  <si>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</si>
  <si>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</si>
  <si>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</si>
  <si>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</si>
  <si>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</si>
  <si>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</si>
  <si>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</si>
  <si>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</si>
  <si>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</si>
  <si>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</si>
  <si>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</si>
  <si>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</si>
  <si>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</si>
  <si>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平均怪</t>
    <rPh sb="0" eb="1">
      <t>ping'jun</t>
    </rPh>
    <rPh sb="2" eb="3">
      <t>gaui</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</si>
  <si>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</si>
  <si>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</si>
  <si>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</si>
  <si>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</si>
  <si>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第一章boss</t>
    <rPh sb="0" eb="1">
      <t>di'y</t>
    </rPh>
    <rPh sb="2" eb="3">
      <t>zhang</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</si>
  <si>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</si>
  <si>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</si>
  <si>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</si>
  <si>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</si>
  <si>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</si>
  <si>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</si>
  <si>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</si>
  <si>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</si>
  <si>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</si>
  <si>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</si>
  <si>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</si>
  <si>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</si>
  <si>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</si>
  <si>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</si>
  <si>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</si>
  <si>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</si>
  <si>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</si>
  <si>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</si>
  <si>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</si>
  <si>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</si>
  <si>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</si>
  <si>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</si>
  <si>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</si>
  <si>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</si>
  <si>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</si>
  <si>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</si>
  <si>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</si>
  <si>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</si>
  <si>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</si>
  <si>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</si>
  <si>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</si>
  <si>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</si>
  <si>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</si>
  <si>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</si>
  <si>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</si>
  <si>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</si>
  <si>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被攻击次数</t>
    <rPh sb="0" eb="1">
      <t>bei</t>
    </rPh>
    <rPh sb="1" eb="2">
      <t>gong'j</t>
    </rPh>
    <rPh sb="3" eb="4">
      <t>ci'shu</t>
    </rPh>
    <phoneticPr fontId="3" type="noConversion"/>
  </si>
  <si>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</si>
  <si>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</si>
  <si>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</si>
  <si>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群体治疗怪</t>
    <rPh sb="0" eb="1">
      <t>qun't</t>
    </rPh>
    <rPh sb="2" eb="3">
      <t>zhi'l</t>
    </rPh>
    <rPh sb="4" eb="5">
      <t>guai</t>
    </rPh>
    <phoneticPr fontId="3" type="noConversion"/>
  </si>
  <si>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</si>
  <si>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</si>
  <si>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</si>
  <si>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</si>
  <si>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</si>
  <si>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</si>
  <si>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</si>
  <si>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</si>
  <si>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</si>
  <si>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</si>
  <si>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</si>
  <si>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</si>
  <si>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</si>
  <si>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</si>
  <si>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</si>
  <si>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</si>
  <si>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</si>
  <si>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</si>
  <si>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</si>
  <si>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</si>
  <si>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</si>
  <si>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</si>
  <si>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</si>
  <si>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</si>
  <si>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</si>
  <si>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</si>
  <si>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</si>
  <si>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</si>
  <si>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</si>
  <si>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</si>
  <si>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</si>
  <si>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</si>
  <si>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</si>
  <si>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</si>
  <si>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</si>
  <si>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</si>
  <si>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</si>
  <si>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</si>
  <si>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</si>
  <si>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</si>
  <si>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</si>
  <si>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</si>
  <si>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</si>
  <si>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</si>
  <si>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</si>
  <si>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</si>
  <si>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</si>
  <si>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</si>
  <si>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</si>
  <si>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</si>
  <si>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</si>
  <si>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</si>
  <si>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</si>
  <si>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</si>
  <si>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</si>
  <si>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</si>
  <si>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</si>
  <si>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</si>
  <si>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</si>
  <si>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</si>
  <si>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</si>
  <si>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</si>
  <si>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</si>
  <si>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</si>
  <si>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</si>
  <si>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</si>
  <si>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</si>
  <si>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</si>
  <si>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</si>
  <si>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</si>
  <si>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</si>
  <si>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</si>
  <si>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</si>
  <si>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</si>
  <si>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</si>
  <si>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</si>
  <si>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</si>
  <si>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</si>
  <si>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</si>
  <si>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</si>
  <si>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</si>
  <si>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</si>
  <si>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</si>
  <si>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</si>
  <si>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</si>
  <si>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</si>
  <si>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</si>
  <si>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</si>
  <si>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</si>
  <si>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</si>
  <si>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</si>
  <si>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</si>
  <si>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</si>
  <si>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</si>
  <si>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</si>
  <si>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</si>
  <si>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</si>
  <si>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</si>
  <si>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</si>
  <si>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</si>
  <si>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</si>
  <si>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</si>
  <si>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</si>
  <si>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</si>
  <si>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</si>
  <si>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</si>
  <si>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</si>
  <si>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</si>
  <si>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</si>
  <si>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</si>
  <si>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</si>
  <si>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</si>
  <si>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</si>
  <si>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</si>
  <si>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</si>
  <si>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</si>
  <si>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</si>
  <si>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</si>
  <si>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</si>
  <si>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</si>
  <si>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</si>
  <si>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</si>
  <si>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</si>
  <si>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</si>
  <si>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</si>
  <si>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</si>
  <si>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</si>
  <si>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</si>
  <si>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</si>
  <si>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</si>
  <si>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</si>
  <si>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</si>
  <si>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</si>
  <si>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</si>
  <si>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</si>
  <si>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</si>
  <si>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</si>
  <si>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</si>
  <si>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</si>
  <si>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</si>
  <si>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</si>
  <si>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</si>
  <si>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</si>
  <si>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</si>
  <si>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</si>
  <si>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</si>
  <si>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</si>
  <si>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</si>
  <si>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</si>
  <si>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</si>
  <si>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</si>
  <si>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</si>
  <si>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</si>
  <si>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</si>
  <si>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</si>
  <si>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</si>
  <si>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</si>
  <si>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</si>
  <si>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</si>
  <si>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</si>
  <si>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</si>
  <si>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</si>
  <si>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</si>
  <si>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</si>
  <si>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</si>
  <si>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</si>
  <si>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</si>
  <si>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</si>
  <si>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</si>
  <si>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</si>
  <si>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</si>
  <si>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</si>
  <si>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</si>
  <si>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</si>
  <si>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</si>
  <si>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</si>
  <si>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</si>
  <si>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</si>
  <si>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</si>
  <si>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</si>
  <si>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</si>
  <si>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</si>
  <si>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</si>
  <si>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</si>
  <si>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</si>
  <si>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</si>
  <si>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</si>
  <si>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</si>
  <si>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</si>
  <si>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</si>
  <si>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</si>
  <si>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</si>
  <si>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</si>
  <si>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</si>
  <si>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</si>
  <si>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</si>
  <si>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</si>
  <si>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</si>
  <si>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</si>
  <si>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小蘑菇</t>
    <rPh sb="0" eb="1">
      <t>xiao</t>
    </rPh>
    <rPh sb="1" eb="2">
      <t>mo'gu</t>
    </rPh>
    <phoneticPr fontId="3" type="noConversion"/>
  </si>
  <si>
    <t>食人花</t>
    <rPh sb="0" eb="1">
      <t>shi'r'h</t>
    </rPh>
    <phoneticPr fontId="3" type="noConversion"/>
  </si>
  <si>
    <t>食人花</t>
    <rPh sb="0" eb="1">
      <t>s'r'h</t>
    </rPh>
    <phoneticPr fontId="3" type="noConversion"/>
  </si>
  <si>
    <t>莉莉丝</t>
  </si>
  <si>
    <t>食人花</t>
    <rPh sb="0" eb="1">
      <t>shi'ren'h</t>
    </rPh>
    <phoneticPr fontId="3" type="noConversion"/>
  </si>
  <si>
    <t>小花精</t>
    <rPh sb="0" eb="1">
      <t>xiao</t>
    </rPh>
    <rPh sb="1" eb="2">
      <t>hua</t>
    </rPh>
    <rPh sb="2" eb="3">
      <t>jing</t>
    </rPh>
    <phoneticPr fontId="3" type="noConversion"/>
  </si>
  <si>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</si>
  <si>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</si>
  <si>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</si>
  <si>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</si>
  <si>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</si>
  <si>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</si>
  <si>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</si>
  <si>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</si>
  <si>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</si>
  <si>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</si>
  <si>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</si>
  <si>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</si>
  <si>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</si>
  <si>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</si>
  <si>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</si>
  <si>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</si>
  <si>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</si>
  <si>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</si>
  <si>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</si>
  <si>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</si>
  <si>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</si>
  <si>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</si>
  <si>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</si>
  <si>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</si>
  <si>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</si>
  <si>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</si>
  <si>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</si>
  <si>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</si>
  <si>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</si>
  <si>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</si>
  <si>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</si>
  <si>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</si>
  <si>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</si>
  <si>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</si>
  <si>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</si>
  <si>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</si>
  <si>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</si>
  <si>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</si>
  <si>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</si>
  <si>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</si>
  <si>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</si>
  <si>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</si>
  <si>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</si>
  <si>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</si>
  <si>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</si>
  <si>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</si>
  <si>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</si>
  <si>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</si>
  <si>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</si>
  <si>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</si>
  <si>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</si>
  <si>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</si>
  <si>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</si>
  <si>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</si>
  <si>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</si>
  <si>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</si>
  <si>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</si>
  <si>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</si>
  <si>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</si>
  <si>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</si>
  <si>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</si>
  <si>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</si>
  <si>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</si>
  <si>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洛克</t>
    <rPh sb="0" eb="1">
      <t>luo'ke</t>
    </rPh>
    <phoneticPr fontId="3" type="noConversion"/>
  </si>
  <si>
    <t>树妖</t>
    <rPh sb="0" eb="1">
      <t>shu</t>
    </rPh>
    <rPh sb="1" eb="2">
      <t>yao</t>
    </rPh>
    <phoneticPr fontId="3" type="noConversion"/>
  </si>
  <si>
    <t>藤蔓怪</t>
    <rPh sb="0" eb="1">
      <t>teng'm</t>
    </rPh>
    <rPh sb="2" eb="3">
      <t>guai</t>
    </rPh>
    <phoneticPr fontId="3" type="noConversion"/>
  </si>
  <si>
    <t>毒蘑菇</t>
    <rPh sb="0" eb="1">
      <t>du</t>
    </rPh>
    <rPh sb="1" eb="2">
      <t>mo'g</t>
    </rPh>
    <phoneticPr fontId="3" type="noConversion"/>
  </si>
  <si>
    <t>麦克白</t>
    <rPh sb="0" eb="1">
      <t>mai'ke'b</t>
    </rPh>
    <phoneticPr fontId="3" type="noConversion"/>
  </si>
  <si>
    <t>莉莉丝</t>
    <rPh sb="0" eb="1">
      <t>l'l's</t>
    </rPh>
    <phoneticPr fontId="3" type="noConversion"/>
  </si>
  <si>
    <t>麦克白</t>
    <rPh sb="0" eb="1">
      <t>mai'k'b</t>
    </rPh>
    <phoneticPr fontId="3" type="noConversion"/>
  </si>
  <si>
    <t>黄蜂怪</t>
    <rPh sb="0" eb="1">
      <t>huang'f</t>
    </rPh>
    <rPh sb="2" eb="3">
      <t>guai</t>
    </rPh>
    <phoneticPr fontId="3" type="noConversion"/>
  </si>
  <si>
    <t>超治疗小花精</t>
    <rPh sb="0" eb="1">
      <t>chao</t>
    </rPh>
    <rPh sb="1" eb="2">
      <t>zhi'liao</t>
    </rPh>
    <rPh sb="3" eb="4">
      <t>xiao</t>
    </rPh>
    <rPh sb="4" eb="5">
      <t>hua</t>
    </rPh>
    <rPh sb="5" eb="6">
      <t>jing</t>
    </rPh>
    <phoneticPr fontId="3" type="noConversion"/>
  </si>
  <si>
    <t>甲虫精</t>
    <rPh sb="0" eb="1">
      <t>jia'chogn</t>
    </rPh>
    <rPh sb="2" eb="3">
      <t>jing</t>
    </rPh>
    <phoneticPr fontId="3" type="noConversion"/>
  </si>
  <si>
    <t>毒躯藤蔓怪</t>
    <rPh sb="0" eb="1">
      <t>du</t>
    </rPh>
    <rPh sb="1" eb="2">
      <t>qu'ti</t>
    </rPh>
    <rPh sb="2" eb="3">
      <t>teng'm</t>
    </rPh>
    <rPh sb="4" eb="5">
      <t>guai</t>
    </rPh>
    <phoneticPr fontId="3" type="noConversion"/>
  </si>
  <si>
    <t>毒躯藤蔓怪</t>
    <rPh sb="0" eb="1">
      <t>du</t>
    </rPh>
    <rPh sb="1" eb="2">
      <t>qu'ti</t>
    </rPh>
    <phoneticPr fontId="3" type="noConversion"/>
  </si>
  <si>
    <t>毒躯树妖</t>
    <phoneticPr fontId="3" type="noConversion"/>
  </si>
  <si>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</si>
  <si>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</si>
  <si>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</si>
  <si>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</si>
  <si>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</si>
  <si>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</si>
  <si>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</si>
  <si>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</si>
  <si>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</si>
  <si>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</si>
  <si>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</si>
  <si>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</si>
  <si>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</si>
  <si>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</si>
  <si>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</si>
  <si>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</si>
  <si>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</si>
  <si>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</si>
  <si>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</si>
  <si>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</si>
  <si>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</si>
  <si>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</si>
  <si>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</si>
  <si>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</si>
  <si>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</si>
  <si>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</si>
  <si>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</si>
  <si>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</si>
  <si>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</si>
  <si>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</si>
  <si>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炎界使用随机武将的模式去做怎么样？</t>
    <rPh sb="0" eb="1">
      <t>yan</t>
    </rPh>
    <rPh sb="1" eb="2">
      <t>jie</t>
    </rPh>
    <rPh sb="2" eb="3">
      <t>shi'yong</t>
    </rPh>
    <rPh sb="4" eb="5">
      <t>sui'j</t>
    </rPh>
    <rPh sb="6" eb="7">
      <t>wu'j</t>
    </rPh>
    <rPh sb="8" eb="9">
      <t>d</t>
    </rPh>
    <rPh sb="9" eb="10">
      <t>mo's</t>
    </rPh>
    <rPh sb="11" eb="12">
      <t>qu</t>
    </rPh>
    <rPh sb="12" eb="13">
      <t>zuo</t>
    </rPh>
    <rPh sb="13" eb="14">
      <t>z'm</t>
    </rPh>
    <rPh sb="15" eb="16">
      <t>yang</t>
    </rPh>
    <phoneticPr fontId="3" type="noConversion"/>
  </si>
  <si>
    <t>我出几个阵型。然后让他去roll</t>
    <rPh sb="0" eb="1">
      <t>wo</t>
    </rPh>
    <rPh sb="1" eb="2">
      <t>chu</t>
    </rPh>
    <rPh sb="2" eb="3">
      <t>ji'ge</t>
    </rPh>
    <rPh sb="4" eb="5">
      <t>zhen'x</t>
    </rPh>
    <rPh sb="7" eb="8">
      <t>ran'h</t>
    </rPh>
    <rPh sb="9" eb="10">
      <t>rang</t>
    </rPh>
    <rPh sb="10" eb="11">
      <t>ta</t>
    </rPh>
    <rPh sb="11" eb="12">
      <t>qu</t>
    </rPh>
    <phoneticPr fontId="3" type="noConversion"/>
  </si>
  <si>
    <t>然后分前中，后阵排的武将定位。</t>
    <rPh sb="0" eb="1">
      <t>ran'h</t>
    </rPh>
    <rPh sb="2" eb="3">
      <t>fen</t>
    </rPh>
    <rPh sb="3" eb="4">
      <t>qian</t>
    </rPh>
    <rPh sb="4" eb="5">
      <t>zhong</t>
    </rPh>
    <rPh sb="6" eb="7">
      <t>hou</t>
    </rPh>
    <rPh sb="7" eb="8">
      <t>zhen'x</t>
    </rPh>
    <rPh sb="8" eb="9">
      <t>pai</t>
    </rPh>
    <rPh sb="9" eb="10">
      <t>d</t>
    </rPh>
    <rPh sb="10" eb="11">
      <t>wu'j</t>
    </rPh>
    <rPh sb="12" eb="13">
      <t>ding'w</t>
    </rPh>
    <phoneticPr fontId="3" type="noConversion"/>
  </si>
  <si>
    <t>可行</t>
    <rPh sb="0" eb="1">
      <t>ke</t>
    </rPh>
    <rPh sb="1" eb="2">
      <t>xing</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</si>
</sst>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0" fontId="0" fillId="8" borderId="0" xfId="0" applyFont="1" applyFill="1"/>
  </cellXfs>
  <cellStyles count="1">
    <cellStyle name="常规"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E5" sqref="E5:E4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156</v>
      </c>
      <c r="F3" t="s">
        <v>155</v>
      </c>
      <c r="G3" s="2" t="s">
        <v>49</v>
      </c>
      <c r="H3" s="2" t="s">
        <v>50</v>
      </c>
      <c r="I3" t="s">
        <v>75</v>
      </c>
      <c r="J3" t="s">
        <v>77</v>
      </c>
      <c r="K3" t="s">
        <v>78</v>
      </c>
      <c r="L3" t="s">
        <v>79</v>
      </c>
      <c r="M3" t="s">
        <v>80</v>
      </c>
      <c r="N3" t="s">
        <v>81</v>
      </c>
      <c r="O3" t="s">
        <v>82</v>
      </c>
      <c r="P3" t="s">
        <v>190</v>
      </c>
    </row>
    <row r="4" spans="1:25" x14ac:dyDescent="0.15">
      <c r="D4">
        <v>0</v>
      </c>
      <c r="E4" t="s">
        <v>83</v>
      </c>
      <c r="F4" t="s">
        <v>158</v>
      </c>
      <c r="G4" s="6">
        <v>100</v>
      </c>
      <c r="H4" s="6">
        <v>100</v>
      </c>
      <c r="I4" s="2">
        <v>160</v>
      </c>
      <c r="J4" s="6"/>
      <c r="K4" s="6"/>
      <c r="L4" s="6"/>
      <c r="M4" s="6"/>
      <c r="N4" s="6"/>
      <c r="O4" s="6"/>
      <c r="P4" t="s">
        <v>191</v>
      </c>
    </row>
    <row r="5" spans="1:25" x14ac:dyDescent="0.15">
      <c r="D5">
        <v>1</v>
      </c>
      <c r="E5" s="11" t="s">
        <v>347</v>
      </c>
      <c r="F5" s="11" t="s">
        <v>347</v>
      </c>
      <c r="G5" s="6">
        <v>100</v>
      </c>
      <c r="H5" s="6">
        <v>100</v>
      </c>
      <c r="I5">
        <f t="shared" ref="I5:I8" si="0">($I$4/(G5*$B$1-$H$4*$B$2))*($G$4*$B$1-H5*$B$2)</f>
        <v>160</v>
      </c>
      <c r="J5">
        <v>20001001</v>
      </c>
      <c r="K5" t="s">
        <v>183</v>
      </c>
      <c r="L5" t="s">
        <v>183</v>
      </c>
      <c r="M5" t="s">
        <v>183</v>
      </c>
      <c r="N5" t="s">
        <v>183</v>
      </c>
      <c r="O5" t="s">
        <v>183</v>
      </c>
      <c r="P5" t="str">
        <f>VLOOKUP(F5,映射表!Y:Z,2,FALSE)</f>
        <v>m1008</v>
      </c>
      <c r="Y5" s="2"/>
    </row>
    <row r="6" spans="1:25" x14ac:dyDescent="0.15">
      <c r="D6">
        <v>2</v>
      </c>
      <c r="E6" s="11" t="s">
        <v>349</v>
      </c>
      <c r="F6" s="11" t="s">
        <v>349</v>
      </c>
      <c r="G6" s="6">
        <v>150</v>
      </c>
      <c r="H6" s="6">
        <v>50</v>
      </c>
      <c r="I6">
        <f t="shared" si="0"/>
        <v>110.76923076923077</v>
      </c>
      <c r="J6">
        <v>20002001</v>
      </c>
      <c r="K6">
        <v>20002002</v>
      </c>
      <c r="L6" t="s">
        <v>183</v>
      </c>
      <c r="M6" t="s">
        <v>183</v>
      </c>
      <c r="N6" t="s">
        <v>183</v>
      </c>
      <c r="O6" t="s">
        <v>183</v>
      </c>
      <c r="P6" t="str">
        <f>VLOOKUP(F6,映射表!Y:Z,2,FALSE)</f>
        <v>m1004</v>
      </c>
      <c r="Y6" s="2"/>
    </row>
    <row r="7" spans="1:25" x14ac:dyDescent="0.15">
      <c r="D7">
        <v>3</v>
      </c>
      <c r="E7" s="11" t="s">
        <v>350</v>
      </c>
      <c r="F7" s="11" t="s">
        <v>350</v>
      </c>
      <c r="G7" s="6">
        <v>70</v>
      </c>
      <c r="H7" s="6">
        <v>100</v>
      </c>
      <c r="I7">
        <f t="shared" si="0"/>
        <v>256</v>
      </c>
      <c r="J7">
        <v>20003001</v>
      </c>
      <c r="K7" t="s">
        <v>183</v>
      </c>
      <c r="L7" t="s">
        <v>183</v>
      </c>
      <c r="M7" t="s">
        <v>183</v>
      </c>
      <c r="N7" t="s">
        <v>183</v>
      </c>
      <c r="O7" t="s">
        <v>183</v>
      </c>
      <c r="P7" t="str">
        <f>VLOOKUP(F7,映射表!Y:Z,2,FALSE)</f>
        <v>m10000</v>
      </c>
      <c r="Y7" s="2"/>
    </row>
    <row r="8" spans="1:25" x14ac:dyDescent="0.15">
      <c r="D8">
        <v>4</v>
      </c>
      <c r="E8" s="11" t="s">
        <v>351</v>
      </c>
      <c r="F8" s="11" t="s">
        <v>351</v>
      </c>
      <c r="G8" s="6">
        <v>100</v>
      </c>
      <c r="H8" s="6">
        <v>100</v>
      </c>
      <c r="I8">
        <f t="shared" si="0"/>
        <v>160</v>
      </c>
      <c r="J8">
        <v>20004001</v>
      </c>
      <c r="K8" t="s">
        <v>183</v>
      </c>
      <c r="L8" t="s">
        <v>183</v>
      </c>
      <c r="M8" t="s">
        <v>183</v>
      </c>
      <c r="N8" t="s">
        <v>183</v>
      </c>
      <c r="O8" t="s">
        <v>183</v>
      </c>
      <c r="P8" t="str">
        <f>VLOOKUP(F8,映射表!Y:Z,2,FALSE)</f>
        <v>m1003</v>
      </c>
      <c r="Y8" s="2"/>
    </row>
    <row r="9" spans="1:25" x14ac:dyDescent="0.15">
      <c r="D9">
        <v>5</v>
      </c>
      <c r="E9" t="s">
        <v>352</v>
      </c>
      <c r="F9" t="s">
        <v>352</v>
      </c>
      <c r="G9" s="6">
        <v>100</v>
      </c>
      <c r="H9" s="6">
        <v>100</v>
      </c>
      <c r="I9">
        <f t="shared" ref="I9" si="1">($I$4/(G9*$B$1-$H$4*$B$2))*($G$4*$B$1-H9*$B$2)</f>
        <v>160</v>
      </c>
      <c r="J9">
        <v>20005001</v>
      </c>
      <c r="K9">
        <v>20005002</v>
      </c>
      <c r="L9" t="s">
        <v>183</v>
      </c>
      <c r="M9" t="s">
        <v>183</v>
      </c>
      <c r="N9" t="s">
        <v>183</v>
      </c>
      <c r="O9" t="s">
        <v>183</v>
      </c>
      <c r="P9" t="str">
        <f>VLOOKUP(F9,映射表!Y:Z,2,FALSE)</f>
        <v>m1007</v>
      </c>
      <c r="Y9" s="2"/>
    </row>
    <row r="10" spans="1:25" s="2" customFormat="1" x14ac:dyDescent="0.15">
      <c r="D10">
        <v>6</v>
      </c>
      <c r="E10" t="s">
        <v>353</v>
      </c>
      <c r="F10" t="s">
        <v>353</v>
      </c>
      <c r="G10" s="6">
        <v>100</v>
      </c>
      <c r="H10" s="6">
        <v>100</v>
      </c>
      <c r="I10">
        <f t="shared" ref="I10:I20" si="2">($I$4/(G10*$B$1-$H$4*$B$2))*($G$4*$B$1-H10*$B$2)</f>
        <v>160</v>
      </c>
      <c r="J10">
        <v>20006001</v>
      </c>
      <c r="K10">
        <v>20006002</v>
      </c>
      <c r="L10" t="s">
        <v>183</v>
      </c>
      <c r="M10" t="s">
        <v>183</v>
      </c>
      <c r="N10" t="s">
        <v>183</v>
      </c>
      <c r="O10" t="s">
        <v>183</v>
      </c>
      <c r="P10" t="str">
        <f>VLOOKUP(F10,映射表!Y:Z,2,FALSE)</f>
        <v>m1000</v>
      </c>
    </row>
    <row r="11" spans="1:25" s="2" customFormat="1" x14ac:dyDescent="0.15">
      <c r="D11">
        <v>7</v>
      </c>
      <c r="E11" t="s">
        <v>348</v>
      </c>
      <c r="F11" t="s">
        <v>348</v>
      </c>
      <c r="G11" s="6">
        <v>100</v>
      </c>
      <c r="H11" s="6">
        <v>100</v>
      </c>
      <c r="I11">
        <f t="shared" si="2"/>
        <v>160</v>
      </c>
      <c r="J11">
        <v>20007001</v>
      </c>
      <c r="K11">
        <v>20007002</v>
      </c>
      <c r="L11" t="s">
        <v>183</v>
      </c>
      <c r="M11" t="s">
        <v>183</v>
      </c>
      <c r="N11" t="s">
        <v>183</v>
      </c>
      <c r="O11" t="s">
        <v>183</v>
      </c>
      <c r="P11" t="str">
        <f>VLOOKUP(F11,映射表!Y:Z,2,FALSE)</f>
        <v>m1001</v>
      </c>
    </row>
    <row r="12" spans="1:25" s="2" customFormat="1" x14ac:dyDescent="0.15">
      <c r="D12">
        <v>8</v>
      </c>
      <c r="E12" t="s">
        <v>354</v>
      </c>
      <c r="F12" t="s">
        <v>354</v>
      </c>
      <c r="G12" s="6">
        <v>100</v>
      </c>
      <c r="H12" s="6">
        <v>100</v>
      </c>
      <c r="I12">
        <f t="shared" si="2"/>
        <v>160</v>
      </c>
      <c r="J12">
        <v>20008001</v>
      </c>
      <c r="K12" t="s">
        <v>183</v>
      </c>
      <c r="L12" t="s">
        <v>183</v>
      </c>
      <c r="M12">
        <v>200002</v>
      </c>
      <c r="N12" t="s">
        <v>183</v>
      </c>
      <c r="O12" t="s">
        <v>183</v>
      </c>
      <c r="P12" t="str">
        <f>VLOOKUP(F12,映射表!Y:Z,2,FALSE)</f>
        <v>m1002</v>
      </c>
    </row>
    <row r="13" spans="1:25" s="2" customFormat="1" x14ac:dyDescent="0.15">
      <c r="D13">
        <v>9</v>
      </c>
      <c r="E13" t="s">
        <v>355</v>
      </c>
      <c r="F13" t="s">
        <v>355</v>
      </c>
      <c r="G13" s="6">
        <v>100</v>
      </c>
      <c r="H13" s="6">
        <v>100</v>
      </c>
      <c r="I13">
        <f t="shared" si="2"/>
        <v>160</v>
      </c>
      <c r="J13">
        <v>20009001</v>
      </c>
      <c r="K13">
        <v>20009002</v>
      </c>
      <c r="L13" t="s">
        <v>183</v>
      </c>
      <c r="M13" t="s">
        <v>183</v>
      </c>
      <c r="N13" t="s">
        <v>183</v>
      </c>
      <c r="O13" t="s">
        <v>183</v>
      </c>
      <c r="P13" t="str">
        <f>VLOOKUP(F13,映射表!Y:Z,2,FALSE)</f>
        <v>m1006</v>
      </c>
    </row>
    <row r="14" spans="1:25" s="2" customFormat="1" x14ac:dyDescent="0.15">
      <c r="D14">
        <v>10</v>
      </c>
      <c r="E14" t="s">
        <v>356</v>
      </c>
      <c r="F14" t="s">
        <v>352</v>
      </c>
      <c r="G14" s="6">
        <v>100</v>
      </c>
      <c r="H14" s="6">
        <v>100</v>
      </c>
      <c r="I14">
        <f t="shared" si="2"/>
        <v>160</v>
      </c>
      <c r="J14">
        <v>20010001</v>
      </c>
      <c r="K14">
        <v>20010002</v>
      </c>
      <c r="L14" t="s">
        <v>183</v>
      </c>
      <c r="M14" t="s">
        <v>183</v>
      </c>
      <c r="N14" t="s">
        <v>183</v>
      </c>
      <c r="O14" t="s">
        <v>183</v>
      </c>
      <c r="P14" t="str">
        <f>VLOOKUP(F14,映射表!Y:Z,2,FALSE)</f>
        <v>m1007</v>
      </c>
    </row>
    <row r="15" spans="1:25" s="2" customFormat="1" x14ac:dyDescent="0.15">
      <c r="D15">
        <v>11</v>
      </c>
      <c r="E15" t="s">
        <v>357</v>
      </c>
      <c r="F15" t="s">
        <v>353</v>
      </c>
      <c r="G15" s="6">
        <v>100</v>
      </c>
      <c r="H15" s="6">
        <v>100</v>
      </c>
      <c r="I15">
        <f t="shared" si="2"/>
        <v>160</v>
      </c>
      <c r="J15">
        <v>20011001</v>
      </c>
      <c r="K15">
        <v>20011002</v>
      </c>
      <c r="L15" t="s">
        <v>183</v>
      </c>
      <c r="M15">
        <v>200003</v>
      </c>
      <c r="N15" t="s">
        <v>183</v>
      </c>
      <c r="O15" t="s">
        <v>183</v>
      </c>
      <c r="P15" t="str">
        <f>VLOOKUP(F15,映射表!Y:Z,2,FALSE)</f>
        <v>m1000</v>
      </c>
    </row>
    <row r="16" spans="1:25" s="2" customFormat="1" x14ac:dyDescent="0.15">
      <c r="D16">
        <v>12</v>
      </c>
      <c r="E16" t="s">
        <v>358</v>
      </c>
      <c r="F16" t="s">
        <v>354</v>
      </c>
      <c r="G16" s="6">
        <v>100</v>
      </c>
      <c r="H16" s="6">
        <v>100</v>
      </c>
      <c r="I16">
        <f t="shared" si="2"/>
        <v>160</v>
      </c>
      <c r="J16">
        <v>20012001</v>
      </c>
      <c r="K16" t="s">
        <v>183</v>
      </c>
      <c r="L16" t="s">
        <v>183</v>
      </c>
      <c r="M16">
        <v>200003</v>
      </c>
      <c r="N16" t="s">
        <v>183</v>
      </c>
      <c r="O16" t="s">
        <v>183</v>
      </c>
      <c r="P16" t="str">
        <f>VLOOKUP(F16,映射表!Y:Z,2,FALSE)</f>
        <v>m1002</v>
      </c>
    </row>
    <row r="17" spans="4:16" s="2" customFormat="1" x14ac:dyDescent="0.15">
      <c r="D17">
        <v>13</v>
      </c>
      <c r="E17" s="11" t="s">
        <v>359</v>
      </c>
      <c r="F17" s="11" t="s">
        <v>350</v>
      </c>
      <c r="G17" s="6">
        <v>100</v>
      </c>
      <c r="H17" s="6">
        <v>100</v>
      </c>
      <c r="I17">
        <f t="shared" si="2"/>
        <v>160</v>
      </c>
      <c r="J17">
        <v>20013001</v>
      </c>
      <c r="K17" t="s">
        <v>183</v>
      </c>
      <c r="L17" t="s">
        <v>183</v>
      </c>
      <c r="M17">
        <v>200003</v>
      </c>
      <c r="N17" t="s">
        <v>183</v>
      </c>
      <c r="O17" t="s">
        <v>183</v>
      </c>
      <c r="P17" t="str">
        <f>VLOOKUP(F17,映射表!Y:Z,2,FALSE)</f>
        <v>m10000</v>
      </c>
    </row>
    <row r="18" spans="4:16" s="2" customFormat="1" x14ac:dyDescent="0.15">
      <c r="D18">
        <v>14</v>
      </c>
      <c r="E18" t="s">
        <v>360</v>
      </c>
      <c r="F18" t="s">
        <v>355</v>
      </c>
      <c r="G18" s="6">
        <v>100</v>
      </c>
      <c r="H18" s="6">
        <v>100</v>
      </c>
      <c r="I18">
        <f t="shared" si="2"/>
        <v>160</v>
      </c>
      <c r="J18">
        <v>20014001</v>
      </c>
      <c r="K18">
        <v>20014002</v>
      </c>
      <c r="L18" t="s">
        <v>183</v>
      </c>
      <c r="M18">
        <v>200003</v>
      </c>
      <c r="N18" t="s">
        <v>183</v>
      </c>
      <c r="O18" t="s">
        <v>183</v>
      </c>
      <c r="P18" t="str">
        <f>VLOOKUP(F18,映射表!Y:Z,2,FALSE)</f>
        <v>m1006</v>
      </c>
    </row>
    <row r="19" spans="4:16" s="2" customFormat="1" x14ac:dyDescent="0.15">
      <c r="D19">
        <v>15</v>
      </c>
      <c r="E19" t="s">
        <v>361</v>
      </c>
      <c r="F19" t="s">
        <v>348</v>
      </c>
      <c r="G19" s="6">
        <v>100</v>
      </c>
      <c r="H19" s="6">
        <v>100</v>
      </c>
      <c r="I19">
        <f t="shared" si="2"/>
        <v>160</v>
      </c>
      <c r="J19">
        <v>20015001</v>
      </c>
      <c r="K19">
        <v>20015002</v>
      </c>
      <c r="L19" t="s">
        <v>183</v>
      </c>
      <c r="M19">
        <v>200002</v>
      </c>
      <c r="N19" t="s">
        <v>183</v>
      </c>
      <c r="O19" t="s">
        <v>183</v>
      </c>
      <c r="P19" t="str">
        <f>VLOOKUP(F19,映射表!Y:Z,2,FALSE)</f>
        <v>m1001</v>
      </c>
    </row>
    <row r="20" spans="4:16" s="2" customFormat="1" x14ac:dyDescent="0.15">
      <c r="D20">
        <v>16</v>
      </c>
      <c r="E20" t="s">
        <v>362</v>
      </c>
      <c r="F20" t="s">
        <v>354</v>
      </c>
      <c r="G20" s="6">
        <v>100</v>
      </c>
      <c r="H20" s="6">
        <v>100</v>
      </c>
      <c r="I20">
        <f t="shared" si="2"/>
        <v>160</v>
      </c>
      <c r="J20">
        <v>20016001</v>
      </c>
      <c r="K20" t="s">
        <v>183</v>
      </c>
      <c r="L20" t="s">
        <v>183</v>
      </c>
      <c r="M20">
        <v>200002</v>
      </c>
      <c r="N20" t="s">
        <v>183</v>
      </c>
      <c r="O20" t="s">
        <v>183</v>
      </c>
      <c r="P20" t="str">
        <f>VLOOKUP(F20,映射表!Y:Z,2,FALSE)</f>
        <v>m1002</v>
      </c>
    </row>
    <row r="21" spans="4:16" s="2" customFormat="1" x14ac:dyDescent="0.15">
      <c r="D21">
        <v>17</v>
      </c>
      <c r="E21" s="19" t="s">
        <v>401</v>
      </c>
      <c r="F21" s="19" t="s">
        <v>401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442</v>
      </c>
      <c r="F22" s="20" t="s">
        <v>442</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443</v>
      </c>
      <c r="F23" s="20" t="s">
        <v>443</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444</v>
      </c>
      <c r="F24" s="20" t="s">
        <v>444</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425</v>
      </c>
      <c r="F25" s="20" t="s">
        <v>425</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445</v>
      </c>
      <c r="F26" s="20" t="s">
        <v>445</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427</v>
      </c>
      <c r="F27" s="19" t="s">
        <v>427</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428</v>
      </c>
      <c r="F28" s="20" t="s">
        <v>428</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429</v>
      </c>
      <c r="F29" s="20" t="s">
        <v>429</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430</v>
      </c>
      <c r="F30" s="19" t="s">
        <v>430</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431</v>
      </c>
      <c r="F31" s="19" t="s">
        <v>431</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432</v>
      </c>
      <c r="F32" s="20" t="s">
        <v>432</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433</v>
      </c>
      <c r="F33" s="19" t="s">
        <v>433</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434</v>
      </c>
      <c r="F34" s="19" t="s">
        <v>434</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435</v>
      </c>
      <c r="F35" s="19" t="s">
        <v>435</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436</v>
      </c>
      <c r="F36" s="19" t="s">
        <v>436</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446</v>
      </c>
      <c r="F37" s="21" t="s">
        <v>446</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447</v>
      </c>
      <c r="F38" s="21" t="s">
        <v>447</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437</v>
      </c>
      <c r="F39" s="19" t="s">
        <v>437</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438</v>
      </c>
      <c r="F40" s="19" t="s">
        <v>438</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439</v>
      </c>
      <c r="F41" s="19" t="s">
        <v>439</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440</v>
      </c>
      <c r="F42" s="19" t="s">
        <v>440</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441</v>
      </c>
      <c r="F43" s="19" t="s">
        <v>441</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9" priority="45"/>
  </conditionalFormatting>
  <conditionalFormatting sqref="F21:F43">
    <cfRule type="duplicateValues" dxfId="48"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topLeftCell="A40" workbookViewId="0">
      <selection activeCell="C57" sqref="C57"/>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226</v>
      </c>
    </row>
    <row r="3" spans="3:3" x14ac:dyDescent="0.15">
      <c r="C3" t="s">
        <v>228</v>
      </c>
    </row>
    <row r="7" spans="3:3" x14ac:dyDescent="0.15">
      <c r="C7" t="s">
        <v>227</v>
      </c>
    </row>
    <row r="8" spans="3:3" x14ac:dyDescent="0.15">
      <c r="C8" t="s">
        <v>229</v>
      </c>
    </row>
    <row r="9" spans="3:3" x14ac:dyDescent="0.15">
      <c r="C9" t="s">
        <v>230</v>
      </c>
    </row>
    <row r="24" spans="2:5" x14ac:dyDescent="0.15">
      <c r="B24" t="s">
        <v>195</v>
      </c>
      <c r="C24" t="s">
        <v>196</v>
      </c>
      <c r="D24" t="s">
        <v>197</v>
      </c>
    </row>
    <row r="25" spans="2:5" x14ac:dyDescent="0.15">
      <c r="B25">
        <v>1</v>
      </c>
    </row>
    <row r="26" spans="2:5" x14ac:dyDescent="0.15">
      <c r="B26">
        <v>2</v>
      </c>
      <c r="C26" t="s">
        <v>231</v>
      </c>
      <c r="E26" t="s">
        <v>247</v>
      </c>
    </row>
    <row r="27" spans="2:5" x14ac:dyDescent="0.15">
      <c r="B27">
        <v>3</v>
      </c>
    </row>
    <row r="28" spans="2:5" x14ac:dyDescent="0.15">
      <c r="B28">
        <v>4</v>
      </c>
      <c r="E28" t="s">
        <v>248</v>
      </c>
    </row>
    <row r="29" spans="2:5" x14ac:dyDescent="0.15">
      <c r="B29">
        <v>5</v>
      </c>
      <c r="E29" t="s">
        <v>249</v>
      </c>
    </row>
    <row r="30" spans="2:5" x14ac:dyDescent="0.15">
      <c r="B30">
        <v>6</v>
      </c>
      <c r="E30" t="s">
        <v>250</v>
      </c>
    </row>
    <row r="31" spans="2:5" x14ac:dyDescent="0.15">
      <c r="B31">
        <v>7</v>
      </c>
      <c r="E31" t="s">
        <v>251</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232</v>
      </c>
      <c r="D45" t="s">
        <v>238</v>
      </c>
      <c r="E45" t="s">
        <v>252</v>
      </c>
    </row>
    <row r="46" spans="2:5" x14ac:dyDescent="0.15">
      <c r="B46">
        <v>22</v>
      </c>
      <c r="D46" t="s">
        <v>239</v>
      </c>
    </row>
    <row r="47" spans="2:5" x14ac:dyDescent="0.15">
      <c r="B47">
        <v>23</v>
      </c>
    </row>
    <row r="48" spans="2:5" x14ac:dyDescent="0.15">
      <c r="B48">
        <v>24</v>
      </c>
    </row>
    <row r="49" spans="2:6" x14ac:dyDescent="0.15">
      <c r="B49">
        <v>25</v>
      </c>
    </row>
    <row r="50" spans="2:6" x14ac:dyDescent="0.15">
      <c r="B50">
        <v>26</v>
      </c>
      <c r="C50" t="s">
        <v>234</v>
      </c>
      <c r="D50" t="s">
        <v>240</v>
      </c>
      <c r="E50" t="s">
        <v>253</v>
      </c>
      <c r="F50" t="s">
        <v>260</v>
      </c>
    </row>
    <row r="51" spans="2:6" x14ac:dyDescent="0.15">
      <c r="B51">
        <v>27</v>
      </c>
    </row>
    <row r="52" spans="2:6" x14ac:dyDescent="0.15">
      <c r="B52">
        <v>28</v>
      </c>
    </row>
    <row r="53" spans="2:6" x14ac:dyDescent="0.15">
      <c r="B53">
        <v>29</v>
      </c>
    </row>
    <row r="54" spans="2:6" x14ac:dyDescent="0.15">
      <c r="B54">
        <v>30</v>
      </c>
    </row>
    <row r="55" spans="2:6" x14ac:dyDescent="0.15">
      <c r="B55">
        <v>31</v>
      </c>
      <c r="C55" t="s">
        <v>233</v>
      </c>
      <c r="D55" t="s">
        <v>241</v>
      </c>
      <c r="E55" t="s">
        <v>254</v>
      </c>
    </row>
    <row r="56" spans="2:6" x14ac:dyDescent="0.15">
      <c r="B56">
        <v>32</v>
      </c>
    </row>
    <row r="57" spans="2:6" x14ac:dyDescent="0.15">
      <c r="B57">
        <v>33</v>
      </c>
    </row>
    <row r="58" spans="2:6" x14ac:dyDescent="0.15">
      <c r="B58">
        <v>34</v>
      </c>
    </row>
    <row r="59" spans="2:6" x14ac:dyDescent="0.15">
      <c r="B59">
        <v>35</v>
      </c>
    </row>
    <row r="60" spans="2:6" x14ac:dyDescent="0.15">
      <c r="B60">
        <v>36</v>
      </c>
      <c r="C60" t="s">
        <v>235</v>
      </c>
    </row>
    <row r="61" spans="2:6" x14ac:dyDescent="0.15">
      <c r="B61">
        <v>37</v>
      </c>
    </row>
    <row r="62" spans="2:6" x14ac:dyDescent="0.15">
      <c r="B62">
        <v>38</v>
      </c>
    </row>
    <row r="63" spans="2:6" x14ac:dyDescent="0.15">
      <c r="B63">
        <v>39</v>
      </c>
    </row>
    <row r="64" spans="2:6" x14ac:dyDescent="0.15">
      <c r="B64">
        <v>40</v>
      </c>
    </row>
    <row r="65" spans="2:5" x14ac:dyDescent="0.15">
      <c r="B65">
        <v>41</v>
      </c>
      <c r="C65" t="s">
        <v>244</v>
      </c>
      <c r="E65" t="s">
        <v>255</v>
      </c>
    </row>
    <row r="66" spans="2:5" x14ac:dyDescent="0.15">
      <c r="B66">
        <v>42</v>
      </c>
    </row>
    <row r="67" spans="2:5" x14ac:dyDescent="0.15">
      <c r="B67">
        <v>43</v>
      </c>
    </row>
    <row r="68" spans="2:5" x14ac:dyDescent="0.15">
      <c r="B68">
        <v>44</v>
      </c>
    </row>
    <row r="69" spans="2:5" x14ac:dyDescent="0.15">
      <c r="B69">
        <v>45</v>
      </c>
    </row>
    <row r="70" spans="2:5" x14ac:dyDescent="0.15">
      <c r="B70">
        <v>46</v>
      </c>
      <c r="C70" t="s">
        <v>236</v>
      </c>
      <c r="E70" t="s">
        <v>256</v>
      </c>
    </row>
    <row r="71" spans="2:5" x14ac:dyDescent="0.15">
      <c r="B71">
        <v>47</v>
      </c>
    </row>
    <row r="72" spans="2:5" x14ac:dyDescent="0.15">
      <c r="B72">
        <v>48</v>
      </c>
    </row>
    <row r="73" spans="2:5" x14ac:dyDescent="0.15">
      <c r="B73">
        <v>49</v>
      </c>
    </row>
    <row r="74" spans="2:5" x14ac:dyDescent="0.15">
      <c r="B74">
        <v>50</v>
      </c>
    </row>
    <row r="75" spans="2:5" x14ac:dyDescent="0.15">
      <c r="B75">
        <v>51</v>
      </c>
      <c r="C75" t="s">
        <v>237</v>
      </c>
      <c r="E75" t="s">
        <v>256</v>
      </c>
    </row>
    <row r="76" spans="2:5" x14ac:dyDescent="0.15">
      <c r="B76">
        <v>52</v>
      </c>
      <c r="E76" t="s">
        <v>257</v>
      </c>
    </row>
    <row r="77" spans="2:5" x14ac:dyDescent="0.15">
      <c r="B77">
        <v>53</v>
      </c>
    </row>
    <row r="78" spans="2:5" x14ac:dyDescent="0.15">
      <c r="B78">
        <v>54</v>
      </c>
    </row>
    <row r="79" spans="2:5" x14ac:dyDescent="0.15">
      <c r="B79">
        <v>55</v>
      </c>
    </row>
    <row r="80" spans="2:5" x14ac:dyDescent="0.15">
      <c r="B80">
        <v>56</v>
      </c>
      <c r="C80" t="s">
        <v>242</v>
      </c>
      <c r="D80" t="s">
        <v>243</v>
      </c>
      <c r="E80" t="s">
        <v>258</v>
      </c>
    </row>
    <row r="81" spans="2:5" x14ac:dyDescent="0.15">
      <c r="B81">
        <v>57</v>
      </c>
    </row>
    <row r="82" spans="2:5" x14ac:dyDescent="0.15">
      <c r="B82">
        <v>58</v>
      </c>
    </row>
    <row r="83" spans="2:5" x14ac:dyDescent="0.15">
      <c r="B83">
        <v>59</v>
      </c>
    </row>
    <row r="84" spans="2:5" x14ac:dyDescent="0.15">
      <c r="B84">
        <v>60</v>
      </c>
    </row>
    <row r="85" spans="2:5" x14ac:dyDescent="0.15">
      <c r="B85">
        <v>61</v>
      </c>
      <c r="C85" t="s">
        <v>245</v>
      </c>
      <c r="E85" t="s">
        <v>259</v>
      </c>
    </row>
    <row r="86" spans="2:5" x14ac:dyDescent="0.15">
      <c r="B86">
        <v>62</v>
      </c>
    </row>
    <row r="87" spans="2:5" x14ac:dyDescent="0.15">
      <c r="B87">
        <v>63</v>
      </c>
    </row>
    <row r="88" spans="2:5" x14ac:dyDescent="0.15">
      <c r="B88">
        <v>64</v>
      </c>
    </row>
    <row r="89" spans="2:5" x14ac:dyDescent="0.15">
      <c r="B89">
        <v>65</v>
      </c>
      <c r="C89" t="s">
        <v>246</v>
      </c>
      <c r="E89" t="s">
        <v>259</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177</v>
      </c>
      <c r="H1" s="12" t="s">
        <v>178</v>
      </c>
      <c r="I1" s="13" t="s">
        <v>179</v>
      </c>
      <c r="J1" s="12" t="s">
        <v>180</v>
      </c>
      <c r="K1" s="12" t="s">
        <v>181</v>
      </c>
      <c r="L1" s="12" t="s">
        <v>182</v>
      </c>
    </row>
    <row r="2" spans="1:18" x14ac:dyDescent="0.15">
      <c r="G2" t="s">
        <v>163</v>
      </c>
      <c r="H2" t="s">
        <v>163</v>
      </c>
      <c r="I2" t="s">
        <v>163</v>
      </c>
      <c r="J2" t="s">
        <v>163</v>
      </c>
      <c r="K2" t="s">
        <v>163</v>
      </c>
      <c r="L2" t="s">
        <v>163</v>
      </c>
      <c r="M2" t="s">
        <v>164</v>
      </c>
    </row>
    <row r="3" spans="1:18" x14ac:dyDescent="0.15">
      <c r="B3" t="s">
        <v>165</v>
      </c>
      <c r="C3" t="s">
        <v>166</v>
      </c>
      <c r="D3" t="s">
        <v>167</v>
      </c>
      <c r="E3" t="s">
        <v>168</v>
      </c>
      <c r="F3" t="s">
        <v>169</v>
      </c>
      <c r="G3" t="s">
        <v>170</v>
      </c>
      <c r="H3" t="s">
        <v>171</v>
      </c>
      <c r="I3" t="s">
        <v>172</v>
      </c>
      <c r="J3" t="s">
        <v>167</v>
      </c>
      <c r="K3" t="s">
        <v>168</v>
      </c>
      <c r="L3" t="s">
        <v>169</v>
      </c>
    </row>
    <row r="4" spans="1:18" x14ac:dyDescent="0.15">
      <c r="A4" t="s">
        <v>148</v>
      </c>
      <c r="B4">
        <v>1</v>
      </c>
      <c r="C4" t="s">
        <v>173</v>
      </c>
      <c r="G4">
        <v>20000001</v>
      </c>
      <c r="H4" t="s">
        <v>183</v>
      </c>
      <c r="I4" t="s">
        <v>183</v>
      </c>
      <c r="J4" t="s">
        <v>183</v>
      </c>
      <c r="K4" t="s">
        <v>183</v>
      </c>
      <c r="L4" t="s">
        <v>183</v>
      </c>
      <c r="M4" s="12" t="s">
        <v>184</v>
      </c>
      <c r="N4" s="12"/>
      <c r="O4" s="12"/>
      <c r="P4" s="12"/>
      <c r="Q4" s="12"/>
      <c r="R4" s="12"/>
    </row>
    <row r="5" spans="1:18" x14ac:dyDescent="0.15">
      <c r="A5" t="s">
        <v>149</v>
      </c>
      <c r="B5">
        <v>2</v>
      </c>
      <c r="C5" t="s">
        <v>149</v>
      </c>
      <c r="G5">
        <v>20000002</v>
      </c>
      <c r="H5">
        <v>20000003</v>
      </c>
      <c r="I5" t="s">
        <v>183</v>
      </c>
      <c r="J5" t="s">
        <v>183</v>
      </c>
      <c r="K5" t="s">
        <v>183</v>
      </c>
      <c r="L5" t="s">
        <v>183</v>
      </c>
      <c r="M5" s="12" t="s">
        <v>185</v>
      </c>
    </row>
    <row r="6" spans="1:18" x14ac:dyDescent="0.15">
      <c r="A6" t="s">
        <v>135</v>
      </c>
      <c r="B6">
        <v>3</v>
      </c>
      <c r="C6" t="s">
        <v>135</v>
      </c>
      <c r="D6" t="s">
        <v>174</v>
      </c>
      <c r="G6">
        <v>20000004</v>
      </c>
      <c r="H6" t="s">
        <v>183</v>
      </c>
      <c r="I6" t="s">
        <v>183</v>
      </c>
      <c r="J6">
        <v>200001</v>
      </c>
      <c r="K6" t="s">
        <v>183</v>
      </c>
      <c r="L6" t="s">
        <v>183</v>
      </c>
      <c r="M6" s="12" t="s">
        <v>186</v>
      </c>
    </row>
    <row r="7" spans="1:18" x14ac:dyDescent="0.15">
      <c r="A7" t="s">
        <v>187</v>
      </c>
      <c r="B7">
        <v>4</v>
      </c>
      <c r="C7" t="s">
        <v>175</v>
      </c>
      <c r="D7" s="14" t="s">
        <v>176</v>
      </c>
      <c r="E7" s="14"/>
      <c r="F7" s="14"/>
      <c r="G7">
        <v>20000005</v>
      </c>
      <c r="H7" t="s">
        <v>183</v>
      </c>
      <c r="I7" t="s">
        <v>183</v>
      </c>
      <c r="J7">
        <v>200002</v>
      </c>
      <c r="K7" t="s">
        <v>183</v>
      </c>
      <c r="L7" t="s">
        <v>183</v>
      </c>
      <c r="M7" s="12" t="s">
        <v>188</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5"/>
  <sheetViews>
    <sheetView topLeftCell="H1" workbookViewId="0">
      <pane ySplit="2" topLeftCell="A154" activePane="bottomLeft" state="frozen"/>
      <selection activeCell="R1" sqref="R1"/>
      <selection pane="bottomLeft" activeCell="U154" sqref="U154"/>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s>
  <sheetData>
    <row r="1" spans="1:38" x14ac:dyDescent="0.15">
      <c r="AC1" s="10">
        <v>2</v>
      </c>
      <c r="AD1" s="10">
        <v>3</v>
      </c>
      <c r="AE1" s="10">
        <v>4</v>
      </c>
      <c r="AF1" s="10">
        <v>5</v>
      </c>
    </row>
    <row r="2" spans="1:38" x14ac:dyDescent="0.15">
      <c r="A2" t="s">
        <v>161</v>
      </c>
      <c r="B2" t="s">
        <v>105</v>
      </c>
      <c r="C2" t="s">
        <v>162</v>
      </c>
      <c r="D2" t="s">
        <v>144</v>
      </c>
      <c r="E2" t="s">
        <v>159</v>
      </c>
      <c r="F2" t="s">
        <v>150</v>
      </c>
      <c r="G2" t="s">
        <v>154</v>
      </c>
      <c r="H2" t="s">
        <v>150</v>
      </c>
      <c r="I2" t="s">
        <v>151</v>
      </c>
      <c r="J2" t="s">
        <v>153</v>
      </c>
      <c r="K2" t="s">
        <v>49</v>
      </c>
      <c r="L2" t="s">
        <v>138</v>
      </c>
      <c r="M2" t="s">
        <v>75</v>
      </c>
      <c r="N2" t="s">
        <v>58</v>
      </c>
      <c r="O2" t="s">
        <v>189</v>
      </c>
      <c r="P2" t="s">
        <v>51</v>
      </c>
      <c r="S2" t="s">
        <v>144</v>
      </c>
      <c r="T2" t="s">
        <v>145</v>
      </c>
      <c r="U2" t="s">
        <v>51</v>
      </c>
      <c r="V2" t="s">
        <v>146</v>
      </c>
      <c r="W2" t="s">
        <v>160</v>
      </c>
      <c r="X2" s="5" t="s">
        <v>139</v>
      </c>
      <c r="Y2" s="5" t="s">
        <v>140</v>
      </c>
      <c r="Z2" s="5" t="s">
        <v>141</v>
      </c>
      <c r="AA2" s="5" t="s">
        <v>143</v>
      </c>
      <c r="AB2" s="5" t="s">
        <v>147</v>
      </c>
      <c r="AC2" s="10" t="s">
        <v>49</v>
      </c>
      <c r="AD2" s="10" t="s">
        <v>138</v>
      </c>
      <c r="AE2" s="10" t="s">
        <v>75</v>
      </c>
      <c r="AF2" s="10" t="s">
        <v>142</v>
      </c>
    </row>
    <row r="3" spans="1:38" x14ac:dyDescent="0.15">
      <c r="A3">
        <f>4000000+S3</f>
        <v>4000001</v>
      </c>
      <c r="B3">
        <f t="shared" ref="B3:B58" si="0">IF(C3="",B4,C3)</f>
        <v>4000001</v>
      </c>
      <c r="C3">
        <f>IF(W3=1,G3,IF(A3=A2,C2,""))</f>
        <v>4000001</v>
      </c>
      <c r="D3" t="str">
        <f>A3&amp;"s"&amp;T3</f>
        <v>4000001s4</v>
      </c>
      <c r="E3" t="str">
        <f>G3&amp;":"&amp;V3&amp;":"&amp;"1"</f>
        <v>4000001:10:1</v>
      </c>
      <c r="F3">
        <f>H3</f>
        <v>1</v>
      </c>
      <c r="G3">
        <f>4000000+F3</f>
        <v>4000001</v>
      </c>
      <c r="H3">
        <v>1</v>
      </c>
      <c r="I3" t="str">
        <f>VLOOKUP(U3,怪物属性偏向!E:F,2,FALSE)</f>
        <v>小蘑菇</v>
      </c>
      <c r="J3">
        <f>V3</f>
        <v>10</v>
      </c>
      <c r="K3">
        <f>AC3</f>
        <v>400</v>
      </c>
      <c r="L3">
        <f t="shared" ref="L3:N18" si="1">AD3</f>
        <v>400</v>
      </c>
      <c r="M3">
        <f t="shared" si="1"/>
        <v>640</v>
      </c>
      <c r="N3">
        <f t="shared" si="1"/>
        <v>240</v>
      </c>
      <c r="O3">
        <f t="shared" ref="O3:O33" si="2">G3</f>
        <v>4000001</v>
      </c>
      <c r="P3" t="str">
        <f>U3</f>
        <v>小蘑菇</v>
      </c>
      <c r="S3">
        <v>1</v>
      </c>
      <c r="T3">
        <v>4</v>
      </c>
      <c r="U3" t="s">
        <v>398</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row>
    <row r="4" spans="1:38" x14ac:dyDescent="0.15">
      <c r="A4">
        <f t="shared" ref="A4:A67" si="3">4000000+S4</f>
        <v>4000001</v>
      </c>
      <c r="B4">
        <f t="shared" si="0"/>
        <v>4000001</v>
      </c>
      <c r="C4">
        <f t="shared" ref="C4:C58" si="4">IF(W4=1,G4,IF(A4=A3,C3,""))</f>
        <v>4000001</v>
      </c>
      <c r="D4" t="str">
        <f t="shared" ref="D4:D33" si="5">A4&amp;"s"&amp;T4</f>
        <v>4000001s5</v>
      </c>
      <c r="E4" t="str">
        <f t="shared" ref="E4:E33" si="6">G4&amp;":"&amp;V4&amp;":"&amp;"1"</f>
        <v>4000002:10:1</v>
      </c>
      <c r="F4">
        <f t="shared" ref="F4:F33" si="7">H4</f>
        <v>2</v>
      </c>
      <c r="G4">
        <f t="shared" ref="G4:G67" si="8">4000000+F4</f>
        <v>4000002</v>
      </c>
      <c r="H4">
        <f>H3+1</f>
        <v>2</v>
      </c>
      <c r="I4" t="str">
        <f>VLOOKUP(U4,怪物属性偏向!E:F,2,FALSE)</f>
        <v>小蘑菇</v>
      </c>
      <c r="J4">
        <f t="shared" ref="J4:J33" si="9">V4</f>
        <v>10</v>
      </c>
      <c r="K4">
        <f t="shared" ref="K4:K33" si="10">AC4</f>
        <v>400</v>
      </c>
      <c r="L4">
        <f t="shared" ref="L4:L33" si="11">AD4</f>
        <v>400</v>
      </c>
      <c r="M4">
        <f t="shared" ref="M4:N31" si="12">AE4</f>
        <v>640</v>
      </c>
      <c r="N4">
        <f t="shared" si="1"/>
        <v>240</v>
      </c>
      <c r="O4">
        <f t="shared" si="2"/>
        <v>4000002</v>
      </c>
      <c r="P4" t="str">
        <f t="shared" ref="P4:P33" si="13">U4</f>
        <v>小蘑菇</v>
      </c>
      <c r="S4">
        <v>1</v>
      </c>
      <c r="T4">
        <v>5</v>
      </c>
      <c r="U4" t="s">
        <v>398</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L4" t="s">
        <v>194</v>
      </c>
    </row>
    <row r="5" spans="1:38" x14ac:dyDescent="0.15">
      <c r="A5">
        <f t="shared" si="3"/>
        <v>4000001</v>
      </c>
      <c r="B5">
        <f t="shared" si="0"/>
        <v>4000003</v>
      </c>
      <c r="C5">
        <f t="shared" si="4"/>
        <v>4000003</v>
      </c>
      <c r="D5" t="str">
        <f t="shared" si="5"/>
        <v>4000001s8</v>
      </c>
      <c r="E5" t="str">
        <f t="shared" si="6"/>
        <v>4000003:10:1</v>
      </c>
      <c r="F5">
        <f t="shared" si="7"/>
        <v>3</v>
      </c>
      <c r="G5">
        <f t="shared" si="8"/>
        <v>4000003</v>
      </c>
      <c r="H5">
        <f t="shared" ref="H5:H31" si="14">H4+1</f>
        <v>3</v>
      </c>
      <c r="I5" t="str">
        <f>VLOOKUP(U5,怪物属性偏向!E:F,2,FALSE)</f>
        <v>小蘑菇</v>
      </c>
      <c r="J5">
        <f t="shared" si="9"/>
        <v>10</v>
      </c>
      <c r="K5">
        <f t="shared" si="10"/>
        <v>400</v>
      </c>
      <c r="L5">
        <f t="shared" si="11"/>
        <v>400</v>
      </c>
      <c r="M5">
        <f t="shared" si="12"/>
        <v>640</v>
      </c>
      <c r="N5">
        <f t="shared" si="1"/>
        <v>240</v>
      </c>
      <c r="O5">
        <f t="shared" si="2"/>
        <v>4000003</v>
      </c>
      <c r="P5" t="str">
        <f t="shared" si="13"/>
        <v>小蘑菇</v>
      </c>
      <c r="S5">
        <v>1</v>
      </c>
      <c r="T5">
        <v>8</v>
      </c>
      <c r="U5" t="s">
        <v>398</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K5" t="s">
        <v>152</v>
      </c>
      <c r="AL5">
        <v>1.5</v>
      </c>
    </row>
    <row r="6" spans="1:38" x14ac:dyDescent="0.15">
      <c r="A6">
        <f t="shared" si="3"/>
        <v>4000002</v>
      </c>
      <c r="B6">
        <f t="shared" si="0"/>
        <v>4000005</v>
      </c>
      <c r="C6" t="str">
        <f t="shared" si="4"/>
        <v/>
      </c>
      <c r="D6" t="str">
        <f t="shared" si="5"/>
        <v>4000002s1</v>
      </c>
      <c r="E6" t="str">
        <f t="shared" si="6"/>
        <v>4000004:10:1</v>
      </c>
      <c r="F6">
        <f t="shared" si="7"/>
        <v>4</v>
      </c>
      <c r="G6">
        <f t="shared" si="8"/>
        <v>4000004</v>
      </c>
      <c r="H6">
        <f t="shared" si="14"/>
        <v>4</v>
      </c>
      <c r="I6" t="str">
        <f>VLOOKUP(U6,怪物属性偏向!E:F,2,FALSE)</f>
        <v>小蘑菇</v>
      </c>
      <c r="J6">
        <f t="shared" si="9"/>
        <v>10</v>
      </c>
      <c r="K6">
        <f t="shared" si="10"/>
        <v>400</v>
      </c>
      <c r="L6">
        <f t="shared" si="11"/>
        <v>400</v>
      </c>
      <c r="M6">
        <f t="shared" si="12"/>
        <v>640</v>
      </c>
      <c r="N6">
        <f t="shared" si="1"/>
        <v>240</v>
      </c>
      <c r="O6">
        <f t="shared" si="2"/>
        <v>4000004</v>
      </c>
      <c r="P6" t="str">
        <f t="shared" si="13"/>
        <v>小蘑菇</v>
      </c>
      <c r="S6">
        <v>2</v>
      </c>
      <c r="T6">
        <v>1</v>
      </c>
      <c r="U6" t="s">
        <v>398</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K6" t="s">
        <v>149</v>
      </c>
      <c r="AL6">
        <v>0.75</v>
      </c>
    </row>
    <row r="7" spans="1:38" x14ac:dyDescent="0.15">
      <c r="A7">
        <f t="shared" si="3"/>
        <v>4000002</v>
      </c>
      <c r="B7">
        <f t="shared" si="0"/>
        <v>4000005</v>
      </c>
      <c r="C7">
        <f t="shared" si="4"/>
        <v>4000005</v>
      </c>
      <c r="D7" t="str">
        <f t="shared" si="5"/>
        <v>4000002s5</v>
      </c>
      <c r="E7" t="str">
        <f t="shared" si="6"/>
        <v>4000005:10:1</v>
      </c>
      <c r="F7">
        <f t="shared" si="7"/>
        <v>5</v>
      </c>
      <c r="G7">
        <f t="shared" si="8"/>
        <v>4000005</v>
      </c>
      <c r="H7">
        <f t="shared" si="14"/>
        <v>5</v>
      </c>
      <c r="I7" t="str">
        <f>VLOOKUP(U7,怪物属性偏向!E:F,2,FALSE)</f>
        <v>食人花</v>
      </c>
      <c r="J7">
        <f t="shared" si="9"/>
        <v>10</v>
      </c>
      <c r="K7">
        <f t="shared" si="10"/>
        <v>600</v>
      </c>
      <c r="L7">
        <f t="shared" si="11"/>
        <v>200</v>
      </c>
      <c r="M7">
        <f t="shared" si="12"/>
        <v>443</v>
      </c>
      <c r="N7">
        <f t="shared" si="1"/>
        <v>240</v>
      </c>
      <c r="O7">
        <f t="shared" si="2"/>
        <v>4000005</v>
      </c>
      <c r="P7" t="str">
        <f t="shared" si="13"/>
        <v>食人花</v>
      </c>
      <c r="S7">
        <v>2</v>
      </c>
      <c r="T7">
        <v>5</v>
      </c>
      <c r="U7" t="s">
        <v>399</v>
      </c>
      <c r="V7">
        <f>VLOOKUP(S7,映射表!T:U,2,FALSE)</f>
        <v>10</v>
      </c>
      <c r="W7">
        <v>1</v>
      </c>
      <c r="X7" s="5">
        <v>1</v>
      </c>
      <c r="Y7" s="5">
        <v>1</v>
      </c>
      <c r="Z7" s="5">
        <v>1</v>
      </c>
      <c r="AA7" s="5">
        <v>1</v>
      </c>
      <c r="AB7" s="5">
        <v>1</v>
      </c>
      <c r="AC7" s="10">
        <f>INT(VLOOKUP($V7,映射表!$B:$C,2,FALSE)*VLOOKUP($U7,怪物属性偏向!$E:$I,3,FALSE)/100*X7*$AB7)</f>
        <v>600</v>
      </c>
      <c r="AD7" s="10">
        <f>INT(VLOOKUP($V7,映射表!$B:$C,2,FALSE)*VLOOKUP($U7,怪物属性偏向!$E:$I,4,FALSE)/100*Y7*$AB7)</f>
        <v>200</v>
      </c>
      <c r="AE7" s="10">
        <f>INT(VLOOKUP($V7,映射表!$B:$C,2,FALSE)*VLOOKUP($U7,怪物属性偏向!$E:$I,5,FALSE)/100*Z7*AB7)</f>
        <v>443</v>
      </c>
      <c r="AF7" s="10">
        <f>INT(VLOOKUP($V7,映射表!$B:$D,3,FALSE)*AA7)</f>
        <v>240</v>
      </c>
      <c r="AK7" t="s">
        <v>135</v>
      </c>
      <c r="AL7">
        <v>2.5</v>
      </c>
    </row>
    <row r="8" spans="1:38" x14ac:dyDescent="0.15">
      <c r="A8">
        <f t="shared" si="3"/>
        <v>4000002</v>
      </c>
      <c r="B8">
        <f t="shared" si="0"/>
        <v>4000005</v>
      </c>
      <c r="C8">
        <f t="shared" si="4"/>
        <v>4000005</v>
      </c>
      <c r="D8" t="str">
        <f t="shared" si="5"/>
        <v>4000002s3</v>
      </c>
      <c r="E8" t="str">
        <f t="shared" si="6"/>
        <v>4000006:10:1</v>
      </c>
      <c r="F8">
        <f t="shared" si="7"/>
        <v>6</v>
      </c>
      <c r="G8">
        <f t="shared" si="8"/>
        <v>4000006</v>
      </c>
      <c r="H8">
        <f t="shared" si="14"/>
        <v>6</v>
      </c>
      <c r="I8" t="str">
        <f>VLOOKUP(U8,怪物属性偏向!E:F,2,FALSE)</f>
        <v>小蘑菇</v>
      </c>
      <c r="J8">
        <f t="shared" si="9"/>
        <v>10</v>
      </c>
      <c r="K8">
        <f t="shared" si="10"/>
        <v>400</v>
      </c>
      <c r="L8">
        <f t="shared" si="11"/>
        <v>400</v>
      </c>
      <c r="M8">
        <f t="shared" si="12"/>
        <v>640</v>
      </c>
      <c r="N8">
        <f t="shared" si="1"/>
        <v>240</v>
      </c>
      <c r="O8">
        <f t="shared" si="2"/>
        <v>4000006</v>
      </c>
      <c r="P8" t="str">
        <f t="shared" si="13"/>
        <v>小蘑菇</v>
      </c>
      <c r="S8">
        <v>2</v>
      </c>
      <c r="T8">
        <v>3</v>
      </c>
      <c r="U8" t="s">
        <v>398</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K8" t="s">
        <v>157</v>
      </c>
      <c r="AL8">
        <v>4</v>
      </c>
    </row>
    <row r="9" spans="1:38" x14ac:dyDescent="0.15">
      <c r="A9">
        <f t="shared" si="3"/>
        <v>4000002</v>
      </c>
      <c r="B9">
        <f t="shared" si="0"/>
        <v>4000005</v>
      </c>
      <c r="C9">
        <f t="shared" si="4"/>
        <v>4000005</v>
      </c>
      <c r="D9" t="str">
        <f t="shared" si="5"/>
        <v>4000002s8</v>
      </c>
      <c r="E9" t="str">
        <f t="shared" si="6"/>
        <v>4000007:10:1</v>
      </c>
      <c r="F9">
        <f t="shared" si="7"/>
        <v>7</v>
      </c>
      <c r="G9">
        <f t="shared" si="8"/>
        <v>4000007</v>
      </c>
      <c r="H9">
        <f t="shared" si="14"/>
        <v>7</v>
      </c>
      <c r="I9" t="str">
        <f>VLOOKUP(U9,怪物属性偏向!E:F,2,FALSE)</f>
        <v>食人花</v>
      </c>
      <c r="J9">
        <f t="shared" si="9"/>
        <v>10</v>
      </c>
      <c r="K9">
        <f t="shared" si="10"/>
        <v>600</v>
      </c>
      <c r="L9">
        <f t="shared" si="11"/>
        <v>200</v>
      </c>
      <c r="M9">
        <f t="shared" si="12"/>
        <v>443</v>
      </c>
      <c r="N9">
        <f t="shared" si="1"/>
        <v>240</v>
      </c>
      <c r="O9">
        <f t="shared" si="2"/>
        <v>4000007</v>
      </c>
      <c r="P9" t="str">
        <f t="shared" si="13"/>
        <v>食人花</v>
      </c>
      <c r="S9">
        <v>2</v>
      </c>
      <c r="T9">
        <v>8</v>
      </c>
      <c r="U9" t="s">
        <v>400</v>
      </c>
      <c r="V9">
        <f>VLOOKUP(S9,映射表!T:U,2,FALSE)</f>
        <v>10</v>
      </c>
      <c r="W9">
        <v>0</v>
      </c>
      <c r="X9" s="5">
        <v>1</v>
      </c>
      <c r="Y9" s="5">
        <v>1</v>
      </c>
      <c r="Z9" s="5">
        <v>1</v>
      </c>
      <c r="AA9" s="5">
        <v>1</v>
      </c>
      <c r="AB9" s="5">
        <v>1</v>
      </c>
      <c r="AC9" s="10">
        <f>INT(VLOOKUP($V9,映射表!$B:$C,2,FALSE)*VLOOKUP($U9,怪物属性偏向!$E:$I,3,FALSE)/100*X9*$AB9)</f>
        <v>600</v>
      </c>
      <c r="AD9" s="10">
        <f>INT(VLOOKUP($V9,映射表!$B:$C,2,FALSE)*VLOOKUP($U9,怪物属性偏向!$E:$I,4,FALSE)/100*Y9*$AB9)</f>
        <v>200</v>
      </c>
      <c r="AE9" s="10">
        <f>INT(VLOOKUP($V9,映射表!$B:$C,2,FALSE)*VLOOKUP($U9,怪物属性偏向!$E:$I,5,FALSE)/100*Z9*AB9)</f>
        <v>443</v>
      </c>
      <c r="AF9" s="10">
        <f>INT(VLOOKUP($V9,映射表!$B:$D,3,FALSE)*AA9)</f>
        <v>240</v>
      </c>
      <c r="AK9" t="s">
        <v>198</v>
      </c>
    </row>
    <row r="10" spans="1:38" x14ac:dyDescent="0.15">
      <c r="A10">
        <f t="shared" si="3"/>
        <v>4000003</v>
      </c>
      <c r="B10">
        <f t="shared" si="0"/>
        <v>4000011</v>
      </c>
      <c r="C10" t="str">
        <f t="shared" si="4"/>
        <v/>
      </c>
      <c r="D10" t="str">
        <f t="shared" si="5"/>
        <v>4000003s4</v>
      </c>
      <c r="E10" t="str">
        <f t="shared" si="6"/>
        <v>4000008:10:1</v>
      </c>
      <c r="F10">
        <f t="shared" si="7"/>
        <v>8</v>
      </c>
      <c r="G10">
        <f t="shared" si="8"/>
        <v>4000008</v>
      </c>
      <c r="H10">
        <f t="shared" si="14"/>
        <v>8</v>
      </c>
      <c r="I10" t="str">
        <f>VLOOKUP(U10,怪物属性偏向!E:F,2,FALSE)</f>
        <v>小蘑菇</v>
      </c>
      <c r="J10">
        <f t="shared" si="9"/>
        <v>10</v>
      </c>
      <c r="K10">
        <f t="shared" si="10"/>
        <v>400</v>
      </c>
      <c r="L10">
        <f t="shared" si="11"/>
        <v>400</v>
      </c>
      <c r="M10">
        <f t="shared" si="12"/>
        <v>640</v>
      </c>
      <c r="N10">
        <f t="shared" si="1"/>
        <v>240</v>
      </c>
      <c r="O10">
        <f t="shared" si="2"/>
        <v>4000008</v>
      </c>
      <c r="P10" t="str">
        <f t="shared" si="13"/>
        <v>小蘑菇</v>
      </c>
      <c r="S10">
        <v>3</v>
      </c>
      <c r="T10">
        <v>4</v>
      </c>
      <c r="U10" t="s">
        <v>398</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row>
    <row r="11" spans="1:38" x14ac:dyDescent="0.15">
      <c r="A11">
        <f t="shared" si="3"/>
        <v>4000003</v>
      </c>
      <c r="B11">
        <f t="shared" si="0"/>
        <v>4000011</v>
      </c>
      <c r="C11" t="str">
        <f t="shared" si="4"/>
        <v/>
      </c>
      <c r="D11" t="str">
        <f t="shared" si="5"/>
        <v>4000003s2</v>
      </c>
      <c r="E11" t="str">
        <f t="shared" si="6"/>
        <v>4000009:10:1</v>
      </c>
      <c r="F11">
        <f t="shared" si="7"/>
        <v>9</v>
      </c>
      <c r="G11">
        <f t="shared" si="8"/>
        <v>4000009</v>
      </c>
      <c r="H11">
        <f t="shared" si="14"/>
        <v>9</v>
      </c>
      <c r="I11" t="str">
        <f>VLOOKUP(U11,怪物属性偏向!E:F,2,FALSE)</f>
        <v>小蘑菇</v>
      </c>
      <c r="J11">
        <f t="shared" si="9"/>
        <v>10</v>
      </c>
      <c r="K11">
        <f t="shared" si="10"/>
        <v>400</v>
      </c>
      <c r="L11">
        <f t="shared" si="11"/>
        <v>400</v>
      </c>
      <c r="M11">
        <f t="shared" si="12"/>
        <v>640</v>
      </c>
      <c r="N11">
        <f t="shared" si="1"/>
        <v>240</v>
      </c>
      <c r="O11">
        <f t="shared" si="2"/>
        <v>4000009</v>
      </c>
      <c r="P11" t="str">
        <f t="shared" si="13"/>
        <v>小蘑菇</v>
      </c>
      <c r="S11">
        <v>3</v>
      </c>
      <c r="T11">
        <v>2</v>
      </c>
      <c r="U11" t="s">
        <v>398</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row>
    <row r="12" spans="1:38" x14ac:dyDescent="0.15">
      <c r="A12">
        <f t="shared" si="3"/>
        <v>4000003</v>
      </c>
      <c r="B12">
        <f t="shared" si="0"/>
        <v>4000011</v>
      </c>
      <c r="C12" t="str">
        <f t="shared" si="4"/>
        <v/>
      </c>
      <c r="D12" t="str">
        <f t="shared" si="5"/>
        <v>4000003s6</v>
      </c>
      <c r="E12" t="str">
        <f t="shared" si="6"/>
        <v>4000010:10:1</v>
      </c>
      <c r="F12">
        <f t="shared" si="7"/>
        <v>10</v>
      </c>
      <c r="G12">
        <f t="shared" si="8"/>
        <v>4000010</v>
      </c>
      <c r="H12">
        <f t="shared" si="14"/>
        <v>10</v>
      </c>
      <c r="I12" t="str">
        <f>VLOOKUP(U12,怪物属性偏向!E:F,2,FALSE)</f>
        <v>小蘑菇</v>
      </c>
      <c r="J12">
        <f t="shared" si="9"/>
        <v>10</v>
      </c>
      <c r="K12">
        <f t="shared" si="10"/>
        <v>400</v>
      </c>
      <c r="L12">
        <f t="shared" si="11"/>
        <v>400</v>
      </c>
      <c r="M12">
        <f t="shared" si="12"/>
        <v>640</v>
      </c>
      <c r="N12">
        <f t="shared" si="1"/>
        <v>240</v>
      </c>
      <c r="O12">
        <f t="shared" si="2"/>
        <v>4000010</v>
      </c>
      <c r="P12" t="str">
        <f t="shared" si="13"/>
        <v>小蘑菇</v>
      </c>
      <c r="S12">
        <v>3</v>
      </c>
      <c r="T12">
        <v>6</v>
      </c>
      <c r="U12" t="s">
        <v>398</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row>
    <row r="13" spans="1:38" x14ac:dyDescent="0.15">
      <c r="A13">
        <f t="shared" si="3"/>
        <v>4000003</v>
      </c>
      <c r="B13">
        <f t="shared" si="0"/>
        <v>4000011</v>
      </c>
      <c r="C13">
        <f t="shared" si="4"/>
        <v>4000011</v>
      </c>
      <c r="D13" t="str">
        <f t="shared" si="5"/>
        <v>4000003s7</v>
      </c>
      <c r="E13" t="str">
        <f t="shared" si="6"/>
        <v>4000011:10:1</v>
      </c>
      <c r="F13">
        <f t="shared" si="7"/>
        <v>11</v>
      </c>
      <c r="G13">
        <f t="shared" si="8"/>
        <v>4000011</v>
      </c>
      <c r="H13">
        <f t="shared" si="14"/>
        <v>11</v>
      </c>
      <c r="I13" t="str">
        <f>VLOOKUP(U13,怪物属性偏向!E:F,2,FALSE)</f>
        <v>食人花</v>
      </c>
      <c r="J13">
        <f t="shared" si="9"/>
        <v>10</v>
      </c>
      <c r="K13">
        <f t="shared" si="10"/>
        <v>600</v>
      </c>
      <c r="L13">
        <f t="shared" si="11"/>
        <v>200</v>
      </c>
      <c r="M13">
        <f t="shared" si="12"/>
        <v>443</v>
      </c>
      <c r="N13">
        <f t="shared" si="1"/>
        <v>240</v>
      </c>
      <c r="O13">
        <f t="shared" si="2"/>
        <v>4000011</v>
      </c>
      <c r="P13" t="str">
        <f t="shared" si="13"/>
        <v>食人花</v>
      </c>
      <c r="S13">
        <v>3</v>
      </c>
      <c r="T13">
        <v>7</v>
      </c>
      <c r="U13" t="s">
        <v>400</v>
      </c>
      <c r="V13">
        <f>VLOOKUP(S13,映射表!T:U,2,FALSE)</f>
        <v>10</v>
      </c>
      <c r="W13">
        <v>1</v>
      </c>
      <c r="X13" s="5">
        <v>1</v>
      </c>
      <c r="Y13" s="5">
        <v>1</v>
      </c>
      <c r="Z13" s="5">
        <v>1</v>
      </c>
      <c r="AA13" s="5">
        <v>1</v>
      </c>
      <c r="AB13" s="5">
        <v>1</v>
      </c>
      <c r="AC13" s="10">
        <f>INT(VLOOKUP($V13,映射表!$B:$C,2,FALSE)*VLOOKUP($U13,怪物属性偏向!$E:$I,3,FALSE)/100*X13*$AB13)</f>
        <v>600</v>
      </c>
      <c r="AD13" s="10">
        <f>INT(VLOOKUP($V13,映射表!$B:$C,2,FALSE)*VLOOKUP($U13,怪物属性偏向!$E:$I,4,FALSE)/100*Y13*$AB13)</f>
        <v>200</v>
      </c>
      <c r="AE13" s="10">
        <f>INT(VLOOKUP($V13,映射表!$B:$C,2,FALSE)*VLOOKUP($U13,怪物属性偏向!$E:$I,5,FALSE)/100*Z13*AB13)</f>
        <v>443</v>
      </c>
      <c r="AF13" s="10">
        <f>INT(VLOOKUP($V13,映射表!$B:$D,3,FALSE)*AA13)</f>
        <v>240</v>
      </c>
    </row>
    <row r="14" spans="1:38" x14ac:dyDescent="0.15">
      <c r="A14">
        <f t="shared" si="3"/>
        <v>4000003</v>
      </c>
      <c r="B14">
        <f t="shared" si="0"/>
        <v>4000011</v>
      </c>
      <c r="C14">
        <f t="shared" si="4"/>
        <v>4000011</v>
      </c>
      <c r="D14" t="str">
        <f t="shared" si="5"/>
        <v>4000003s9</v>
      </c>
      <c r="E14" t="str">
        <f t="shared" si="6"/>
        <v>4000012:10:1</v>
      </c>
      <c r="F14">
        <f t="shared" si="7"/>
        <v>12</v>
      </c>
      <c r="G14">
        <f t="shared" si="8"/>
        <v>4000012</v>
      </c>
      <c r="H14">
        <f t="shared" si="14"/>
        <v>12</v>
      </c>
      <c r="I14" t="str">
        <f>VLOOKUP(U14,怪物属性偏向!E:F,2,FALSE)</f>
        <v>食人花</v>
      </c>
      <c r="J14">
        <f t="shared" si="9"/>
        <v>10</v>
      </c>
      <c r="K14">
        <f t="shared" si="10"/>
        <v>600</v>
      </c>
      <c r="L14">
        <f t="shared" si="11"/>
        <v>200</v>
      </c>
      <c r="M14">
        <f t="shared" si="12"/>
        <v>443</v>
      </c>
      <c r="N14">
        <f t="shared" si="1"/>
        <v>240</v>
      </c>
      <c r="O14">
        <f t="shared" si="2"/>
        <v>4000012</v>
      </c>
      <c r="P14" t="str">
        <f t="shared" si="13"/>
        <v>食人花</v>
      </c>
      <c r="S14">
        <v>3</v>
      </c>
      <c r="T14">
        <v>9</v>
      </c>
      <c r="U14" t="s">
        <v>400</v>
      </c>
      <c r="V14">
        <f>VLOOKUP(S14,映射表!T:U,2,FALSE)</f>
        <v>10</v>
      </c>
      <c r="W14">
        <v>0</v>
      </c>
      <c r="X14" s="5">
        <v>1</v>
      </c>
      <c r="Y14" s="5">
        <v>1</v>
      </c>
      <c r="Z14" s="5">
        <v>1</v>
      </c>
      <c r="AA14" s="5">
        <v>1</v>
      </c>
      <c r="AB14" s="5">
        <v>1</v>
      </c>
      <c r="AC14" s="10">
        <f>INT(VLOOKUP($V14,映射表!$B:$C,2,FALSE)*VLOOKUP($U14,怪物属性偏向!$E:$I,3,FALSE)/100*X14*$AB14)</f>
        <v>600</v>
      </c>
      <c r="AD14" s="10">
        <f>INT(VLOOKUP($V14,映射表!$B:$C,2,FALSE)*VLOOKUP($U14,怪物属性偏向!$E:$I,4,FALSE)/100*Y14*$AB14)</f>
        <v>200</v>
      </c>
      <c r="AE14" s="10">
        <f>INT(VLOOKUP($V14,映射表!$B:$C,2,FALSE)*VLOOKUP($U14,怪物属性偏向!$E:$I,5,FALSE)/100*Z14*AB14)</f>
        <v>443</v>
      </c>
      <c r="AF14" s="10">
        <f>INT(VLOOKUP($V14,映射表!$B:$D,3,FALSE)*AA14)</f>
        <v>240</v>
      </c>
    </row>
    <row r="15" spans="1:38" x14ac:dyDescent="0.15">
      <c r="A15">
        <f t="shared" si="3"/>
        <v>4000004</v>
      </c>
      <c r="B15">
        <f t="shared" si="0"/>
        <v>4000015</v>
      </c>
      <c r="C15" t="str">
        <f t="shared" si="4"/>
        <v/>
      </c>
      <c r="D15" t="str">
        <f t="shared" si="5"/>
        <v>4000004s2</v>
      </c>
      <c r="E15" t="str">
        <f t="shared" si="6"/>
        <v>4000013:10:1</v>
      </c>
      <c r="F15">
        <f t="shared" si="7"/>
        <v>13</v>
      </c>
      <c r="G15">
        <f t="shared" si="8"/>
        <v>4000013</v>
      </c>
      <c r="H15">
        <f t="shared" si="14"/>
        <v>13</v>
      </c>
      <c r="I15" t="str">
        <f>VLOOKUP(U15,怪物属性偏向!E:F,2,FALSE)</f>
        <v>食人花</v>
      </c>
      <c r="J15">
        <f t="shared" si="9"/>
        <v>10</v>
      </c>
      <c r="K15">
        <f t="shared" si="10"/>
        <v>600</v>
      </c>
      <c r="L15">
        <f t="shared" si="11"/>
        <v>200</v>
      </c>
      <c r="M15">
        <f t="shared" si="12"/>
        <v>443</v>
      </c>
      <c r="N15">
        <f t="shared" si="1"/>
        <v>240</v>
      </c>
      <c r="O15">
        <f t="shared" si="2"/>
        <v>4000013</v>
      </c>
      <c r="P15" t="str">
        <f t="shared" si="13"/>
        <v>食人花</v>
      </c>
      <c r="S15">
        <v>4</v>
      </c>
      <c r="T15">
        <v>2</v>
      </c>
      <c r="U15" t="s">
        <v>400</v>
      </c>
      <c r="V15">
        <f>VLOOKUP(S15,映射表!T:U,2,FALSE)</f>
        <v>10</v>
      </c>
      <c r="W15">
        <v>0</v>
      </c>
      <c r="X15" s="5">
        <v>1</v>
      </c>
      <c r="Y15" s="5">
        <v>1</v>
      </c>
      <c r="Z15" s="5">
        <v>1</v>
      </c>
      <c r="AA15" s="5">
        <v>1</v>
      </c>
      <c r="AB15" s="5">
        <v>1</v>
      </c>
      <c r="AC15" s="10">
        <f>INT(VLOOKUP($V15,映射表!$B:$C,2,FALSE)*VLOOKUP($U15,怪物属性偏向!$E:$I,3,FALSE)/100*X15*$AB15)</f>
        <v>600</v>
      </c>
      <c r="AD15" s="10">
        <f>INT(VLOOKUP($V15,映射表!$B:$C,2,FALSE)*VLOOKUP($U15,怪物属性偏向!$E:$I,4,FALSE)/100*Y15*$AB15)</f>
        <v>200</v>
      </c>
      <c r="AE15" s="10">
        <f>INT(VLOOKUP($V15,映射表!$B:$C,2,FALSE)*VLOOKUP($U15,怪物属性偏向!$E:$I,5,FALSE)/100*Z15*AB15)</f>
        <v>443</v>
      </c>
      <c r="AF15" s="10">
        <f>INT(VLOOKUP($V15,映射表!$B:$D,3,FALSE)*AA15)</f>
        <v>240</v>
      </c>
    </row>
    <row r="16" spans="1:38" x14ac:dyDescent="0.15">
      <c r="A16">
        <f t="shared" si="3"/>
        <v>4000004</v>
      </c>
      <c r="B16">
        <f t="shared" si="0"/>
        <v>4000015</v>
      </c>
      <c r="C16" t="str">
        <f t="shared" si="4"/>
        <v/>
      </c>
      <c r="D16" t="str">
        <f t="shared" si="5"/>
        <v>4000004s4</v>
      </c>
      <c r="E16" t="str">
        <f t="shared" si="6"/>
        <v>4000014:10:1</v>
      </c>
      <c r="F16">
        <f t="shared" si="7"/>
        <v>14</v>
      </c>
      <c r="G16">
        <f t="shared" si="8"/>
        <v>4000014</v>
      </c>
      <c r="H16">
        <f t="shared" si="14"/>
        <v>14</v>
      </c>
      <c r="I16" t="str">
        <f>VLOOKUP(U16,怪物属性偏向!E:F,2,FALSE)</f>
        <v>食人花</v>
      </c>
      <c r="J16">
        <f t="shared" si="9"/>
        <v>10</v>
      </c>
      <c r="K16">
        <f t="shared" si="10"/>
        <v>600</v>
      </c>
      <c r="L16">
        <f t="shared" si="11"/>
        <v>200</v>
      </c>
      <c r="M16">
        <f t="shared" si="12"/>
        <v>443</v>
      </c>
      <c r="N16">
        <f t="shared" si="1"/>
        <v>240</v>
      </c>
      <c r="O16">
        <f t="shared" si="2"/>
        <v>4000014</v>
      </c>
      <c r="P16" t="str">
        <f t="shared" si="13"/>
        <v>食人花</v>
      </c>
      <c r="S16">
        <v>4</v>
      </c>
      <c r="T16">
        <v>4</v>
      </c>
      <c r="U16" t="s">
        <v>400</v>
      </c>
      <c r="V16">
        <f>VLOOKUP(S16,映射表!T:U,2,FALSE)</f>
        <v>10</v>
      </c>
      <c r="W16">
        <v>0</v>
      </c>
      <c r="X16" s="5">
        <v>1</v>
      </c>
      <c r="Y16" s="5">
        <v>1</v>
      </c>
      <c r="Z16" s="5">
        <v>1</v>
      </c>
      <c r="AA16" s="5">
        <v>1</v>
      </c>
      <c r="AB16" s="5">
        <v>1</v>
      </c>
      <c r="AC16" s="10">
        <f>INT(VLOOKUP($V16,映射表!$B:$C,2,FALSE)*VLOOKUP($U16,怪物属性偏向!$E:$I,3,FALSE)/100*X16*$AB16)</f>
        <v>600</v>
      </c>
      <c r="AD16" s="10">
        <f>INT(VLOOKUP($V16,映射表!$B:$C,2,FALSE)*VLOOKUP($U16,怪物属性偏向!$E:$I,4,FALSE)/100*Y16*$AB16)</f>
        <v>200</v>
      </c>
      <c r="AE16" s="10">
        <f>INT(VLOOKUP($V16,映射表!$B:$C,2,FALSE)*VLOOKUP($U16,怪物属性偏向!$E:$I,5,FALSE)/100*Z16*AB16)</f>
        <v>443</v>
      </c>
      <c r="AF16" s="10">
        <f>INT(VLOOKUP($V16,映射表!$B:$D,3,FALSE)*AA16)</f>
        <v>240</v>
      </c>
    </row>
    <row r="17" spans="1:32" x14ac:dyDescent="0.15">
      <c r="A17">
        <f t="shared" si="3"/>
        <v>4000004</v>
      </c>
      <c r="B17">
        <f t="shared" si="0"/>
        <v>4000015</v>
      </c>
      <c r="C17">
        <f t="shared" si="4"/>
        <v>4000015</v>
      </c>
      <c r="D17" t="str">
        <f t="shared" si="5"/>
        <v>4000004s6</v>
      </c>
      <c r="E17" t="str">
        <f t="shared" si="6"/>
        <v>4000015:10:1</v>
      </c>
      <c r="F17">
        <f t="shared" si="7"/>
        <v>15</v>
      </c>
      <c r="G17">
        <f t="shared" si="8"/>
        <v>4000015</v>
      </c>
      <c r="H17">
        <f t="shared" si="14"/>
        <v>15</v>
      </c>
      <c r="I17" t="str">
        <f>VLOOKUP(U17,怪物属性偏向!E:F,2,FALSE)</f>
        <v>食人花</v>
      </c>
      <c r="J17">
        <f t="shared" si="9"/>
        <v>10</v>
      </c>
      <c r="K17">
        <f t="shared" si="10"/>
        <v>600</v>
      </c>
      <c r="L17">
        <f t="shared" si="11"/>
        <v>200</v>
      </c>
      <c r="M17">
        <f t="shared" si="12"/>
        <v>443</v>
      </c>
      <c r="N17">
        <f t="shared" si="1"/>
        <v>240</v>
      </c>
      <c r="O17">
        <f t="shared" si="2"/>
        <v>4000015</v>
      </c>
      <c r="P17" t="str">
        <f t="shared" si="13"/>
        <v>食人花</v>
      </c>
      <c r="S17">
        <v>4</v>
      </c>
      <c r="T17">
        <v>6</v>
      </c>
      <c r="U17" t="s">
        <v>400</v>
      </c>
      <c r="V17">
        <f>VLOOKUP(S17,映射表!T:U,2,FALSE)</f>
        <v>10</v>
      </c>
      <c r="W17">
        <v>1</v>
      </c>
      <c r="X17" s="5">
        <v>1</v>
      </c>
      <c r="Y17" s="5">
        <v>1</v>
      </c>
      <c r="Z17" s="5">
        <v>1</v>
      </c>
      <c r="AA17" s="5">
        <v>1</v>
      </c>
      <c r="AB17" s="5">
        <v>1</v>
      </c>
      <c r="AC17" s="10">
        <f>INT(VLOOKUP($V17,映射表!$B:$C,2,FALSE)*VLOOKUP($U17,怪物属性偏向!$E:$I,3,FALSE)/100*X17*$AB17)</f>
        <v>600</v>
      </c>
      <c r="AD17" s="10">
        <f>INT(VLOOKUP($V17,映射表!$B:$C,2,FALSE)*VLOOKUP($U17,怪物属性偏向!$E:$I,4,FALSE)/100*Y17*$AB17)</f>
        <v>200</v>
      </c>
      <c r="AE17" s="10">
        <f>INT(VLOOKUP($V17,映射表!$B:$C,2,FALSE)*VLOOKUP($U17,怪物属性偏向!$E:$I,5,FALSE)/100*Z17*AB17)</f>
        <v>443</v>
      </c>
      <c r="AF17" s="10">
        <f>INT(VLOOKUP($V17,映射表!$B:$D,3,FALSE)*AA17)</f>
        <v>240</v>
      </c>
    </row>
    <row r="18" spans="1:32" x14ac:dyDescent="0.15">
      <c r="A18">
        <f t="shared" si="3"/>
        <v>4000004</v>
      </c>
      <c r="B18">
        <f t="shared" si="0"/>
        <v>4000015</v>
      </c>
      <c r="C18">
        <f t="shared" si="4"/>
        <v>4000015</v>
      </c>
      <c r="D18" t="str">
        <f t="shared" si="5"/>
        <v>4000004s1</v>
      </c>
      <c r="E18" t="str">
        <f t="shared" si="6"/>
        <v>4000016:10:1</v>
      </c>
      <c r="F18">
        <f t="shared" si="7"/>
        <v>16</v>
      </c>
      <c r="G18">
        <f t="shared" si="8"/>
        <v>4000016</v>
      </c>
      <c r="H18">
        <f t="shared" si="14"/>
        <v>16</v>
      </c>
      <c r="I18" t="str">
        <f>VLOOKUP(U18,怪物属性偏向!E:F,2,FALSE)</f>
        <v>小蘑菇</v>
      </c>
      <c r="J18">
        <f t="shared" si="9"/>
        <v>10</v>
      </c>
      <c r="K18">
        <f t="shared" si="10"/>
        <v>400</v>
      </c>
      <c r="L18">
        <f t="shared" si="11"/>
        <v>400</v>
      </c>
      <c r="M18">
        <f t="shared" si="12"/>
        <v>640</v>
      </c>
      <c r="N18">
        <f t="shared" si="1"/>
        <v>240</v>
      </c>
      <c r="O18">
        <f t="shared" si="2"/>
        <v>4000016</v>
      </c>
      <c r="P18" t="str">
        <f t="shared" si="13"/>
        <v>小蘑菇</v>
      </c>
      <c r="S18">
        <v>4</v>
      </c>
      <c r="T18">
        <v>1</v>
      </c>
      <c r="U18" t="s">
        <v>398</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row>
    <row r="19" spans="1:32" x14ac:dyDescent="0.15">
      <c r="A19">
        <f t="shared" si="3"/>
        <v>4000004</v>
      </c>
      <c r="B19">
        <f t="shared" si="0"/>
        <v>4000015</v>
      </c>
      <c r="C19">
        <f t="shared" si="4"/>
        <v>4000015</v>
      </c>
      <c r="D19" t="str">
        <f t="shared" si="5"/>
        <v>4000004s3</v>
      </c>
      <c r="E19" t="str">
        <f t="shared" si="6"/>
        <v>4000017:10:1</v>
      </c>
      <c r="F19">
        <f t="shared" si="7"/>
        <v>17</v>
      </c>
      <c r="G19">
        <f t="shared" si="8"/>
        <v>4000017</v>
      </c>
      <c r="H19">
        <f t="shared" si="14"/>
        <v>17</v>
      </c>
      <c r="I19" t="str">
        <f>VLOOKUP(U19,怪物属性偏向!E:F,2,FALSE)</f>
        <v>小蘑菇</v>
      </c>
      <c r="J19">
        <f t="shared" si="9"/>
        <v>10</v>
      </c>
      <c r="K19">
        <f t="shared" si="10"/>
        <v>400</v>
      </c>
      <c r="L19">
        <f t="shared" si="11"/>
        <v>400</v>
      </c>
      <c r="M19">
        <f t="shared" si="12"/>
        <v>640</v>
      </c>
      <c r="N19">
        <f t="shared" si="12"/>
        <v>240</v>
      </c>
      <c r="O19">
        <f t="shared" si="2"/>
        <v>4000017</v>
      </c>
      <c r="P19" t="str">
        <f t="shared" si="13"/>
        <v>小蘑菇</v>
      </c>
      <c r="S19">
        <v>4</v>
      </c>
      <c r="T19">
        <v>3</v>
      </c>
      <c r="U19" t="s">
        <v>398</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row>
    <row r="20" spans="1:32" x14ac:dyDescent="0.15">
      <c r="A20">
        <f t="shared" si="3"/>
        <v>4000005</v>
      </c>
      <c r="B20">
        <f t="shared" si="0"/>
        <v>4000020</v>
      </c>
      <c r="C20" t="str">
        <f t="shared" si="4"/>
        <v/>
      </c>
      <c r="D20" t="str">
        <f t="shared" si="5"/>
        <v>4000005s1</v>
      </c>
      <c r="E20" t="str">
        <f t="shared" si="6"/>
        <v>4000018:10:1</v>
      </c>
      <c r="F20">
        <f t="shared" si="7"/>
        <v>18</v>
      </c>
      <c r="G20">
        <f t="shared" si="8"/>
        <v>4000018</v>
      </c>
      <c r="H20">
        <f t="shared" si="14"/>
        <v>18</v>
      </c>
      <c r="I20" t="str">
        <f>VLOOKUP(U20,怪物属性偏向!E:F,2,FALSE)</f>
        <v>小蘑菇</v>
      </c>
      <c r="J20">
        <f t="shared" si="9"/>
        <v>10</v>
      </c>
      <c r="K20">
        <f t="shared" si="10"/>
        <v>400</v>
      </c>
      <c r="L20">
        <f t="shared" si="11"/>
        <v>400</v>
      </c>
      <c r="M20">
        <f t="shared" si="12"/>
        <v>640</v>
      </c>
      <c r="N20">
        <f t="shared" si="12"/>
        <v>240</v>
      </c>
      <c r="O20">
        <f t="shared" si="2"/>
        <v>4000018</v>
      </c>
      <c r="P20" t="str">
        <f t="shared" si="13"/>
        <v>小蘑菇</v>
      </c>
      <c r="S20">
        <v>5</v>
      </c>
      <c r="T20">
        <v>1</v>
      </c>
      <c r="U20" t="s">
        <v>398</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row>
    <row r="21" spans="1:32" x14ac:dyDescent="0.15">
      <c r="A21">
        <f t="shared" si="3"/>
        <v>4000005</v>
      </c>
      <c r="B21">
        <f t="shared" si="0"/>
        <v>4000020</v>
      </c>
      <c r="C21" t="str">
        <f t="shared" si="4"/>
        <v/>
      </c>
      <c r="D21" t="str">
        <f t="shared" si="5"/>
        <v>4000005s2</v>
      </c>
      <c r="E21" t="str">
        <f t="shared" si="6"/>
        <v>4000019:10:1</v>
      </c>
      <c r="F21">
        <f t="shared" si="7"/>
        <v>19</v>
      </c>
      <c r="G21">
        <f t="shared" si="8"/>
        <v>4000019</v>
      </c>
      <c r="H21">
        <f t="shared" si="14"/>
        <v>19</v>
      </c>
      <c r="I21" t="str">
        <f>VLOOKUP(U21,怪物属性偏向!E:F,2,FALSE)</f>
        <v>小蘑菇</v>
      </c>
      <c r="J21">
        <f t="shared" si="9"/>
        <v>10</v>
      </c>
      <c r="K21">
        <f t="shared" si="10"/>
        <v>400</v>
      </c>
      <c r="L21">
        <f t="shared" si="11"/>
        <v>400</v>
      </c>
      <c r="M21">
        <f t="shared" si="12"/>
        <v>640</v>
      </c>
      <c r="N21">
        <f t="shared" si="12"/>
        <v>240</v>
      </c>
      <c r="O21">
        <f t="shared" si="2"/>
        <v>4000019</v>
      </c>
      <c r="P21" t="str">
        <f t="shared" si="13"/>
        <v>小蘑菇</v>
      </c>
      <c r="S21">
        <v>5</v>
      </c>
      <c r="T21">
        <v>2</v>
      </c>
      <c r="U21" t="s">
        <v>398</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row>
    <row r="22" spans="1:32" x14ac:dyDescent="0.15">
      <c r="A22">
        <f t="shared" si="3"/>
        <v>4000005</v>
      </c>
      <c r="B22">
        <f t="shared" si="0"/>
        <v>4000020</v>
      </c>
      <c r="C22">
        <f t="shared" si="4"/>
        <v>4000020</v>
      </c>
      <c r="D22" t="str">
        <f t="shared" si="5"/>
        <v>4000005s3</v>
      </c>
      <c r="E22" t="str">
        <f t="shared" si="6"/>
        <v>4000020:10:1</v>
      </c>
      <c r="F22">
        <f t="shared" si="7"/>
        <v>20</v>
      </c>
      <c r="G22">
        <f t="shared" si="8"/>
        <v>4000020</v>
      </c>
      <c r="H22">
        <f t="shared" si="14"/>
        <v>20</v>
      </c>
      <c r="I22" t="str">
        <f>VLOOKUP(U22,怪物属性偏向!E:F,2,FALSE)</f>
        <v>小蘑菇</v>
      </c>
      <c r="J22">
        <f t="shared" si="9"/>
        <v>10</v>
      </c>
      <c r="K22">
        <f t="shared" si="10"/>
        <v>400</v>
      </c>
      <c r="L22">
        <f t="shared" si="11"/>
        <v>400</v>
      </c>
      <c r="M22">
        <f t="shared" si="12"/>
        <v>640</v>
      </c>
      <c r="N22">
        <f t="shared" si="12"/>
        <v>240</v>
      </c>
      <c r="O22">
        <f t="shared" si="2"/>
        <v>4000020</v>
      </c>
      <c r="P22" t="str">
        <f t="shared" si="13"/>
        <v>小蘑菇</v>
      </c>
      <c r="S22">
        <v>5</v>
      </c>
      <c r="T22">
        <v>3</v>
      </c>
      <c r="U22" t="s">
        <v>398</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row>
    <row r="23" spans="1:32" x14ac:dyDescent="0.15">
      <c r="A23">
        <f t="shared" si="3"/>
        <v>4000005</v>
      </c>
      <c r="B23">
        <f t="shared" si="0"/>
        <v>4000020</v>
      </c>
      <c r="C23">
        <f t="shared" si="4"/>
        <v>4000020</v>
      </c>
      <c r="D23" t="str">
        <f t="shared" si="5"/>
        <v>4000005s5</v>
      </c>
      <c r="E23" t="str">
        <f t="shared" si="6"/>
        <v>4000021:10:1</v>
      </c>
      <c r="F23">
        <f t="shared" si="7"/>
        <v>21</v>
      </c>
      <c r="G23">
        <f t="shared" si="8"/>
        <v>4000021</v>
      </c>
      <c r="H23">
        <f t="shared" si="14"/>
        <v>21</v>
      </c>
      <c r="I23" t="str">
        <f>VLOOKUP(U23,怪物属性偏向!E:F,2,FALSE)</f>
        <v>狂暴莉莉丝</v>
      </c>
      <c r="J23">
        <f t="shared" si="9"/>
        <v>10</v>
      </c>
      <c r="K23">
        <f t="shared" si="10"/>
        <v>400</v>
      </c>
      <c r="L23">
        <f t="shared" si="11"/>
        <v>400</v>
      </c>
      <c r="M23">
        <f t="shared" si="12"/>
        <v>640</v>
      </c>
      <c r="N23">
        <f t="shared" si="12"/>
        <v>240</v>
      </c>
      <c r="O23">
        <f t="shared" si="2"/>
        <v>4000021</v>
      </c>
      <c r="P23" t="str">
        <f t="shared" si="13"/>
        <v>狂暴莉莉丝</v>
      </c>
      <c r="S23">
        <v>5</v>
      </c>
      <c r="T23">
        <v>5</v>
      </c>
      <c r="U23" t="s">
        <v>351</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row>
    <row r="24" spans="1:32" x14ac:dyDescent="0.15">
      <c r="A24">
        <f t="shared" si="3"/>
        <v>4000006</v>
      </c>
      <c r="B24">
        <f t="shared" si="0"/>
        <v>4000024</v>
      </c>
      <c r="C24" t="str">
        <f t="shared" si="4"/>
        <v/>
      </c>
      <c r="D24" t="str">
        <f t="shared" si="5"/>
        <v>4000006s1</v>
      </c>
      <c r="E24" t="str">
        <f t="shared" si="6"/>
        <v>4000022:10:1</v>
      </c>
      <c r="F24">
        <f t="shared" si="7"/>
        <v>22</v>
      </c>
      <c r="G24">
        <f t="shared" si="8"/>
        <v>4000022</v>
      </c>
      <c r="H24">
        <f t="shared" si="14"/>
        <v>22</v>
      </c>
      <c r="I24" t="str">
        <f>VLOOKUP(U24,怪物属性偏向!E:F,2,FALSE)</f>
        <v>树妖</v>
      </c>
      <c r="J24">
        <f t="shared" si="9"/>
        <v>10</v>
      </c>
      <c r="K24">
        <f t="shared" si="10"/>
        <v>280</v>
      </c>
      <c r="L24">
        <f t="shared" si="11"/>
        <v>400</v>
      </c>
      <c r="M24">
        <f t="shared" si="12"/>
        <v>1024</v>
      </c>
      <c r="N24">
        <f t="shared" si="12"/>
        <v>240</v>
      </c>
      <c r="O24">
        <f t="shared" si="2"/>
        <v>4000022</v>
      </c>
      <c r="P24" t="str">
        <f t="shared" si="13"/>
        <v>树妖</v>
      </c>
      <c r="S24">
        <v>6</v>
      </c>
      <c r="T24">
        <v>1</v>
      </c>
      <c r="U24" t="s">
        <v>350</v>
      </c>
      <c r="V24">
        <f>VLOOKUP(S24,映射表!T:U,2,FALSE)</f>
        <v>10</v>
      </c>
      <c r="W24">
        <v>0</v>
      </c>
      <c r="X24" s="5">
        <v>1</v>
      </c>
      <c r="Y24" s="5">
        <v>1</v>
      </c>
      <c r="Z24" s="5">
        <v>1</v>
      </c>
      <c r="AA24" s="5">
        <v>1</v>
      </c>
      <c r="AB24" s="5">
        <v>1</v>
      </c>
      <c r="AC24" s="10">
        <f>INT(VLOOKUP($V24,映射表!$B:$C,2,FALSE)*VLOOKUP($U24,怪物属性偏向!$E:$I,3,FALSE)/100*X24*$AB24)</f>
        <v>280</v>
      </c>
      <c r="AD24" s="10">
        <f>INT(VLOOKUP($V24,映射表!$B:$C,2,FALSE)*VLOOKUP($U24,怪物属性偏向!$E:$I,4,FALSE)/100*Y24*$AB24)</f>
        <v>400</v>
      </c>
      <c r="AE24" s="10">
        <f>INT(VLOOKUP($V24,映射表!$B:$C,2,FALSE)*VLOOKUP($U24,怪物属性偏向!$E:$I,5,FALSE)/100*Z24*AB24)</f>
        <v>1024</v>
      </c>
      <c r="AF24" s="10">
        <f>INT(VLOOKUP($V24,映射表!$B:$D,3,FALSE)*AA24)</f>
        <v>240</v>
      </c>
    </row>
    <row r="25" spans="1:32" x14ac:dyDescent="0.15">
      <c r="A25">
        <f t="shared" si="3"/>
        <v>4000006</v>
      </c>
      <c r="B25">
        <f t="shared" si="0"/>
        <v>4000024</v>
      </c>
      <c r="C25" t="str">
        <f t="shared" si="4"/>
        <v/>
      </c>
      <c r="D25" t="str">
        <f t="shared" si="5"/>
        <v>4000006s3</v>
      </c>
      <c r="E25" t="str">
        <f t="shared" si="6"/>
        <v>4000023:10:1</v>
      </c>
      <c r="F25">
        <f t="shared" si="7"/>
        <v>23</v>
      </c>
      <c r="G25">
        <f t="shared" si="8"/>
        <v>4000023</v>
      </c>
      <c r="H25">
        <f t="shared" si="14"/>
        <v>23</v>
      </c>
      <c r="I25" t="str">
        <f>VLOOKUP(U25,怪物属性偏向!E:F,2,FALSE)</f>
        <v>树妖</v>
      </c>
      <c r="J25">
        <f t="shared" si="9"/>
        <v>10</v>
      </c>
      <c r="K25">
        <f t="shared" si="10"/>
        <v>280</v>
      </c>
      <c r="L25">
        <f t="shared" si="11"/>
        <v>400</v>
      </c>
      <c r="M25">
        <f t="shared" si="12"/>
        <v>1024</v>
      </c>
      <c r="N25">
        <f t="shared" si="12"/>
        <v>240</v>
      </c>
      <c r="O25">
        <f t="shared" si="2"/>
        <v>4000023</v>
      </c>
      <c r="P25" t="str">
        <f t="shared" si="13"/>
        <v>树妖</v>
      </c>
      <c r="S25">
        <v>6</v>
      </c>
      <c r="T25">
        <v>3</v>
      </c>
      <c r="U25" t="s">
        <v>350</v>
      </c>
      <c r="V25">
        <f>VLOOKUP(S25,映射表!T:U,2,FALSE)</f>
        <v>10</v>
      </c>
      <c r="W25">
        <v>0</v>
      </c>
      <c r="X25" s="5">
        <v>1</v>
      </c>
      <c r="Y25" s="5">
        <v>1</v>
      </c>
      <c r="Z25" s="5">
        <v>1</v>
      </c>
      <c r="AA25" s="5">
        <v>1</v>
      </c>
      <c r="AB25" s="5">
        <v>1</v>
      </c>
      <c r="AC25" s="10">
        <f>INT(VLOOKUP($V25,映射表!$B:$C,2,FALSE)*VLOOKUP($U25,怪物属性偏向!$E:$I,3,FALSE)/100*X25*$AB25)</f>
        <v>280</v>
      </c>
      <c r="AD25" s="10">
        <f>INT(VLOOKUP($V25,映射表!$B:$C,2,FALSE)*VLOOKUP($U25,怪物属性偏向!$E:$I,4,FALSE)/100*Y25*$AB25)</f>
        <v>400</v>
      </c>
      <c r="AE25" s="10">
        <f>INT(VLOOKUP($V25,映射表!$B:$C,2,FALSE)*VLOOKUP($U25,怪物属性偏向!$E:$I,5,FALSE)/100*Z25*AB25)</f>
        <v>1024</v>
      </c>
      <c r="AF25" s="10">
        <f>INT(VLOOKUP($V25,映射表!$B:$D,3,FALSE)*AA25)</f>
        <v>240</v>
      </c>
    </row>
    <row r="26" spans="1:32" x14ac:dyDescent="0.15">
      <c r="A26">
        <f t="shared" si="3"/>
        <v>4000006</v>
      </c>
      <c r="B26">
        <f t="shared" si="0"/>
        <v>4000024</v>
      </c>
      <c r="C26">
        <f t="shared" si="4"/>
        <v>4000024</v>
      </c>
      <c r="D26" t="str">
        <f t="shared" si="5"/>
        <v>4000006s4</v>
      </c>
      <c r="E26" t="str">
        <f t="shared" si="6"/>
        <v>4000024:10:1</v>
      </c>
      <c r="F26">
        <f t="shared" si="7"/>
        <v>24</v>
      </c>
      <c r="G26">
        <f t="shared" si="8"/>
        <v>4000024</v>
      </c>
      <c r="H26">
        <f t="shared" si="14"/>
        <v>24</v>
      </c>
      <c r="I26" t="str">
        <f>VLOOKUP(U26,怪物属性偏向!E:F,2,FALSE)</f>
        <v>食人花</v>
      </c>
      <c r="J26">
        <f t="shared" si="9"/>
        <v>10</v>
      </c>
      <c r="K26">
        <f t="shared" si="10"/>
        <v>600</v>
      </c>
      <c r="L26">
        <f t="shared" si="11"/>
        <v>200</v>
      </c>
      <c r="M26">
        <f t="shared" si="12"/>
        <v>443</v>
      </c>
      <c r="N26">
        <f t="shared" si="12"/>
        <v>240</v>
      </c>
      <c r="O26">
        <f t="shared" si="2"/>
        <v>4000024</v>
      </c>
      <c r="P26" t="str">
        <f t="shared" si="13"/>
        <v>食人花</v>
      </c>
      <c r="S26">
        <v>6</v>
      </c>
      <c r="T26">
        <v>4</v>
      </c>
      <c r="U26" t="s">
        <v>402</v>
      </c>
      <c r="V26">
        <f>VLOOKUP(S26,映射表!T:U,2,FALSE)</f>
        <v>10</v>
      </c>
      <c r="W26">
        <v>1</v>
      </c>
      <c r="X26" s="5">
        <v>1</v>
      </c>
      <c r="Y26" s="5">
        <v>1</v>
      </c>
      <c r="Z26" s="5">
        <v>1</v>
      </c>
      <c r="AA26" s="5">
        <v>1</v>
      </c>
      <c r="AB26" s="5">
        <v>1</v>
      </c>
      <c r="AC26" s="10">
        <f>INT(VLOOKUP($V26,映射表!$B:$C,2,FALSE)*VLOOKUP($U26,怪物属性偏向!$E:$I,3,FALSE)/100*X26*$AB26)</f>
        <v>600</v>
      </c>
      <c r="AD26" s="10">
        <f>INT(VLOOKUP($V26,映射表!$B:$C,2,FALSE)*VLOOKUP($U26,怪物属性偏向!$E:$I,4,FALSE)/100*Y26*$AB26)</f>
        <v>200</v>
      </c>
      <c r="AE26" s="10">
        <f>INT(VLOOKUP($V26,映射表!$B:$C,2,FALSE)*VLOOKUP($U26,怪物属性偏向!$E:$I,5,FALSE)/100*Z26*AB26)</f>
        <v>443</v>
      </c>
      <c r="AF26" s="10">
        <f>INT(VLOOKUP($V26,映射表!$B:$D,3,FALSE)*AA26)</f>
        <v>240</v>
      </c>
    </row>
    <row r="27" spans="1:32" x14ac:dyDescent="0.15">
      <c r="A27">
        <f t="shared" si="3"/>
        <v>4000006</v>
      </c>
      <c r="B27">
        <f t="shared" si="0"/>
        <v>4000024</v>
      </c>
      <c r="C27">
        <f t="shared" si="4"/>
        <v>4000024</v>
      </c>
      <c r="D27" t="str">
        <f t="shared" si="5"/>
        <v>4000006s6</v>
      </c>
      <c r="E27" t="str">
        <f t="shared" si="6"/>
        <v>4000025:10:1</v>
      </c>
      <c r="F27">
        <f t="shared" si="7"/>
        <v>25</v>
      </c>
      <c r="G27">
        <f t="shared" si="8"/>
        <v>4000025</v>
      </c>
      <c r="H27">
        <f t="shared" si="14"/>
        <v>25</v>
      </c>
      <c r="I27" t="str">
        <f>VLOOKUP(U27,怪物属性偏向!E:F,2,FALSE)</f>
        <v>食人花</v>
      </c>
      <c r="J27">
        <f t="shared" si="9"/>
        <v>10</v>
      </c>
      <c r="K27">
        <f t="shared" si="10"/>
        <v>600</v>
      </c>
      <c r="L27">
        <f t="shared" si="11"/>
        <v>200</v>
      </c>
      <c r="M27">
        <f t="shared" si="12"/>
        <v>443</v>
      </c>
      <c r="N27">
        <f t="shared" si="12"/>
        <v>240</v>
      </c>
      <c r="O27">
        <f t="shared" si="2"/>
        <v>4000025</v>
      </c>
      <c r="P27" t="str">
        <f t="shared" si="13"/>
        <v>食人花</v>
      </c>
      <c r="S27">
        <v>6</v>
      </c>
      <c r="T27">
        <v>6</v>
      </c>
      <c r="U27" t="s">
        <v>402</v>
      </c>
      <c r="V27">
        <f>VLOOKUP(S27,映射表!T:U,2,FALSE)</f>
        <v>10</v>
      </c>
      <c r="W27">
        <v>0</v>
      </c>
      <c r="X27" s="5">
        <v>1</v>
      </c>
      <c r="Y27" s="5">
        <v>1</v>
      </c>
      <c r="Z27" s="5">
        <v>1</v>
      </c>
      <c r="AA27" s="5">
        <v>1</v>
      </c>
      <c r="AB27" s="5">
        <v>1</v>
      </c>
      <c r="AC27" s="10">
        <f>INT(VLOOKUP($V27,映射表!$B:$C,2,FALSE)*VLOOKUP($U27,怪物属性偏向!$E:$I,3,FALSE)/100*X27*$AB27)</f>
        <v>600</v>
      </c>
      <c r="AD27" s="10">
        <f>INT(VLOOKUP($V27,映射表!$B:$C,2,FALSE)*VLOOKUP($U27,怪物属性偏向!$E:$I,4,FALSE)/100*Y27*$AB27)</f>
        <v>200</v>
      </c>
      <c r="AE27" s="10">
        <f>INT(VLOOKUP($V27,映射表!$B:$C,2,FALSE)*VLOOKUP($U27,怪物属性偏向!$E:$I,5,FALSE)/100*Z27*AB27)</f>
        <v>443</v>
      </c>
      <c r="AF27" s="10">
        <f>INT(VLOOKUP($V27,映射表!$B:$D,3,FALSE)*AA27)</f>
        <v>240</v>
      </c>
    </row>
    <row r="28" spans="1:32" x14ac:dyDescent="0.15">
      <c r="A28">
        <f t="shared" si="3"/>
        <v>4000006</v>
      </c>
      <c r="B28">
        <f t="shared" si="0"/>
        <v>4000024</v>
      </c>
      <c r="C28">
        <f t="shared" si="4"/>
        <v>4000024</v>
      </c>
      <c r="D28" t="str">
        <f t="shared" si="5"/>
        <v>4000006s8</v>
      </c>
      <c r="E28" t="str">
        <f t="shared" si="6"/>
        <v>4000026:10:1</v>
      </c>
      <c r="F28">
        <f t="shared" si="7"/>
        <v>26</v>
      </c>
      <c r="G28">
        <f t="shared" si="8"/>
        <v>4000026</v>
      </c>
      <c r="H28">
        <f t="shared" si="14"/>
        <v>26</v>
      </c>
      <c r="I28" t="str">
        <f>VLOOKUP(U28,怪物属性偏向!E:F,2,FALSE)</f>
        <v>食人花</v>
      </c>
      <c r="J28">
        <f t="shared" si="9"/>
        <v>10</v>
      </c>
      <c r="K28">
        <f t="shared" si="10"/>
        <v>600</v>
      </c>
      <c r="L28">
        <f t="shared" si="11"/>
        <v>200</v>
      </c>
      <c r="M28">
        <f t="shared" si="12"/>
        <v>443</v>
      </c>
      <c r="N28">
        <f t="shared" si="12"/>
        <v>240</v>
      </c>
      <c r="O28">
        <f t="shared" si="2"/>
        <v>4000026</v>
      </c>
      <c r="P28" t="str">
        <f t="shared" si="13"/>
        <v>食人花</v>
      </c>
      <c r="S28">
        <v>6</v>
      </c>
      <c r="T28">
        <v>8</v>
      </c>
      <c r="U28" t="s">
        <v>402</v>
      </c>
      <c r="V28">
        <f>VLOOKUP(S28,映射表!T:U,2,FALSE)</f>
        <v>10</v>
      </c>
      <c r="W28">
        <v>0</v>
      </c>
      <c r="X28" s="5">
        <v>1</v>
      </c>
      <c r="Y28" s="5">
        <v>1</v>
      </c>
      <c r="Z28" s="5">
        <v>1</v>
      </c>
      <c r="AA28" s="5">
        <v>1</v>
      </c>
      <c r="AB28" s="5">
        <v>1</v>
      </c>
      <c r="AC28" s="10">
        <f>INT(VLOOKUP($V28,映射表!$B:$C,2,FALSE)*VLOOKUP($U28,怪物属性偏向!$E:$I,3,FALSE)/100*X28*$AB28)</f>
        <v>600</v>
      </c>
      <c r="AD28" s="10">
        <f>INT(VLOOKUP($V28,映射表!$B:$C,2,FALSE)*VLOOKUP($U28,怪物属性偏向!$E:$I,4,FALSE)/100*Y28*$AB28)</f>
        <v>200</v>
      </c>
      <c r="AE28" s="10">
        <f>INT(VLOOKUP($V28,映射表!$B:$C,2,FALSE)*VLOOKUP($U28,怪物属性偏向!$E:$I,5,FALSE)/100*Z28*AB28)</f>
        <v>443</v>
      </c>
      <c r="AF28" s="10">
        <f>INT(VLOOKUP($V28,映射表!$B:$D,3,FALSE)*AA28)</f>
        <v>240</v>
      </c>
    </row>
    <row r="29" spans="1:32" x14ac:dyDescent="0.15">
      <c r="A29">
        <f t="shared" si="3"/>
        <v>4000007</v>
      </c>
      <c r="B29">
        <f t="shared" si="0"/>
        <v>4000029</v>
      </c>
      <c r="C29" t="str">
        <f t="shared" si="4"/>
        <v/>
      </c>
      <c r="D29" t="str">
        <f t="shared" si="5"/>
        <v>4000007s1</v>
      </c>
      <c r="E29" t="str">
        <f t="shared" si="6"/>
        <v>4000027:10:1</v>
      </c>
      <c r="F29">
        <f t="shared" si="7"/>
        <v>27</v>
      </c>
      <c r="G29">
        <f t="shared" si="8"/>
        <v>4000027</v>
      </c>
      <c r="H29">
        <f t="shared" si="14"/>
        <v>27</v>
      </c>
      <c r="I29" t="str">
        <f>VLOOKUP(U29,怪物属性偏向!E:F,2,FALSE)</f>
        <v>树妖</v>
      </c>
      <c r="J29">
        <f t="shared" si="9"/>
        <v>10</v>
      </c>
      <c r="K29">
        <f t="shared" si="10"/>
        <v>280</v>
      </c>
      <c r="L29">
        <f t="shared" si="11"/>
        <v>400</v>
      </c>
      <c r="M29">
        <f t="shared" si="12"/>
        <v>1024</v>
      </c>
      <c r="N29">
        <f t="shared" si="12"/>
        <v>240</v>
      </c>
      <c r="O29">
        <f t="shared" si="2"/>
        <v>4000027</v>
      </c>
      <c r="P29" t="str">
        <f t="shared" si="13"/>
        <v>树妖</v>
      </c>
      <c r="S29">
        <v>7</v>
      </c>
      <c r="T29">
        <v>1</v>
      </c>
      <c r="U29" t="s">
        <v>350</v>
      </c>
      <c r="V29">
        <f>VLOOKUP(S29,映射表!T:U,2,FALSE)</f>
        <v>10</v>
      </c>
      <c r="W29">
        <v>0</v>
      </c>
      <c r="X29" s="5">
        <v>1</v>
      </c>
      <c r="Y29" s="5">
        <v>1</v>
      </c>
      <c r="Z29" s="5">
        <v>1</v>
      </c>
      <c r="AA29" s="5">
        <v>1</v>
      </c>
      <c r="AB29" s="5">
        <v>1</v>
      </c>
      <c r="AC29" s="10">
        <f>INT(VLOOKUP($V29,映射表!$B:$C,2,FALSE)*VLOOKUP($U29,怪物属性偏向!$E:$I,3,FALSE)/100*X29*$AB29)</f>
        <v>280</v>
      </c>
      <c r="AD29" s="10">
        <f>INT(VLOOKUP($V29,映射表!$B:$C,2,FALSE)*VLOOKUP($U29,怪物属性偏向!$E:$I,4,FALSE)/100*Y29*$AB29)</f>
        <v>400</v>
      </c>
      <c r="AE29" s="10">
        <f>INT(VLOOKUP($V29,映射表!$B:$C,2,FALSE)*VLOOKUP($U29,怪物属性偏向!$E:$I,5,FALSE)/100*Z29*AB29)</f>
        <v>1024</v>
      </c>
      <c r="AF29" s="10">
        <f>INT(VLOOKUP($V29,映射表!$B:$D,3,FALSE)*AA29)</f>
        <v>240</v>
      </c>
    </row>
    <row r="30" spans="1:32" x14ac:dyDescent="0.15">
      <c r="A30">
        <f t="shared" si="3"/>
        <v>4000007</v>
      </c>
      <c r="B30">
        <f t="shared" si="0"/>
        <v>4000029</v>
      </c>
      <c r="C30" t="str">
        <f t="shared" si="4"/>
        <v/>
      </c>
      <c r="D30" t="str">
        <f t="shared" si="5"/>
        <v>4000007s2</v>
      </c>
      <c r="E30" t="str">
        <f t="shared" si="6"/>
        <v>4000028:10:1</v>
      </c>
      <c r="F30">
        <f t="shared" si="7"/>
        <v>28</v>
      </c>
      <c r="G30">
        <f t="shared" si="8"/>
        <v>4000028</v>
      </c>
      <c r="H30">
        <f t="shared" si="14"/>
        <v>28</v>
      </c>
      <c r="I30" t="str">
        <f>VLOOKUP(U30,怪物属性偏向!E:F,2,FALSE)</f>
        <v>树妖</v>
      </c>
      <c r="J30">
        <f t="shared" si="9"/>
        <v>10</v>
      </c>
      <c r="K30">
        <f t="shared" si="10"/>
        <v>280</v>
      </c>
      <c r="L30">
        <f t="shared" si="11"/>
        <v>400</v>
      </c>
      <c r="M30">
        <f t="shared" si="12"/>
        <v>1024</v>
      </c>
      <c r="N30">
        <f t="shared" si="12"/>
        <v>240</v>
      </c>
      <c r="O30">
        <f t="shared" si="2"/>
        <v>4000028</v>
      </c>
      <c r="P30" t="str">
        <f t="shared" si="13"/>
        <v>树妖</v>
      </c>
      <c r="S30">
        <v>7</v>
      </c>
      <c r="T30">
        <v>2</v>
      </c>
      <c r="U30" t="s">
        <v>350</v>
      </c>
      <c r="V30">
        <f>VLOOKUP(S30,映射表!T:U,2,FALSE)</f>
        <v>10</v>
      </c>
      <c r="W30">
        <v>0</v>
      </c>
      <c r="X30" s="5">
        <v>1</v>
      </c>
      <c r="Y30" s="5">
        <v>1</v>
      </c>
      <c r="Z30" s="5">
        <v>1</v>
      </c>
      <c r="AA30" s="5">
        <v>1</v>
      </c>
      <c r="AB30" s="5">
        <v>1</v>
      </c>
      <c r="AC30" s="10">
        <f>INT(VLOOKUP($V30,映射表!$B:$C,2,FALSE)*VLOOKUP($U30,怪物属性偏向!$E:$I,3,FALSE)/100*X30*$AB30)</f>
        <v>280</v>
      </c>
      <c r="AD30" s="10">
        <f>INT(VLOOKUP($V30,映射表!$B:$C,2,FALSE)*VLOOKUP($U30,怪物属性偏向!$E:$I,4,FALSE)/100*Y30*$AB30)</f>
        <v>400</v>
      </c>
      <c r="AE30" s="10">
        <f>INT(VLOOKUP($V30,映射表!$B:$C,2,FALSE)*VLOOKUP($U30,怪物属性偏向!$E:$I,5,FALSE)/100*Z30*AB30)</f>
        <v>1024</v>
      </c>
      <c r="AF30" s="10">
        <f>INT(VLOOKUP($V30,映射表!$B:$D,3,FALSE)*AA30)</f>
        <v>240</v>
      </c>
    </row>
    <row r="31" spans="1:32" x14ac:dyDescent="0.15">
      <c r="A31">
        <f t="shared" si="3"/>
        <v>4000007</v>
      </c>
      <c r="B31">
        <f t="shared" si="0"/>
        <v>4000029</v>
      </c>
      <c r="C31">
        <f t="shared" si="4"/>
        <v>4000029</v>
      </c>
      <c r="D31" t="str">
        <f t="shared" si="5"/>
        <v>4000007s3</v>
      </c>
      <c r="E31" t="str">
        <f t="shared" si="6"/>
        <v>4000029:10:1</v>
      </c>
      <c r="F31">
        <f t="shared" si="7"/>
        <v>29</v>
      </c>
      <c r="G31">
        <f t="shared" si="8"/>
        <v>4000029</v>
      </c>
      <c r="H31">
        <f t="shared" si="14"/>
        <v>29</v>
      </c>
      <c r="I31" t="str">
        <f>VLOOKUP(U31,怪物属性偏向!E:F,2,FALSE)</f>
        <v>树妖</v>
      </c>
      <c r="J31">
        <f t="shared" si="9"/>
        <v>10</v>
      </c>
      <c r="K31">
        <f t="shared" si="10"/>
        <v>280</v>
      </c>
      <c r="L31">
        <f t="shared" si="11"/>
        <v>400</v>
      </c>
      <c r="M31">
        <f t="shared" si="12"/>
        <v>1024</v>
      </c>
      <c r="N31">
        <f t="shared" si="12"/>
        <v>240</v>
      </c>
      <c r="O31">
        <f t="shared" si="2"/>
        <v>4000029</v>
      </c>
      <c r="P31" t="str">
        <f t="shared" si="13"/>
        <v>树妖</v>
      </c>
      <c r="S31">
        <v>7</v>
      </c>
      <c r="T31">
        <v>3</v>
      </c>
      <c r="U31" t="s">
        <v>350</v>
      </c>
      <c r="V31">
        <f>VLOOKUP(S31,映射表!T:U,2,FALSE)</f>
        <v>10</v>
      </c>
      <c r="W31">
        <v>1</v>
      </c>
      <c r="X31" s="5">
        <v>1</v>
      </c>
      <c r="Y31" s="5">
        <v>1</v>
      </c>
      <c r="Z31" s="5">
        <v>1</v>
      </c>
      <c r="AA31" s="5">
        <v>1</v>
      </c>
      <c r="AB31" s="5">
        <v>1</v>
      </c>
      <c r="AC31" s="10">
        <f>INT(VLOOKUP($V31,映射表!$B:$C,2,FALSE)*VLOOKUP($U31,怪物属性偏向!$E:$I,3,FALSE)/100*X31*$AB31)</f>
        <v>280</v>
      </c>
      <c r="AD31" s="10">
        <f>INT(VLOOKUP($V31,映射表!$B:$C,2,FALSE)*VLOOKUP($U31,怪物属性偏向!$E:$I,4,FALSE)/100*Y31*$AB31)</f>
        <v>400</v>
      </c>
      <c r="AE31" s="10">
        <f>INT(VLOOKUP($V31,映射表!$B:$C,2,FALSE)*VLOOKUP($U31,怪物属性偏向!$E:$I,5,FALSE)/100*Z31*AB31)</f>
        <v>1024</v>
      </c>
      <c r="AF31" s="10">
        <f>INT(VLOOKUP($V31,映射表!$B:$D,3,FALSE)*AA31)</f>
        <v>240</v>
      </c>
    </row>
    <row r="32" spans="1:32" x14ac:dyDescent="0.15">
      <c r="A32">
        <f t="shared" si="3"/>
        <v>4000007</v>
      </c>
      <c r="B32">
        <f t="shared" si="0"/>
        <v>4000029</v>
      </c>
      <c r="C32">
        <f t="shared" si="4"/>
        <v>4000029</v>
      </c>
      <c r="D32" t="str">
        <f t="shared" si="5"/>
        <v>4000007s7</v>
      </c>
      <c r="E32" t="str">
        <f t="shared" si="6"/>
        <v>4000030:10:1</v>
      </c>
      <c r="F32">
        <f t="shared" si="7"/>
        <v>30</v>
      </c>
      <c r="G32">
        <f t="shared" si="8"/>
        <v>4000030</v>
      </c>
      <c r="H32">
        <f t="shared" ref="H32:H95" si="15">H31+1</f>
        <v>30</v>
      </c>
      <c r="I32" t="str">
        <f>VLOOKUP(U32,怪物属性偏向!E:F,2,FALSE)</f>
        <v>食人花</v>
      </c>
      <c r="J32">
        <f t="shared" si="9"/>
        <v>10</v>
      </c>
      <c r="K32">
        <f t="shared" si="10"/>
        <v>600</v>
      </c>
      <c r="L32">
        <f t="shared" si="11"/>
        <v>200</v>
      </c>
      <c r="M32">
        <f t="shared" ref="M32:M33" si="16">AE32</f>
        <v>443</v>
      </c>
      <c r="N32">
        <f t="shared" ref="N32:N33" si="17">AF32</f>
        <v>240</v>
      </c>
      <c r="O32">
        <f t="shared" si="2"/>
        <v>4000030</v>
      </c>
      <c r="P32" t="str">
        <f t="shared" si="13"/>
        <v>食人花</v>
      </c>
      <c r="S32">
        <v>7</v>
      </c>
      <c r="T32">
        <v>7</v>
      </c>
      <c r="U32" t="s">
        <v>402</v>
      </c>
      <c r="V32">
        <f>VLOOKUP(S32,映射表!T:U,2,FALSE)</f>
        <v>10</v>
      </c>
      <c r="W32">
        <v>0</v>
      </c>
      <c r="X32" s="5">
        <v>1</v>
      </c>
      <c r="Y32" s="5">
        <v>1</v>
      </c>
      <c r="Z32" s="5">
        <v>1</v>
      </c>
      <c r="AA32" s="5">
        <v>1</v>
      </c>
      <c r="AB32" s="5">
        <v>1</v>
      </c>
      <c r="AC32" s="10">
        <f>INT(VLOOKUP($V32,映射表!$B:$C,2,FALSE)*VLOOKUP($U32,怪物属性偏向!$E:$I,3,FALSE)/100*X32*$AB32)</f>
        <v>600</v>
      </c>
      <c r="AD32" s="10">
        <f>INT(VLOOKUP($V32,映射表!$B:$C,2,FALSE)*VLOOKUP($U32,怪物属性偏向!$E:$I,4,FALSE)/100*Y32*$AB32)</f>
        <v>200</v>
      </c>
      <c r="AE32" s="10">
        <f>INT(VLOOKUP($V32,映射表!$B:$C,2,FALSE)*VLOOKUP($U32,怪物属性偏向!$E:$I,5,FALSE)/100*Z32*AB32)</f>
        <v>443</v>
      </c>
      <c r="AF32" s="10">
        <f>INT(VLOOKUP($V32,映射表!$B:$D,3,FALSE)*AA32)</f>
        <v>240</v>
      </c>
    </row>
    <row r="33" spans="1:32" x14ac:dyDescent="0.15">
      <c r="A33">
        <f t="shared" si="3"/>
        <v>4000007</v>
      </c>
      <c r="B33">
        <f t="shared" si="0"/>
        <v>4000029</v>
      </c>
      <c r="C33">
        <f t="shared" si="4"/>
        <v>4000029</v>
      </c>
      <c r="D33" t="str">
        <f t="shared" si="5"/>
        <v>4000007s9</v>
      </c>
      <c r="E33" t="str">
        <f t="shared" si="6"/>
        <v>4000031:10:1</v>
      </c>
      <c r="F33">
        <f t="shared" si="7"/>
        <v>31</v>
      </c>
      <c r="G33">
        <f t="shared" si="8"/>
        <v>4000031</v>
      </c>
      <c r="H33">
        <f t="shared" si="15"/>
        <v>31</v>
      </c>
      <c r="I33" t="str">
        <f>VLOOKUP(U33,怪物属性偏向!E:F,2,FALSE)</f>
        <v>食人花</v>
      </c>
      <c r="J33">
        <f t="shared" si="9"/>
        <v>10</v>
      </c>
      <c r="K33">
        <f t="shared" si="10"/>
        <v>600</v>
      </c>
      <c r="L33">
        <f t="shared" si="11"/>
        <v>200</v>
      </c>
      <c r="M33">
        <f t="shared" si="16"/>
        <v>443</v>
      </c>
      <c r="N33">
        <f t="shared" si="17"/>
        <v>240</v>
      </c>
      <c r="O33">
        <f t="shared" si="2"/>
        <v>4000031</v>
      </c>
      <c r="P33" t="str">
        <f t="shared" si="13"/>
        <v>食人花</v>
      </c>
      <c r="S33">
        <v>7</v>
      </c>
      <c r="T33">
        <v>9</v>
      </c>
      <c r="U33" t="s">
        <v>402</v>
      </c>
      <c r="V33">
        <f>VLOOKUP(S33,映射表!T:U,2,FALSE)</f>
        <v>10</v>
      </c>
      <c r="W33">
        <v>0</v>
      </c>
      <c r="X33" s="5">
        <v>1</v>
      </c>
      <c r="Y33" s="5">
        <v>1</v>
      </c>
      <c r="Z33" s="5">
        <v>1</v>
      </c>
      <c r="AA33" s="5">
        <v>1</v>
      </c>
      <c r="AB33" s="5">
        <v>1</v>
      </c>
      <c r="AC33" s="10">
        <f>INT(VLOOKUP($V33,映射表!$B:$C,2,FALSE)*VLOOKUP($U33,怪物属性偏向!$E:$I,3,FALSE)/100*X33*$AB33)</f>
        <v>600</v>
      </c>
      <c r="AD33" s="10">
        <f>INT(VLOOKUP($V33,映射表!$B:$C,2,FALSE)*VLOOKUP($U33,怪物属性偏向!$E:$I,4,FALSE)/100*Y33*$AB33)</f>
        <v>200</v>
      </c>
      <c r="AE33" s="10">
        <f>INT(VLOOKUP($V33,映射表!$B:$C,2,FALSE)*VLOOKUP($U33,怪物属性偏向!$E:$I,5,FALSE)/100*Z33*AB33)</f>
        <v>443</v>
      </c>
      <c r="AF33" s="10">
        <f>INT(VLOOKUP($V33,映射表!$B:$D,3,FALSE)*AA33)</f>
        <v>240</v>
      </c>
    </row>
    <row r="34" spans="1:32" x14ac:dyDescent="0.15">
      <c r="A34">
        <f t="shared" si="3"/>
        <v>4000008</v>
      </c>
      <c r="B34">
        <f t="shared" si="0"/>
        <v>4000033</v>
      </c>
      <c r="C34" t="str">
        <f t="shared" si="4"/>
        <v/>
      </c>
      <c r="D34" t="str">
        <f t="shared" ref="D34:D37" si="18">A34&amp;"s"&amp;T34</f>
        <v>4000008s2</v>
      </c>
      <c r="E34" t="str">
        <f t="shared" ref="E34:E37" si="19">G34&amp;":"&amp;V34&amp;":"&amp;"1"</f>
        <v>4000032:10:1</v>
      </c>
      <c r="F34">
        <f t="shared" ref="F34:F58" si="20">H34</f>
        <v>32</v>
      </c>
      <c r="G34">
        <f t="shared" si="8"/>
        <v>4000032</v>
      </c>
      <c r="H34">
        <f t="shared" si="15"/>
        <v>32</v>
      </c>
      <c r="I34" t="str">
        <f>VLOOKUP(U34,怪物属性偏向!E:F,2,FALSE)</f>
        <v>树妖</v>
      </c>
      <c r="J34">
        <f t="shared" ref="J34:J37" si="21">V34</f>
        <v>10</v>
      </c>
      <c r="K34">
        <f t="shared" ref="K34:K37" si="22">AC34</f>
        <v>280</v>
      </c>
      <c r="L34">
        <f t="shared" ref="L34:L37" si="23">AD34</f>
        <v>400</v>
      </c>
      <c r="M34">
        <f t="shared" ref="M34:M37" si="24">AE34</f>
        <v>1024</v>
      </c>
      <c r="N34">
        <f t="shared" ref="N34:N37" si="25">AF34</f>
        <v>240</v>
      </c>
      <c r="O34">
        <f t="shared" ref="O34:O37" si="26">G34</f>
        <v>4000032</v>
      </c>
      <c r="P34" t="str">
        <f t="shared" ref="P34:P37" si="27">U34</f>
        <v>树妖</v>
      </c>
      <c r="S34">
        <v>8</v>
      </c>
      <c r="T34">
        <v>2</v>
      </c>
      <c r="U34" t="s">
        <v>350</v>
      </c>
      <c r="V34">
        <f>VLOOKUP(S34,映射表!T:U,2,FALSE)</f>
        <v>10</v>
      </c>
      <c r="W34">
        <v>0</v>
      </c>
      <c r="X34" s="5">
        <v>1</v>
      </c>
      <c r="Y34" s="5">
        <v>1</v>
      </c>
      <c r="Z34" s="5">
        <v>1</v>
      </c>
      <c r="AA34" s="5">
        <v>1</v>
      </c>
      <c r="AB34" s="5">
        <v>1</v>
      </c>
      <c r="AC34" s="10">
        <f>INT(VLOOKUP($V34,映射表!$B:$C,2,FALSE)*VLOOKUP($U34,怪物属性偏向!$E:$I,3,FALSE)/100*X34*$AB34)</f>
        <v>280</v>
      </c>
      <c r="AD34" s="10">
        <f>INT(VLOOKUP($V34,映射表!$B:$C,2,FALSE)*VLOOKUP($U34,怪物属性偏向!$E:$I,4,FALSE)/100*Y34*$AB34)</f>
        <v>400</v>
      </c>
      <c r="AE34" s="10">
        <f>INT(VLOOKUP($V34,映射表!$B:$C,2,FALSE)*VLOOKUP($U34,怪物属性偏向!$E:$I,5,FALSE)/100*Z34*AB34)</f>
        <v>1024</v>
      </c>
      <c r="AF34" s="10">
        <f>INT(VLOOKUP($V34,映射表!$B:$D,3,FALSE)*AA34)</f>
        <v>240</v>
      </c>
    </row>
    <row r="35" spans="1:32" x14ac:dyDescent="0.15">
      <c r="A35">
        <f t="shared" si="3"/>
        <v>4000008</v>
      </c>
      <c r="B35">
        <f t="shared" si="0"/>
        <v>4000033</v>
      </c>
      <c r="C35">
        <f t="shared" si="4"/>
        <v>4000033</v>
      </c>
      <c r="D35" t="str">
        <f t="shared" si="18"/>
        <v>4000008s4</v>
      </c>
      <c r="E35" t="str">
        <f t="shared" si="19"/>
        <v>4000033:10:1</v>
      </c>
      <c r="F35">
        <f t="shared" si="20"/>
        <v>33</v>
      </c>
      <c r="G35">
        <f t="shared" si="8"/>
        <v>4000033</v>
      </c>
      <c r="H35">
        <f t="shared" si="15"/>
        <v>33</v>
      </c>
      <c r="I35" t="str">
        <f>VLOOKUP(U35,怪物属性偏向!E:F,2,FALSE)</f>
        <v>食人花</v>
      </c>
      <c r="J35">
        <f t="shared" si="21"/>
        <v>10</v>
      </c>
      <c r="K35">
        <f t="shared" si="22"/>
        <v>600</v>
      </c>
      <c r="L35">
        <f t="shared" si="23"/>
        <v>200</v>
      </c>
      <c r="M35">
        <f t="shared" si="24"/>
        <v>443</v>
      </c>
      <c r="N35">
        <f t="shared" si="25"/>
        <v>240</v>
      </c>
      <c r="O35">
        <f t="shared" si="26"/>
        <v>4000033</v>
      </c>
      <c r="P35" t="str">
        <f t="shared" si="27"/>
        <v>食人花</v>
      </c>
      <c r="S35">
        <v>8</v>
      </c>
      <c r="T35">
        <v>4</v>
      </c>
      <c r="U35" t="s">
        <v>402</v>
      </c>
      <c r="V35">
        <f>VLOOKUP(S35,映射表!T:U,2,FALSE)</f>
        <v>10</v>
      </c>
      <c r="W35">
        <v>1</v>
      </c>
      <c r="X35" s="5">
        <v>1</v>
      </c>
      <c r="Y35" s="5">
        <v>1</v>
      </c>
      <c r="Z35" s="5">
        <v>1</v>
      </c>
      <c r="AA35" s="5">
        <v>1</v>
      </c>
      <c r="AB35" s="5">
        <v>1</v>
      </c>
      <c r="AC35" s="10">
        <f>INT(VLOOKUP($V35,映射表!$B:$C,2,FALSE)*VLOOKUP($U35,怪物属性偏向!$E:$I,3,FALSE)/100*X35*$AB35)</f>
        <v>600</v>
      </c>
      <c r="AD35" s="10">
        <f>INT(VLOOKUP($V35,映射表!$B:$C,2,FALSE)*VLOOKUP($U35,怪物属性偏向!$E:$I,4,FALSE)/100*Y35*$AB35)</f>
        <v>200</v>
      </c>
      <c r="AE35" s="10">
        <f>INT(VLOOKUP($V35,映射表!$B:$C,2,FALSE)*VLOOKUP($U35,怪物属性偏向!$E:$I,5,FALSE)/100*Z35*AB35)</f>
        <v>443</v>
      </c>
      <c r="AF35" s="10">
        <f>INT(VLOOKUP($V35,映射表!$B:$D,3,FALSE)*AA35)</f>
        <v>240</v>
      </c>
    </row>
    <row r="36" spans="1:32" x14ac:dyDescent="0.15">
      <c r="A36">
        <f t="shared" si="3"/>
        <v>4000008</v>
      </c>
      <c r="B36">
        <f t="shared" si="0"/>
        <v>4000033</v>
      </c>
      <c r="C36">
        <f t="shared" si="4"/>
        <v>4000033</v>
      </c>
      <c r="D36" t="str">
        <f t="shared" si="18"/>
        <v>4000008s5</v>
      </c>
      <c r="E36" t="str">
        <f t="shared" si="19"/>
        <v>4000034:10:1</v>
      </c>
      <c r="F36">
        <f t="shared" si="20"/>
        <v>34</v>
      </c>
      <c r="G36">
        <f t="shared" si="8"/>
        <v>4000034</v>
      </c>
      <c r="H36">
        <f t="shared" si="15"/>
        <v>34</v>
      </c>
      <c r="I36" t="str">
        <f>VLOOKUP(U36,怪物属性偏向!E:F,2,FALSE)</f>
        <v>食人花</v>
      </c>
      <c r="J36">
        <f t="shared" si="21"/>
        <v>10</v>
      </c>
      <c r="K36">
        <f t="shared" si="22"/>
        <v>600</v>
      </c>
      <c r="L36">
        <f t="shared" si="23"/>
        <v>200</v>
      </c>
      <c r="M36">
        <f t="shared" si="24"/>
        <v>443</v>
      </c>
      <c r="N36">
        <f t="shared" si="25"/>
        <v>240</v>
      </c>
      <c r="O36">
        <f t="shared" si="26"/>
        <v>4000034</v>
      </c>
      <c r="P36" t="str">
        <f t="shared" si="27"/>
        <v>食人花</v>
      </c>
      <c r="S36">
        <v>8</v>
      </c>
      <c r="T36">
        <v>5</v>
      </c>
      <c r="U36" t="s">
        <v>402</v>
      </c>
      <c r="V36">
        <f>VLOOKUP(S36,映射表!T:U,2,FALSE)</f>
        <v>10</v>
      </c>
      <c r="W36">
        <v>0</v>
      </c>
      <c r="X36" s="5">
        <v>1</v>
      </c>
      <c r="Y36" s="5">
        <v>1</v>
      </c>
      <c r="Z36" s="5">
        <v>1</v>
      </c>
      <c r="AA36" s="5">
        <v>1</v>
      </c>
      <c r="AB36" s="5">
        <v>1</v>
      </c>
      <c r="AC36" s="10">
        <f>INT(VLOOKUP($V36,映射表!$B:$C,2,FALSE)*VLOOKUP($U36,怪物属性偏向!$E:$I,3,FALSE)/100*X36*$AB36)</f>
        <v>600</v>
      </c>
      <c r="AD36" s="10">
        <f>INT(VLOOKUP($V36,映射表!$B:$C,2,FALSE)*VLOOKUP($U36,怪物属性偏向!$E:$I,4,FALSE)/100*Y36*$AB36)</f>
        <v>200</v>
      </c>
      <c r="AE36" s="10">
        <f>INT(VLOOKUP($V36,映射表!$B:$C,2,FALSE)*VLOOKUP($U36,怪物属性偏向!$E:$I,5,FALSE)/100*Z36*AB36)</f>
        <v>443</v>
      </c>
      <c r="AF36" s="10">
        <f>INT(VLOOKUP($V36,映射表!$B:$D,3,FALSE)*AA36)</f>
        <v>240</v>
      </c>
    </row>
    <row r="37" spans="1:32" x14ac:dyDescent="0.15">
      <c r="A37">
        <f t="shared" si="3"/>
        <v>4000008</v>
      </c>
      <c r="B37">
        <f t="shared" si="0"/>
        <v>4000033</v>
      </c>
      <c r="C37">
        <f t="shared" si="4"/>
        <v>4000033</v>
      </c>
      <c r="D37" t="str">
        <f t="shared" si="18"/>
        <v>4000008s6</v>
      </c>
      <c r="E37" t="str">
        <f t="shared" si="19"/>
        <v>4000035:10:1</v>
      </c>
      <c r="F37">
        <f t="shared" si="20"/>
        <v>35</v>
      </c>
      <c r="G37">
        <f t="shared" si="8"/>
        <v>4000035</v>
      </c>
      <c r="H37">
        <f t="shared" si="15"/>
        <v>35</v>
      </c>
      <c r="I37" t="str">
        <f>VLOOKUP(U37,怪物属性偏向!E:F,2,FALSE)</f>
        <v>食人花</v>
      </c>
      <c r="J37">
        <f t="shared" si="21"/>
        <v>10</v>
      </c>
      <c r="K37">
        <f t="shared" si="22"/>
        <v>600</v>
      </c>
      <c r="L37">
        <f t="shared" si="23"/>
        <v>200</v>
      </c>
      <c r="M37">
        <f t="shared" si="24"/>
        <v>443</v>
      </c>
      <c r="N37">
        <f t="shared" si="25"/>
        <v>240</v>
      </c>
      <c r="O37">
        <f t="shared" si="26"/>
        <v>4000035</v>
      </c>
      <c r="P37" t="str">
        <f t="shared" si="27"/>
        <v>食人花</v>
      </c>
      <c r="S37">
        <v>8</v>
      </c>
      <c r="T37">
        <v>6</v>
      </c>
      <c r="U37" t="s">
        <v>402</v>
      </c>
      <c r="V37">
        <f>VLOOKUP(S37,映射表!T:U,2,FALSE)</f>
        <v>10</v>
      </c>
      <c r="W37">
        <v>0</v>
      </c>
      <c r="X37" s="5">
        <v>1</v>
      </c>
      <c r="Y37" s="5">
        <v>1</v>
      </c>
      <c r="Z37" s="5">
        <v>1</v>
      </c>
      <c r="AA37" s="5">
        <v>1</v>
      </c>
      <c r="AB37" s="5">
        <v>1</v>
      </c>
      <c r="AC37" s="10">
        <f>INT(VLOOKUP($V37,映射表!$B:$C,2,FALSE)*VLOOKUP($U37,怪物属性偏向!$E:$I,3,FALSE)/100*X37*$AB37)</f>
        <v>600</v>
      </c>
      <c r="AD37" s="10">
        <f>INT(VLOOKUP($V37,映射表!$B:$C,2,FALSE)*VLOOKUP($U37,怪物属性偏向!$E:$I,4,FALSE)/100*Y37*$AB37)</f>
        <v>200</v>
      </c>
      <c r="AE37" s="10">
        <f>INT(VLOOKUP($V37,映射表!$B:$C,2,FALSE)*VLOOKUP($U37,怪物属性偏向!$E:$I,5,FALSE)/100*Z37*AB37)</f>
        <v>443</v>
      </c>
      <c r="AF37" s="10">
        <f>INT(VLOOKUP($V37,映射表!$B:$D,3,FALSE)*AA37)</f>
        <v>240</v>
      </c>
    </row>
    <row r="38" spans="1:32" x14ac:dyDescent="0.15">
      <c r="A38">
        <f t="shared" si="3"/>
        <v>4000008</v>
      </c>
      <c r="B38">
        <f t="shared" si="0"/>
        <v>4000033</v>
      </c>
      <c r="C38">
        <f t="shared" si="4"/>
        <v>4000033</v>
      </c>
      <c r="D38" t="str">
        <f t="shared" ref="D38:D41" si="28">A38&amp;"s"&amp;T38</f>
        <v>4000008s8</v>
      </c>
      <c r="E38" t="str">
        <f t="shared" ref="E38:E41" si="29">G38&amp;":"&amp;V38&amp;":"&amp;"1"</f>
        <v>4000036:10:1</v>
      </c>
      <c r="F38">
        <f t="shared" si="20"/>
        <v>36</v>
      </c>
      <c r="G38">
        <f t="shared" si="8"/>
        <v>4000036</v>
      </c>
      <c r="H38">
        <f t="shared" si="15"/>
        <v>36</v>
      </c>
      <c r="I38" t="str">
        <f>VLOOKUP(U38,怪物属性偏向!E:F,2,FALSE)</f>
        <v>小花精</v>
      </c>
      <c r="J38">
        <f t="shared" ref="J38:J41" si="30">V38</f>
        <v>10</v>
      </c>
      <c r="K38">
        <f t="shared" ref="K38:K41" si="31">AC38</f>
        <v>400</v>
      </c>
      <c r="L38">
        <f t="shared" ref="L38:L41" si="32">AD38</f>
        <v>400</v>
      </c>
      <c r="M38">
        <f t="shared" ref="M38:M41" si="33">AE38</f>
        <v>640</v>
      </c>
      <c r="N38">
        <f t="shared" ref="N38:N41" si="34">AF38</f>
        <v>240</v>
      </c>
      <c r="O38">
        <f t="shared" ref="O38:O41" si="35">G38</f>
        <v>4000036</v>
      </c>
      <c r="P38" t="str">
        <f t="shared" ref="P38:P41" si="36">U38</f>
        <v>小花精</v>
      </c>
      <c r="S38">
        <v>8</v>
      </c>
      <c r="T38">
        <v>8</v>
      </c>
      <c r="U38" t="s">
        <v>403</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row>
    <row r="39" spans="1:32" x14ac:dyDescent="0.15">
      <c r="A39">
        <f t="shared" si="3"/>
        <v>4000009</v>
      </c>
      <c r="B39">
        <f t="shared" si="0"/>
        <v>4000037</v>
      </c>
      <c r="C39">
        <f t="shared" si="4"/>
        <v>4000037</v>
      </c>
      <c r="D39" t="str">
        <f t="shared" si="28"/>
        <v>4000009s1</v>
      </c>
      <c r="E39" t="str">
        <f t="shared" si="29"/>
        <v>4000037:10:1</v>
      </c>
      <c r="F39">
        <f t="shared" si="20"/>
        <v>37</v>
      </c>
      <c r="G39">
        <f t="shared" si="8"/>
        <v>4000037</v>
      </c>
      <c r="H39">
        <f t="shared" si="15"/>
        <v>37</v>
      </c>
      <c r="I39" t="str">
        <f>VLOOKUP(U39,怪物属性偏向!E:F,2,FALSE)</f>
        <v>树妖</v>
      </c>
      <c r="J39">
        <f t="shared" si="30"/>
        <v>10</v>
      </c>
      <c r="K39">
        <f t="shared" si="31"/>
        <v>280</v>
      </c>
      <c r="L39">
        <f t="shared" si="32"/>
        <v>400</v>
      </c>
      <c r="M39">
        <f t="shared" si="33"/>
        <v>1024</v>
      </c>
      <c r="N39">
        <f t="shared" si="34"/>
        <v>240</v>
      </c>
      <c r="O39">
        <f t="shared" si="35"/>
        <v>4000037</v>
      </c>
      <c r="P39" t="str">
        <f t="shared" si="36"/>
        <v>树妖</v>
      </c>
      <c r="S39">
        <v>9</v>
      </c>
      <c r="T39">
        <v>1</v>
      </c>
      <c r="U39" t="s">
        <v>350</v>
      </c>
      <c r="V39">
        <f>VLOOKUP(S39,映射表!T:U,2,FALSE)</f>
        <v>10</v>
      </c>
      <c r="W39">
        <v>1</v>
      </c>
      <c r="X39" s="5">
        <v>1</v>
      </c>
      <c r="Y39" s="5">
        <v>1</v>
      </c>
      <c r="Z39" s="5">
        <v>1</v>
      </c>
      <c r="AA39" s="5">
        <v>1</v>
      </c>
      <c r="AB39" s="5">
        <v>1</v>
      </c>
      <c r="AC39" s="10">
        <f>INT(VLOOKUP($V39,映射表!$B:$C,2,FALSE)*VLOOKUP($U39,怪物属性偏向!$E:$I,3,FALSE)/100*X39*$AB39)</f>
        <v>280</v>
      </c>
      <c r="AD39" s="10">
        <f>INT(VLOOKUP($V39,映射表!$B:$C,2,FALSE)*VLOOKUP($U39,怪物属性偏向!$E:$I,4,FALSE)/100*Y39*$AB39)</f>
        <v>400</v>
      </c>
      <c r="AE39" s="10">
        <f>INT(VLOOKUP($V39,映射表!$B:$C,2,FALSE)*VLOOKUP($U39,怪物属性偏向!$E:$I,5,FALSE)/100*Z39*AB39)</f>
        <v>1024</v>
      </c>
      <c r="AF39" s="10">
        <f>INT(VLOOKUP($V39,映射表!$B:$D,3,FALSE)*AA39)</f>
        <v>240</v>
      </c>
    </row>
    <row r="40" spans="1:32" x14ac:dyDescent="0.15">
      <c r="A40">
        <f t="shared" si="3"/>
        <v>4000009</v>
      </c>
      <c r="B40">
        <f t="shared" si="0"/>
        <v>4000037</v>
      </c>
      <c r="C40">
        <f t="shared" si="4"/>
        <v>4000037</v>
      </c>
      <c r="D40" t="str">
        <f t="shared" si="28"/>
        <v>4000009s2</v>
      </c>
      <c r="E40" t="str">
        <f t="shared" si="29"/>
        <v>4000038:10:1</v>
      </c>
      <c r="F40">
        <f t="shared" si="20"/>
        <v>38</v>
      </c>
      <c r="G40">
        <f t="shared" si="8"/>
        <v>4000038</v>
      </c>
      <c r="H40">
        <f t="shared" si="15"/>
        <v>38</v>
      </c>
      <c r="I40" t="str">
        <f>VLOOKUP(U40,怪物属性偏向!E:F,2,FALSE)</f>
        <v>树妖</v>
      </c>
      <c r="J40">
        <f t="shared" si="30"/>
        <v>10</v>
      </c>
      <c r="K40">
        <f t="shared" si="31"/>
        <v>280</v>
      </c>
      <c r="L40">
        <f t="shared" si="32"/>
        <v>400</v>
      </c>
      <c r="M40">
        <f t="shared" si="33"/>
        <v>1024</v>
      </c>
      <c r="N40">
        <f t="shared" si="34"/>
        <v>240</v>
      </c>
      <c r="O40">
        <f t="shared" si="35"/>
        <v>4000038</v>
      </c>
      <c r="P40" t="str">
        <f t="shared" si="36"/>
        <v>树妖</v>
      </c>
      <c r="S40">
        <v>9</v>
      </c>
      <c r="T40">
        <v>2</v>
      </c>
      <c r="U40" t="s">
        <v>350</v>
      </c>
      <c r="V40">
        <f>VLOOKUP(S40,映射表!T:U,2,FALSE)</f>
        <v>10</v>
      </c>
      <c r="W40">
        <v>0</v>
      </c>
      <c r="X40" s="5">
        <v>1</v>
      </c>
      <c r="Y40" s="5">
        <v>1</v>
      </c>
      <c r="Z40" s="5">
        <v>1</v>
      </c>
      <c r="AA40" s="5">
        <v>1</v>
      </c>
      <c r="AB40" s="5">
        <v>1</v>
      </c>
      <c r="AC40" s="10">
        <f>INT(VLOOKUP($V40,映射表!$B:$C,2,FALSE)*VLOOKUP($U40,怪物属性偏向!$E:$I,3,FALSE)/100*X40*$AB40)</f>
        <v>280</v>
      </c>
      <c r="AD40" s="10">
        <f>INT(VLOOKUP($V40,映射表!$B:$C,2,FALSE)*VLOOKUP($U40,怪物属性偏向!$E:$I,4,FALSE)/100*Y40*$AB40)</f>
        <v>400</v>
      </c>
      <c r="AE40" s="10">
        <f>INT(VLOOKUP($V40,映射表!$B:$C,2,FALSE)*VLOOKUP($U40,怪物属性偏向!$E:$I,5,FALSE)/100*Z40*AB40)</f>
        <v>1024</v>
      </c>
      <c r="AF40" s="10">
        <f>INT(VLOOKUP($V40,映射表!$B:$D,3,FALSE)*AA40)</f>
        <v>240</v>
      </c>
    </row>
    <row r="41" spans="1:32" x14ac:dyDescent="0.15">
      <c r="A41">
        <f t="shared" si="3"/>
        <v>4000009</v>
      </c>
      <c r="B41">
        <f t="shared" si="0"/>
        <v>4000039</v>
      </c>
      <c r="C41">
        <f t="shared" si="4"/>
        <v>4000039</v>
      </c>
      <c r="D41" t="str">
        <f t="shared" si="28"/>
        <v>4000009s3</v>
      </c>
      <c r="E41" t="str">
        <f t="shared" si="29"/>
        <v>4000039:10:1</v>
      </c>
      <c r="F41">
        <f t="shared" si="20"/>
        <v>39</v>
      </c>
      <c r="G41">
        <f t="shared" si="8"/>
        <v>4000039</v>
      </c>
      <c r="H41">
        <f t="shared" si="15"/>
        <v>39</v>
      </c>
      <c r="I41" t="str">
        <f>VLOOKUP(U41,怪物属性偏向!E:F,2,FALSE)</f>
        <v>树妖</v>
      </c>
      <c r="J41">
        <f t="shared" si="30"/>
        <v>10</v>
      </c>
      <c r="K41">
        <f t="shared" si="31"/>
        <v>280</v>
      </c>
      <c r="L41">
        <f t="shared" si="32"/>
        <v>400</v>
      </c>
      <c r="M41">
        <f t="shared" si="33"/>
        <v>1024</v>
      </c>
      <c r="N41">
        <f t="shared" si="34"/>
        <v>240</v>
      </c>
      <c r="O41">
        <f t="shared" si="35"/>
        <v>4000039</v>
      </c>
      <c r="P41" t="str">
        <f t="shared" si="36"/>
        <v>树妖</v>
      </c>
      <c r="S41">
        <v>9</v>
      </c>
      <c r="T41">
        <v>3</v>
      </c>
      <c r="U41" t="s">
        <v>350</v>
      </c>
      <c r="V41">
        <f>VLOOKUP(S41,映射表!T:U,2,FALSE)</f>
        <v>10</v>
      </c>
      <c r="W41">
        <v>1</v>
      </c>
      <c r="X41" s="5">
        <v>1</v>
      </c>
      <c r="Y41" s="5">
        <v>1</v>
      </c>
      <c r="Z41" s="5">
        <v>1</v>
      </c>
      <c r="AA41" s="5">
        <v>1</v>
      </c>
      <c r="AB41" s="5">
        <v>1</v>
      </c>
      <c r="AC41" s="10">
        <f>INT(VLOOKUP($V41,映射表!$B:$C,2,FALSE)*VLOOKUP($U41,怪物属性偏向!$E:$I,3,FALSE)/100*X41*$AB41)</f>
        <v>280</v>
      </c>
      <c r="AD41" s="10">
        <f>INT(VLOOKUP($V41,映射表!$B:$C,2,FALSE)*VLOOKUP($U41,怪物属性偏向!$E:$I,4,FALSE)/100*Y41*$AB41)</f>
        <v>400</v>
      </c>
      <c r="AE41" s="10">
        <f>INT(VLOOKUP($V41,映射表!$B:$C,2,FALSE)*VLOOKUP($U41,怪物属性偏向!$E:$I,5,FALSE)/100*Z41*AB41)</f>
        <v>1024</v>
      </c>
      <c r="AF41" s="10">
        <f>INT(VLOOKUP($V41,映射表!$B:$D,3,FALSE)*AA41)</f>
        <v>240</v>
      </c>
    </row>
    <row r="42" spans="1:32" x14ac:dyDescent="0.15">
      <c r="A42">
        <f t="shared" si="3"/>
        <v>4000009</v>
      </c>
      <c r="B42">
        <f t="shared" si="0"/>
        <v>4000039</v>
      </c>
      <c r="C42">
        <f t="shared" si="4"/>
        <v>4000039</v>
      </c>
      <c r="D42" t="str">
        <f t="shared" ref="D42:D45" si="37">A42&amp;"s"&amp;T42</f>
        <v>4000009s5</v>
      </c>
      <c r="E42" t="str">
        <f t="shared" ref="E42:E45" si="38">G42&amp;":"&amp;V42&amp;":"&amp;"1"</f>
        <v>4000040:10:1</v>
      </c>
      <c r="F42">
        <f t="shared" si="20"/>
        <v>40</v>
      </c>
      <c r="G42">
        <f t="shared" si="8"/>
        <v>4000040</v>
      </c>
      <c r="H42">
        <f t="shared" si="15"/>
        <v>40</v>
      </c>
      <c r="I42" t="str">
        <f>VLOOKUP(U42,怪物属性偏向!E:F,2,FALSE)</f>
        <v>小花精</v>
      </c>
      <c r="J42">
        <f t="shared" ref="J42:J45" si="39">V42</f>
        <v>10</v>
      </c>
      <c r="K42">
        <f t="shared" ref="K42:K45" si="40">AC42</f>
        <v>400</v>
      </c>
      <c r="L42">
        <f t="shared" ref="L42:L45" si="41">AD42</f>
        <v>400</v>
      </c>
      <c r="M42">
        <f t="shared" ref="M42:M45" si="42">AE42</f>
        <v>640</v>
      </c>
      <c r="N42">
        <f t="shared" ref="N42:N45" si="43">AF42</f>
        <v>240</v>
      </c>
      <c r="O42">
        <f t="shared" ref="O42:O45" si="44">G42</f>
        <v>4000040</v>
      </c>
      <c r="P42" t="str">
        <f t="shared" ref="P42:P45" si="45">U42</f>
        <v>小花精</v>
      </c>
      <c r="S42">
        <v>9</v>
      </c>
      <c r="T42">
        <v>5</v>
      </c>
      <c r="U42" t="s">
        <v>403</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row>
    <row r="43" spans="1:32" x14ac:dyDescent="0.15">
      <c r="A43">
        <f t="shared" si="3"/>
        <v>4000009</v>
      </c>
      <c r="B43">
        <f t="shared" si="0"/>
        <v>4000039</v>
      </c>
      <c r="C43">
        <f t="shared" si="4"/>
        <v>4000039</v>
      </c>
      <c r="D43" t="str">
        <f t="shared" si="37"/>
        <v>4000009s8</v>
      </c>
      <c r="E43" t="str">
        <f t="shared" si="38"/>
        <v>4000041:10:1</v>
      </c>
      <c r="F43">
        <f t="shared" si="20"/>
        <v>41</v>
      </c>
      <c r="G43">
        <f t="shared" si="8"/>
        <v>4000041</v>
      </c>
      <c r="H43">
        <f t="shared" si="15"/>
        <v>41</v>
      </c>
      <c r="I43" t="str">
        <f>VLOOKUP(U43,怪物属性偏向!E:F,2,FALSE)</f>
        <v>小花精</v>
      </c>
      <c r="J43">
        <f t="shared" si="39"/>
        <v>10</v>
      </c>
      <c r="K43">
        <f t="shared" si="40"/>
        <v>400</v>
      </c>
      <c r="L43">
        <f t="shared" si="41"/>
        <v>400</v>
      </c>
      <c r="M43">
        <f t="shared" si="42"/>
        <v>640</v>
      </c>
      <c r="N43">
        <f t="shared" si="43"/>
        <v>240</v>
      </c>
      <c r="O43">
        <f t="shared" si="44"/>
        <v>4000041</v>
      </c>
      <c r="P43" t="str">
        <f t="shared" si="45"/>
        <v>小花精</v>
      </c>
      <c r="S43">
        <v>9</v>
      </c>
      <c r="T43">
        <v>8</v>
      </c>
      <c r="U43" t="s">
        <v>403</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row>
    <row r="44" spans="1:32" x14ac:dyDescent="0.15">
      <c r="A44">
        <f t="shared" si="3"/>
        <v>4000010</v>
      </c>
      <c r="B44">
        <f t="shared" si="0"/>
        <v>4000046</v>
      </c>
      <c r="C44" t="str">
        <f t="shared" si="4"/>
        <v/>
      </c>
      <c r="D44" t="str">
        <f t="shared" si="37"/>
        <v>4000010s5</v>
      </c>
      <c r="E44" t="str">
        <f t="shared" si="38"/>
        <v>4000042:10:1</v>
      </c>
      <c r="F44">
        <f t="shared" si="20"/>
        <v>42</v>
      </c>
      <c r="G44">
        <f t="shared" si="8"/>
        <v>4000042</v>
      </c>
      <c r="H44">
        <f t="shared" si="15"/>
        <v>42</v>
      </c>
      <c r="I44" t="str">
        <f>VLOOKUP(U44,怪物属性偏向!E:F,2,FALSE)</f>
        <v>洛克</v>
      </c>
      <c r="J44">
        <f t="shared" si="39"/>
        <v>10</v>
      </c>
      <c r="K44">
        <f t="shared" si="40"/>
        <v>400</v>
      </c>
      <c r="L44">
        <f t="shared" si="41"/>
        <v>400</v>
      </c>
      <c r="M44">
        <f t="shared" si="42"/>
        <v>640</v>
      </c>
      <c r="N44">
        <f t="shared" si="43"/>
        <v>240</v>
      </c>
      <c r="O44">
        <f t="shared" si="44"/>
        <v>4000042</v>
      </c>
      <c r="P44" t="str">
        <f t="shared" si="45"/>
        <v>洛克</v>
      </c>
      <c r="S44">
        <v>10</v>
      </c>
      <c r="T44">
        <v>5</v>
      </c>
      <c r="U44" t="s">
        <v>467</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row>
    <row r="45" spans="1:32" x14ac:dyDescent="0.15">
      <c r="A45">
        <f t="shared" si="3"/>
        <v>4000010</v>
      </c>
      <c r="B45">
        <f t="shared" si="0"/>
        <v>4000046</v>
      </c>
      <c r="C45" t="str">
        <f t="shared" si="4"/>
        <v/>
      </c>
      <c r="D45" t="str">
        <f t="shared" si="37"/>
        <v>4000010s8</v>
      </c>
      <c r="E45" t="str">
        <f t="shared" si="38"/>
        <v>4000043:10:1</v>
      </c>
      <c r="F45">
        <f t="shared" si="20"/>
        <v>43</v>
      </c>
      <c r="G45">
        <f t="shared" si="8"/>
        <v>4000043</v>
      </c>
      <c r="H45">
        <f t="shared" si="15"/>
        <v>43</v>
      </c>
      <c r="I45" t="str">
        <f>VLOOKUP(U45,怪物属性偏向!E:F,2,FALSE)</f>
        <v>小花精</v>
      </c>
      <c r="J45">
        <f t="shared" si="39"/>
        <v>10</v>
      </c>
      <c r="K45">
        <f t="shared" si="40"/>
        <v>400</v>
      </c>
      <c r="L45">
        <f t="shared" si="41"/>
        <v>400</v>
      </c>
      <c r="M45">
        <f t="shared" si="42"/>
        <v>640</v>
      </c>
      <c r="N45">
        <f t="shared" si="43"/>
        <v>240</v>
      </c>
      <c r="O45">
        <f t="shared" si="44"/>
        <v>4000043</v>
      </c>
      <c r="P45" t="str">
        <f t="shared" si="45"/>
        <v>小花精</v>
      </c>
      <c r="S45">
        <v>10</v>
      </c>
      <c r="T45">
        <v>8</v>
      </c>
      <c r="U45" t="s">
        <v>403</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row>
    <row r="46" spans="1:32" x14ac:dyDescent="0.15">
      <c r="A46">
        <f t="shared" si="3"/>
        <v>4000010</v>
      </c>
      <c r="B46">
        <f t="shared" si="0"/>
        <v>4000046</v>
      </c>
      <c r="C46" t="str">
        <f t="shared" si="4"/>
        <v/>
      </c>
      <c r="D46" t="str">
        <f t="shared" ref="D46:D50" si="46">A46&amp;"s"&amp;T46</f>
        <v>4000010s1</v>
      </c>
      <c r="E46" t="str">
        <f t="shared" ref="E46:E58" si="47">G46&amp;":"&amp;V46&amp;":"&amp;"1"</f>
        <v>4000044:10:1</v>
      </c>
      <c r="F46">
        <f t="shared" si="20"/>
        <v>44</v>
      </c>
      <c r="G46">
        <f t="shared" si="8"/>
        <v>4000044</v>
      </c>
      <c r="H46">
        <f t="shared" si="15"/>
        <v>44</v>
      </c>
      <c r="I46" t="str">
        <f>VLOOKUP(U46,怪物属性偏向!E:F,2,FALSE)</f>
        <v>树妖</v>
      </c>
      <c r="J46">
        <f t="shared" ref="J46:J50" si="48">V46</f>
        <v>10</v>
      </c>
      <c r="K46">
        <f t="shared" ref="K46:K50" si="49">AC46</f>
        <v>280</v>
      </c>
      <c r="L46">
        <f t="shared" ref="L46:L50" si="50">AD46</f>
        <v>400</v>
      </c>
      <c r="M46">
        <f t="shared" ref="M46:M50" si="51">AE46</f>
        <v>1024</v>
      </c>
      <c r="N46">
        <f t="shared" ref="N46:N50" si="52">AF46</f>
        <v>240</v>
      </c>
      <c r="O46">
        <f t="shared" ref="O46:O50" si="53">G46</f>
        <v>4000044</v>
      </c>
      <c r="P46" t="str">
        <f t="shared" ref="P46:P50" si="54">U46</f>
        <v>树妖</v>
      </c>
      <c r="S46">
        <v>10</v>
      </c>
      <c r="T46">
        <v>1</v>
      </c>
      <c r="U46" t="s">
        <v>350</v>
      </c>
      <c r="V46">
        <f>VLOOKUP(S46,映射表!T:U,2,FALSE)</f>
        <v>10</v>
      </c>
      <c r="W46">
        <v>0</v>
      </c>
      <c r="X46" s="5">
        <v>1</v>
      </c>
      <c r="Y46" s="5">
        <v>1</v>
      </c>
      <c r="Z46" s="5">
        <v>1</v>
      </c>
      <c r="AA46" s="5">
        <v>1</v>
      </c>
      <c r="AB46" s="5">
        <v>1</v>
      </c>
      <c r="AC46" s="10">
        <f>INT(VLOOKUP($V46,映射表!$B:$C,2,FALSE)*VLOOKUP($U46,怪物属性偏向!$E:$I,3,FALSE)/100*X46*$AB46)</f>
        <v>280</v>
      </c>
      <c r="AD46" s="10">
        <f>INT(VLOOKUP($V46,映射表!$B:$C,2,FALSE)*VLOOKUP($U46,怪物属性偏向!$E:$I,4,FALSE)/100*Y46*$AB46)</f>
        <v>400</v>
      </c>
      <c r="AE46" s="10">
        <f>INT(VLOOKUP($V46,映射表!$B:$C,2,FALSE)*VLOOKUP($U46,怪物属性偏向!$E:$I,5,FALSE)/100*Z46*AB46)</f>
        <v>1024</v>
      </c>
      <c r="AF46" s="10">
        <f>INT(VLOOKUP($V46,映射表!$B:$D,3,FALSE)*AA46)</f>
        <v>240</v>
      </c>
    </row>
    <row r="47" spans="1:32" x14ac:dyDescent="0.15">
      <c r="A47">
        <f t="shared" si="3"/>
        <v>4000010</v>
      </c>
      <c r="B47">
        <f t="shared" si="0"/>
        <v>4000046</v>
      </c>
      <c r="C47" t="str">
        <f t="shared" si="4"/>
        <v/>
      </c>
      <c r="D47" t="str">
        <f t="shared" ref="D47" si="55">A47&amp;"s"&amp;T47</f>
        <v>4000010s2</v>
      </c>
      <c r="E47" t="str">
        <f t="shared" si="47"/>
        <v>4000045:10:1</v>
      </c>
      <c r="F47">
        <f t="shared" si="20"/>
        <v>45</v>
      </c>
      <c r="G47">
        <f t="shared" si="8"/>
        <v>4000045</v>
      </c>
      <c r="H47">
        <f t="shared" si="15"/>
        <v>45</v>
      </c>
      <c r="I47" t="str">
        <f>VLOOKUP(U47,怪物属性偏向!E:F,2,FALSE)</f>
        <v>树妖</v>
      </c>
      <c r="J47">
        <f t="shared" ref="J47" si="56">V47</f>
        <v>10</v>
      </c>
      <c r="K47">
        <f t="shared" ref="K47" si="57">AC47</f>
        <v>280</v>
      </c>
      <c r="L47">
        <f t="shared" ref="L47" si="58">AD47</f>
        <v>400</v>
      </c>
      <c r="M47">
        <f t="shared" ref="M47" si="59">AE47</f>
        <v>1024</v>
      </c>
      <c r="N47">
        <f t="shared" ref="N47" si="60">AF47</f>
        <v>240</v>
      </c>
      <c r="O47">
        <f t="shared" ref="O47" si="61">G47</f>
        <v>4000045</v>
      </c>
      <c r="P47" t="str">
        <f t="shared" ref="P47" si="62">U47</f>
        <v>树妖</v>
      </c>
      <c r="S47">
        <v>10</v>
      </c>
      <c r="T47">
        <v>2</v>
      </c>
      <c r="U47" t="s">
        <v>350</v>
      </c>
      <c r="V47">
        <f>VLOOKUP(S47,映射表!T:U,2,FALSE)</f>
        <v>10</v>
      </c>
      <c r="W47">
        <v>0</v>
      </c>
      <c r="X47" s="5">
        <v>1</v>
      </c>
      <c r="Y47" s="5">
        <v>1</v>
      </c>
      <c r="Z47" s="5">
        <v>1</v>
      </c>
      <c r="AA47" s="5">
        <v>1</v>
      </c>
      <c r="AB47" s="5">
        <v>1</v>
      </c>
      <c r="AC47" s="10">
        <f>INT(VLOOKUP($V47,映射表!$B:$C,2,FALSE)*VLOOKUP($U47,怪物属性偏向!$E:$I,3,FALSE)/100*X47*$AB47)</f>
        <v>280</v>
      </c>
      <c r="AD47" s="10">
        <f>INT(VLOOKUP($V47,映射表!$B:$C,2,FALSE)*VLOOKUP($U47,怪物属性偏向!$E:$I,4,FALSE)/100*Y47*$AB47)</f>
        <v>400</v>
      </c>
      <c r="AE47" s="10">
        <f>INT(VLOOKUP($V47,映射表!$B:$C,2,FALSE)*VLOOKUP($U47,怪物属性偏向!$E:$I,5,FALSE)/100*Z47*AB47)</f>
        <v>1024</v>
      </c>
      <c r="AF47" s="10">
        <f>INT(VLOOKUP($V47,映射表!$B:$D,3,FALSE)*AA47)</f>
        <v>240</v>
      </c>
    </row>
    <row r="48" spans="1:32" x14ac:dyDescent="0.15">
      <c r="A48">
        <f t="shared" si="3"/>
        <v>4000010</v>
      </c>
      <c r="B48">
        <f t="shared" si="0"/>
        <v>4000046</v>
      </c>
      <c r="C48">
        <f t="shared" si="4"/>
        <v>4000046</v>
      </c>
      <c r="D48" t="str">
        <f t="shared" si="46"/>
        <v>4000010s3</v>
      </c>
      <c r="E48" t="str">
        <f t="shared" si="47"/>
        <v>4000046:10:1</v>
      </c>
      <c r="F48">
        <f t="shared" si="20"/>
        <v>46</v>
      </c>
      <c r="G48">
        <f t="shared" si="8"/>
        <v>4000046</v>
      </c>
      <c r="H48">
        <f t="shared" si="15"/>
        <v>46</v>
      </c>
      <c r="I48" t="str">
        <f>VLOOKUP(U48,怪物属性偏向!E:F,2,FALSE)</f>
        <v>树妖</v>
      </c>
      <c r="J48">
        <f t="shared" si="48"/>
        <v>10</v>
      </c>
      <c r="K48">
        <f t="shared" si="49"/>
        <v>280</v>
      </c>
      <c r="L48">
        <f t="shared" si="50"/>
        <v>400</v>
      </c>
      <c r="M48">
        <f t="shared" si="51"/>
        <v>1024</v>
      </c>
      <c r="N48">
        <f t="shared" si="52"/>
        <v>240</v>
      </c>
      <c r="O48">
        <f t="shared" si="53"/>
        <v>4000046</v>
      </c>
      <c r="P48" t="str">
        <f t="shared" si="54"/>
        <v>树妖</v>
      </c>
      <c r="S48">
        <v>10</v>
      </c>
      <c r="T48">
        <v>3</v>
      </c>
      <c r="U48" t="s">
        <v>350</v>
      </c>
      <c r="V48">
        <f>VLOOKUP(S48,映射表!T:U,2,FALSE)</f>
        <v>10</v>
      </c>
      <c r="W48">
        <v>1</v>
      </c>
      <c r="X48" s="5">
        <v>1</v>
      </c>
      <c r="Y48" s="5">
        <v>1</v>
      </c>
      <c r="Z48" s="5">
        <v>1</v>
      </c>
      <c r="AA48" s="5">
        <v>1</v>
      </c>
      <c r="AB48" s="5">
        <v>1</v>
      </c>
      <c r="AC48" s="10">
        <f>INT(VLOOKUP($V48,映射表!$B:$C,2,FALSE)*VLOOKUP($U48,怪物属性偏向!$E:$I,3,FALSE)/100*X48*$AB48)</f>
        <v>280</v>
      </c>
      <c r="AD48" s="10">
        <f>INT(VLOOKUP($V48,映射表!$B:$C,2,FALSE)*VLOOKUP($U48,怪物属性偏向!$E:$I,4,FALSE)/100*Y48*$AB48)</f>
        <v>400</v>
      </c>
      <c r="AE48" s="10">
        <f>INT(VLOOKUP($V48,映射表!$B:$C,2,FALSE)*VLOOKUP($U48,怪物属性偏向!$E:$I,5,FALSE)/100*Z48*AB48)</f>
        <v>1024</v>
      </c>
      <c r="AF48" s="10">
        <f>INT(VLOOKUP($V48,映射表!$B:$D,3,FALSE)*AA48)</f>
        <v>240</v>
      </c>
    </row>
    <row r="49" spans="1:32" x14ac:dyDescent="0.15">
      <c r="A49">
        <f t="shared" si="3"/>
        <v>4000011</v>
      </c>
      <c r="B49">
        <f t="shared" si="0"/>
        <v>4000049</v>
      </c>
      <c r="C49" t="str">
        <f t="shared" si="4"/>
        <v/>
      </c>
      <c r="D49" t="str">
        <f t="shared" ref="D49" si="63">A49&amp;"s"&amp;T49</f>
        <v>4000011s7</v>
      </c>
      <c r="E49" t="str">
        <f t="shared" si="47"/>
        <v>4000047:11:1</v>
      </c>
      <c r="F49">
        <f t="shared" si="20"/>
        <v>47</v>
      </c>
      <c r="G49">
        <f t="shared" si="8"/>
        <v>4000047</v>
      </c>
      <c r="H49">
        <f t="shared" si="15"/>
        <v>47</v>
      </c>
      <c r="I49" t="str">
        <f>VLOOKUP(U49,怪物属性偏向!E:F,2,FALSE)</f>
        <v>毒蘑菇</v>
      </c>
      <c r="J49">
        <f t="shared" ref="J49" si="64">V49</f>
        <v>11</v>
      </c>
      <c r="K49">
        <f t="shared" ref="K49" si="65">AC49</f>
        <v>436</v>
      </c>
      <c r="L49">
        <f t="shared" ref="L49" si="66">AD49</f>
        <v>436</v>
      </c>
      <c r="M49">
        <f t="shared" ref="M49" si="67">AE49</f>
        <v>697</v>
      </c>
      <c r="N49">
        <f t="shared" ref="N49" si="68">AF49</f>
        <v>264</v>
      </c>
      <c r="O49">
        <f t="shared" ref="O49" si="69">G49</f>
        <v>4000047</v>
      </c>
      <c r="P49" t="str">
        <f t="shared" ref="P49" si="70">U49</f>
        <v>毒蘑菇</v>
      </c>
      <c r="S49">
        <v>11</v>
      </c>
      <c r="T49">
        <v>7</v>
      </c>
      <c r="U49" t="s">
        <v>353</v>
      </c>
      <c r="V49">
        <f>VLOOKUP(S49,映射表!T:U,2,FALSE)</f>
        <v>11</v>
      </c>
      <c r="W49">
        <v>0</v>
      </c>
      <c r="X49" s="5">
        <v>1</v>
      </c>
      <c r="Y49" s="5">
        <v>1</v>
      </c>
      <c r="Z49" s="5">
        <v>1</v>
      </c>
      <c r="AA49" s="5">
        <v>1</v>
      </c>
      <c r="AB49" s="5">
        <v>1</v>
      </c>
      <c r="AC49" s="10">
        <f>INT(VLOOKUP($V49,映射表!$B:$C,2,FALSE)*VLOOKUP($U49,怪物属性偏向!$E:$I,3,FALSE)/100*X49*$AB49)</f>
        <v>436</v>
      </c>
      <c r="AD49" s="10">
        <f>INT(VLOOKUP($V49,映射表!$B:$C,2,FALSE)*VLOOKUP($U49,怪物属性偏向!$E:$I,4,FALSE)/100*Y49*$AB49)</f>
        <v>436</v>
      </c>
      <c r="AE49" s="10">
        <f>INT(VLOOKUP($V49,映射表!$B:$C,2,FALSE)*VLOOKUP($U49,怪物属性偏向!$E:$I,5,FALSE)/100*Z49*AB49)</f>
        <v>697</v>
      </c>
      <c r="AF49" s="10">
        <f>INT(VLOOKUP($V49,映射表!$B:$D,3,FALSE)*AA49)</f>
        <v>264</v>
      </c>
    </row>
    <row r="50" spans="1:32" x14ac:dyDescent="0.15">
      <c r="A50">
        <f t="shared" si="3"/>
        <v>4000011</v>
      </c>
      <c r="B50">
        <f t="shared" si="0"/>
        <v>4000049</v>
      </c>
      <c r="C50" t="str">
        <f t="shared" si="4"/>
        <v/>
      </c>
      <c r="D50" t="str">
        <f t="shared" si="46"/>
        <v>4000011s9</v>
      </c>
      <c r="E50" t="str">
        <f t="shared" si="47"/>
        <v>4000048:11:1</v>
      </c>
      <c r="F50">
        <f t="shared" si="20"/>
        <v>48</v>
      </c>
      <c r="G50">
        <f t="shared" si="8"/>
        <v>4000048</v>
      </c>
      <c r="H50">
        <f t="shared" si="15"/>
        <v>48</v>
      </c>
      <c r="I50" t="str">
        <f>VLOOKUP(U50,怪物属性偏向!E:F,2,FALSE)</f>
        <v>毒蘑菇</v>
      </c>
      <c r="J50">
        <f t="shared" si="48"/>
        <v>11</v>
      </c>
      <c r="K50">
        <f t="shared" si="49"/>
        <v>436</v>
      </c>
      <c r="L50">
        <f t="shared" si="50"/>
        <v>436</v>
      </c>
      <c r="M50">
        <f t="shared" si="51"/>
        <v>697</v>
      </c>
      <c r="N50">
        <f t="shared" si="52"/>
        <v>264</v>
      </c>
      <c r="O50">
        <f t="shared" si="53"/>
        <v>4000048</v>
      </c>
      <c r="P50" t="str">
        <f t="shared" si="54"/>
        <v>毒蘑菇</v>
      </c>
      <c r="S50">
        <v>11</v>
      </c>
      <c r="T50">
        <v>9</v>
      </c>
      <c r="U50" t="s">
        <v>353</v>
      </c>
      <c r="V50">
        <f>VLOOKUP(S50,映射表!T:U,2,FALSE)</f>
        <v>11</v>
      </c>
      <c r="W50">
        <v>0</v>
      </c>
      <c r="X50" s="5">
        <v>1</v>
      </c>
      <c r="Y50" s="5">
        <v>1</v>
      </c>
      <c r="Z50" s="5">
        <v>1</v>
      </c>
      <c r="AA50" s="5">
        <v>1</v>
      </c>
      <c r="AB50" s="5">
        <v>1</v>
      </c>
      <c r="AC50" s="10">
        <f>INT(VLOOKUP($V50,映射表!$B:$C,2,FALSE)*VLOOKUP($U50,怪物属性偏向!$E:$I,3,FALSE)/100*X50*$AB50)</f>
        <v>436</v>
      </c>
      <c r="AD50" s="10">
        <f>INT(VLOOKUP($V50,映射表!$B:$C,2,FALSE)*VLOOKUP($U50,怪物属性偏向!$E:$I,4,FALSE)/100*Y50*$AB50)</f>
        <v>436</v>
      </c>
      <c r="AE50" s="10">
        <f>INT(VLOOKUP($V50,映射表!$B:$C,2,FALSE)*VLOOKUP($U50,怪物属性偏向!$E:$I,5,FALSE)/100*Z50*AB50)</f>
        <v>697</v>
      </c>
      <c r="AF50" s="10">
        <f>INT(VLOOKUP($V50,映射表!$B:$D,3,FALSE)*AA50)</f>
        <v>264</v>
      </c>
    </row>
    <row r="51" spans="1:32" x14ac:dyDescent="0.15">
      <c r="A51">
        <f t="shared" si="3"/>
        <v>4000011</v>
      </c>
      <c r="B51">
        <f t="shared" si="0"/>
        <v>4000049</v>
      </c>
      <c r="C51">
        <f t="shared" si="4"/>
        <v>4000049</v>
      </c>
      <c r="D51" t="str">
        <f t="shared" ref="D51:D54" si="71">A51&amp;"s"&amp;T51</f>
        <v>4000011s1</v>
      </c>
      <c r="E51" t="str">
        <f t="shared" si="47"/>
        <v>4000049:11:1</v>
      </c>
      <c r="F51">
        <f t="shared" si="20"/>
        <v>49</v>
      </c>
      <c r="G51">
        <f t="shared" si="8"/>
        <v>4000049</v>
      </c>
      <c r="H51">
        <f t="shared" si="15"/>
        <v>49</v>
      </c>
      <c r="I51" t="str">
        <f>VLOOKUP(U51,怪物属性偏向!E:F,2,FALSE)</f>
        <v>树妖</v>
      </c>
      <c r="J51">
        <f t="shared" ref="J51:J54" si="72">V51</f>
        <v>11</v>
      </c>
      <c r="K51">
        <f t="shared" ref="K51:K54" si="73">AC51</f>
        <v>305</v>
      </c>
      <c r="L51">
        <f t="shared" ref="L51:L54" si="74">AD51</f>
        <v>436</v>
      </c>
      <c r="M51">
        <f t="shared" ref="M51:M54" si="75">AE51</f>
        <v>1116</v>
      </c>
      <c r="N51">
        <f t="shared" ref="N51:N54" si="76">AF51</f>
        <v>264</v>
      </c>
      <c r="O51">
        <f t="shared" ref="O51:O54" si="77">G51</f>
        <v>4000049</v>
      </c>
      <c r="P51" t="str">
        <f t="shared" ref="P51:P54" si="78">U51</f>
        <v>树妖</v>
      </c>
      <c r="S51">
        <v>11</v>
      </c>
      <c r="T51">
        <v>1</v>
      </c>
      <c r="U51" t="s">
        <v>468</v>
      </c>
      <c r="V51">
        <f>VLOOKUP(S51,映射表!T:U,2,FALSE)</f>
        <v>11</v>
      </c>
      <c r="W51">
        <v>1</v>
      </c>
      <c r="X51" s="5">
        <v>1</v>
      </c>
      <c r="Y51" s="5">
        <v>1</v>
      </c>
      <c r="Z51" s="5">
        <v>1</v>
      </c>
      <c r="AA51" s="5">
        <v>1</v>
      </c>
      <c r="AB51" s="5">
        <v>1</v>
      </c>
      <c r="AC51" s="10">
        <f>INT(VLOOKUP($V51,映射表!$B:$C,2,FALSE)*VLOOKUP($U51,怪物属性偏向!$E:$I,3,FALSE)/100*X51*$AB51)</f>
        <v>305</v>
      </c>
      <c r="AD51" s="10">
        <f>INT(VLOOKUP($V51,映射表!$B:$C,2,FALSE)*VLOOKUP($U51,怪物属性偏向!$E:$I,4,FALSE)/100*Y51*$AB51)</f>
        <v>436</v>
      </c>
      <c r="AE51" s="10">
        <f>INT(VLOOKUP($V51,映射表!$B:$C,2,FALSE)*VLOOKUP($U51,怪物属性偏向!$E:$I,5,FALSE)/100*Z51*AB51)</f>
        <v>1116</v>
      </c>
      <c r="AF51" s="10">
        <f>INT(VLOOKUP($V51,映射表!$B:$D,3,FALSE)*AA51)</f>
        <v>264</v>
      </c>
    </row>
    <row r="52" spans="1:32" x14ac:dyDescent="0.15">
      <c r="A52">
        <f t="shared" si="3"/>
        <v>4000011</v>
      </c>
      <c r="B52">
        <f t="shared" si="0"/>
        <v>4000049</v>
      </c>
      <c r="C52">
        <f t="shared" si="4"/>
        <v>4000049</v>
      </c>
      <c r="D52" t="str">
        <f t="shared" si="71"/>
        <v>4000011s5</v>
      </c>
      <c r="E52" t="str">
        <f t="shared" si="47"/>
        <v>4000050:11:1</v>
      </c>
      <c r="F52">
        <f t="shared" si="20"/>
        <v>50</v>
      </c>
      <c r="G52">
        <f t="shared" si="8"/>
        <v>4000050</v>
      </c>
      <c r="H52">
        <f t="shared" si="15"/>
        <v>50</v>
      </c>
      <c r="I52" t="str">
        <f>VLOOKUP(U52,怪物属性偏向!E:F,2,FALSE)</f>
        <v>树妖</v>
      </c>
      <c r="J52">
        <f t="shared" si="72"/>
        <v>11</v>
      </c>
      <c r="K52">
        <f t="shared" si="73"/>
        <v>305</v>
      </c>
      <c r="L52">
        <f t="shared" si="74"/>
        <v>436</v>
      </c>
      <c r="M52">
        <f t="shared" si="75"/>
        <v>1116</v>
      </c>
      <c r="N52">
        <f t="shared" si="76"/>
        <v>264</v>
      </c>
      <c r="O52">
        <f t="shared" si="77"/>
        <v>4000050</v>
      </c>
      <c r="P52" t="str">
        <f t="shared" si="78"/>
        <v>树妖</v>
      </c>
      <c r="S52">
        <v>11</v>
      </c>
      <c r="T52">
        <v>5</v>
      </c>
      <c r="U52" t="s">
        <v>468</v>
      </c>
      <c r="V52">
        <f>VLOOKUP(S52,映射表!T:U,2,FALSE)</f>
        <v>11</v>
      </c>
      <c r="W52">
        <v>0</v>
      </c>
      <c r="X52" s="5">
        <v>1</v>
      </c>
      <c r="Y52" s="5">
        <v>1</v>
      </c>
      <c r="Z52" s="5">
        <v>1</v>
      </c>
      <c r="AA52" s="5">
        <v>1</v>
      </c>
      <c r="AB52" s="5">
        <v>1</v>
      </c>
      <c r="AC52" s="10">
        <f>INT(VLOOKUP($V52,映射表!$B:$C,2,FALSE)*VLOOKUP($U52,怪物属性偏向!$E:$I,3,FALSE)/100*X52*$AB52)</f>
        <v>305</v>
      </c>
      <c r="AD52" s="10">
        <f>INT(VLOOKUP($V52,映射表!$B:$C,2,FALSE)*VLOOKUP($U52,怪物属性偏向!$E:$I,4,FALSE)/100*Y52*$AB52)</f>
        <v>436</v>
      </c>
      <c r="AE52" s="10">
        <f>INT(VLOOKUP($V52,映射表!$B:$C,2,FALSE)*VLOOKUP($U52,怪物属性偏向!$E:$I,5,FALSE)/100*Z52*AB52)</f>
        <v>1116</v>
      </c>
      <c r="AF52" s="10">
        <f>INT(VLOOKUP($V52,映射表!$B:$D,3,FALSE)*AA52)</f>
        <v>264</v>
      </c>
    </row>
    <row r="53" spans="1:32" x14ac:dyDescent="0.15">
      <c r="A53">
        <f t="shared" si="3"/>
        <v>4000011</v>
      </c>
      <c r="B53">
        <f t="shared" si="0"/>
        <v>4000049</v>
      </c>
      <c r="C53">
        <f t="shared" si="4"/>
        <v>4000049</v>
      </c>
      <c r="D53" t="str">
        <f t="shared" si="71"/>
        <v>4000011s3</v>
      </c>
      <c r="E53" t="str">
        <f t="shared" si="47"/>
        <v>4000051:11:1</v>
      </c>
      <c r="F53">
        <f t="shared" si="20"/>
        <v>51</v>
      </c>
      <c r="G53">
        <f t="shared" si="8"/>
        <v>4000051</v>
      </c>
      <c r="H53">
        <f t="shared" si="15"/>
        <v>51</v>
      </c>
      <c r="I53" t="str">
        <f>VLOOKUP(U53,怪物属性偏向!E:F,2,FALSE)</f>
        <v>树妖</v>
      </c>
      <c r="J53">
        <f t="shared" si="72"/>
        <v>11</v>
      </c>
      <c r="K53">
        <f t="shared" si="73"/>
        <v>305</v>
      </c>
      <c r="L53">
        <f t="shared" si="74"/>
        <v>436</v>
      </c>
      <c r="M53">
        <f t="shared" si="75"/>
        <v>1116</v>
      </c>
      <c r="N53">
        <f t="shared" si="76"/>
        <v>264</v>
      </c>
      <c r="O53">
        <f t="shared" si="77"/>
        <v>4000051</v>
      </c>
      <c r="P53" t="str">
        <f t="shared" si="78"/>
        <v>树妖</v>
      </c>
      <c r="S53">
        <v>11</v>
      </c>
      <c r="T53">
        <v>3</v>
      </c>
      <c r="U53" t="s">
        <v>468</v>
      </c>
      <c r="V53">
        <f>VLOOKUP(S53,映射表!T:U,2,FALSE)</f>
        <v>11</v>
      </c>
      <c r="W53">
        <v>0</v>
      </c>
      <c r="X53" s="5">
        <v>1</v>
      </c>
      <c r="Y53" s="5">
        <v>1</v>
      </c>
      <c r="Z53" s="5">
        <v>1</v>
      </c>
      <c r="AA53" s="5">
        <v>1</v>
      </c>
      <c r="AB53" s="5">
        <v>1</v>
      </c>
      <c r="AC53" s="10">
        <f>INT(VLOOKUP($V53,映射表!$B:$C,2,FALSE)*VLOOKUP($U53,怪物属性偏向!$E:$I,3,FALSE)/100*X53*$AB53)</f>
        <v>305</v>
      </c>
      <c r="AD53" s="10">
        <f>INT(VLOOKUP($V53,映射表!$B:$C,2,FALSE)*VLOOKUP($U53,怪物属性偏向!$E:$I,4,FALSE)/100*Y53*$AB53)</f>
        <v>436</v>
      </c>
      <c r="AE53" s="10">
        <f>INT(VLOOKUP($V53,映射表!$B:$C,2,FALSE)*VLOOKUP($U53,怪物属性偏向!$E:$I,5,FALSE)/100*Z53*AB53)</f>
        <v>1116</v>
      </c>
      <c r="AF53" s="10">
        <f>INT(VLOOKUP($V53,映射表!$B:$D,3,FALSE)*AA53)</f>
        <v>264</v>
      </c>
    </row>
    <row r="54" spans="1:32" x14ac:dyDescent="0.15">
      <c r="A54">
        <f t="shared" si="3"/>
        <v>4000012</v>
      </c>
      <c r="B54">
        <f t="shared" si="0"/>
        <v>4000055</v>
      </c>
      <c r="C54" t="str">
        <f t="shared" si="4"/>
        <v/>
      </c>
      <c r="D54" t="str">
        <f t="shared" si="71"/>
        <v>4000012s1</v>
      </c>
      <c r="E54" t="str">
        <f t="shared" si="47"/>
        <v>4000052:12:1</v>
      </c>
      <c r="F54">
        <f t="shared" si="20"/>
        <v>52</v>
      </c>
      <c r="G54">
        <f t="shared" si="8"/>
        <v>4000052</v>
      </c>
      <c r="H54">
        <f t="shared" si="15"/>
        <v>52</v>
      </c>
      <c r="I54" t="str">
        <f>VLOOKUP(U54,怪物属性偏向!E:F,2,FALSE)</f>
        <v>树妖</v>
      </c>
      <c r="J54">
        <f t="shared" si="72"/>
        <v>12</v>
      </c>
      <c r="K54">
        <f t="shared" si="73"/>
        <v>330</v>
      </c>
      <c r="L54">
        <f t="shared" si="74"/>
        <v>472</v>
      </c>
      <c r="M54">
        <f t="shared" si="75"/>
        <v>1208</v>
      </c>
      <c r="N54">
        <f t="shared" si="76"/>
        <v>288</v>
      </c>
      <c r="O54">
        <f t="shared" si="77"/>
        <v>4000052</v>
      </c>
      <c r="P54" t="str">
        <f t="shared" si="78"/>
        <v>树妖</v>
      </c>
      <c r="S54">
        <v>12</v>
      </c>
      <c r="T54">
        <v>1</v>
      </c>
      <c r="U54" t="s">
        <v>350</v>
      </c>
      <c r="V54">
        <f>VLOOKUP(S54,映射表!T:U,2,FALSE)</f>
        <v>12</v>
      </c>
      <c r="W54">
        <v>0</v>
      </c>
      <c r="X54" s="5">
        <v>1</v>
      </c>
      <c r="Y54" s="5">
        <v>1</v>
      </c>
      <c r="Z54" s="5">
        <v>1</v>
      </c>
      <c r="AA54" s="5">
        <v>1</v>
      </c>
      <c r="AB54" s="5">
        <v>1</v>
      </c>
      <c r="AC54" s="10">
        <f>INT(VLOOKUP($V54,映射表!$B:$C,2,FALSE)*VLOOKUP($U54,怪物属性偏向!$E:$I,3,FALSE)/100*X54*$AB54)</f>
        <v>330</v>
      </c>
      <c r="AD54" s="10">
        <f>INT(VLOOKUP($V54,映射表!$B:$C,2,FALSE)*VLOOKUP($U54,怪物属性偏向!$E:$I,4,FALSE)/100*Y54*$AB54)</f>
        <v>472</v>
      </c>
      <c r="AE54" s="10">
        <f>INT(VLOOKUP($V54,映射表!$B:$C,2,FALSE)*VLOOKUP($U54,怪物属性偏向!$E:$I,5,FALSE)/100*Z54*AB54)</f>
        <v>1208</v>
      </c>
      <c r="AF54" s="10">
        <f>INT(VLOOKUP($V54,映射表!$B:$D,3,FALSE)*AA54)</f>
        <v>288</v>
      </c>
    </row>
    <row r="55" spans="1:32" x14ac:dyDescent="0.15">
      <c r="A55">
        <f t="shared" si="3"/>
        <v>4000012</v>
      </c>
      <c r="B55">
        <f t="shared" si="0"/>
        <v>4000055</v>
      </c>
      <c r="C55" t="str">
        <f t="shared" si="4"/>
        <v/>
      </c>
      <c r="D55" t="str">
        <f t="shared" ref="D55:D58" si="79">A55&amp;"s"&amp;T55</f>
        <v>4000012s3</v>
      </c>
      <c r="E55" t="str">
        <f t="shared" si="47"/>
        <v>4000053:12:1</v>
      </c>
      <c r="F55">
        <f t="shared" si="20"/>
        <v>53</v>
      </c>
      <c r="G55">
        <f t="shared" si="8"/>
        <v>4000053</v>
      </c>
      <c r="H55">
        <f t="shared" si="15"/>
        <v>53</v>
      </c>
      <c r="I55" t="str">
        <f>VLOOKUP(U55,怪物属性偏向!E:F,2,FALSE)</f>
        <v>树妖</v>
      </c>
      <c r="J55">
        <f t="shared" ref="J55:J58" si="80">V55</f>
        <v>12</v>
      </c>
      <c r="K55">
        <f t="shared" ref="K55:K58" si="81">AC55</f>
        <v>330</v>
      </c>
      <c r="L55">
        <f t="shared" ref="L55:L58" si="82">AD55</f>
        <v>472</v>
      </c>
      <c r="M55">
        <f t="shared" ref="M55:M58" si="83">AE55</f>
        <v>1208</v>
      </c>
      <c r="N55">
        <f t="shared" ref="N55:N58" si="84">AF55</f>
        <v>288</v>
      </c>
      <c r="O55">
        <f t="shared" ref="O55:O58" si="85">G55</f>
        <v>4000053</v>
      </c>
      <c r="P55" t="str">
        <f t="shared" ref="P55:P58" si="86">U55</f>
        <v>树妖</v>
      </c>
      <c r="S55">
        <v>12</v>
      </c>
      <c r="T55">
        <v>3</v>
      </c>
      <c r="U55" t="s">
        <v>350</v>
      </c>
      <c r="V55">
        <f>VLOOKUP(S55,映射表!T:U,2,FALSE)</f>
        <v>12</v>
      </c>
      <c r="W55">
        <v>0</v>
      </c>
      <c r="X55" s="5">
        <v>1</v>
      </c>
      <c r="Y55" s="5">
        <v>1</v>
      </c>
      <c r="Z55" s="5">
        <v>1</v>
      </c>
      <c r="AA55" s="5">
        <v>1</v>
      </c>
      <c r="AB55" s="5">
        <v>1</v>
      </c>
      <c r="AC55" s="10">
        <f>INT(VLOOKUP($V55,映射表!$B:$C,2,FALSE)*VLOOKUP($U55,怪物属性偏向!$E:$I,3,FALSE)/100*X55*$AB55)</f>
        <v>330</v>
      </c>
      <c r="AD55" s="10">
        <f>INT(VLOOKUP($V55,映射表!$B:$C,2,FALSE)*VLOOKUP($U55,怪物属性偏向!$E:$I,4,FALSE)/100*Y55*$AB55)</f>
        <v>472</v>
      </c>
      <c r="AE55" s="10">
        <f>INT(VLOOKUP($V55,映射表!$B:$C,2,FALSE)*VLOOKUP($U55,怪物属性偏向!$E:$I,5,FALSE)/100*Z55*AB55)</f>
        <v>1208</v>
      </c>
      <c r="AF55" s="10">
        <f>INT(VLOOKUP($V55,映射表!$B:$D,3,FALSE)*AA55)</f>
        <v>288</v>
      </c>
    </row>
    <row r="56" spans="1:32" x14ac:dyDescent="0.15">
      <c r="A56">
        <f t="shared" si="3"/>
        <v>4000012</v>
      </c>
      <c r="B56">
        <f t="shared" si="0"/>
        <v>4000055</v>
      </c>
      <c r="C56" t="str">
        <f t="shared" si="4"/>
        <v/>
      </c>
      <c r="D56" t="str">
        <f t="shared" si="79"/>
        <v>4000012s4</v>
      </c>
      <c r="E56" t="str">
        <f t="shared" si="47"/>
        <v>4000054:12:1</v>
      </c>
      <c r="F56">
        <f t="shared" si="20"/>
        <v>54</v>
      </c>
      <c r="G56">
        <f t="shared" si="8"/>
        <v>4000054</v>
      </c>
      <c r="H56">
        <f t="shared" si="15"/>
        <v>54</v>
      </c>
      <c r="I56" t="str">
        <f>VLOOKUP(U56,怪物属性偏向!E:F,2,FALSE)</f>
        <v>藤蔓怪</v>
      </c>
      <c r="J56">
        <f t="shared" si="80"/>
        <v>12</v>
      </c>
      <c r="K56">
        <f t="shared" si="81"/>
        <v>472</v>
      </c>
      <c r="L56">
        <f t="shared" si="82"/>
        <v>472</v>
      </c>
      <c r="M56">
        <f t="shared" si="83"/>
        <v>755</v>
      </c>
      <c r="N56">
        <f t="shared" si="84"/>
        <v>288</v>
      </c>
      <c r="O56">
        <f t="shared" si="85"/>
        <v>4000054</v>
      </c>
      <c r="P56" t="str">
        <f t="shared" si="86"/>
        <v>藤蔓怪</v>
      </c>
      <c r="S56">
        <v>12</v>
      </c>
      <c r="T56">
        <v>4</v>
      </c>
      <c r="U56" t="s">
        <v>469</v>
      </c>
      <c r="V56">
        <f>VLOOKUP(S56,映射表!T:U,2,FALSE)</f>
        <v>12</v>
      </c>
      <c r="W56">
        <v>0</v>
      </c>
      <c r="X56" s="5">
        <v>1</v>
      </c>
      <c r="Y56" s="5">
        <v>1</v>
      </c>
      <c r="Z56" s="5">
        <v>1</v>
      </c>
      <c r="AA56" s="5">
        <v>1</v>
      </c>
      <c r="AB56" s="5">
        <v>1</v>
      </c>
      <c r="AC56" s="10">
        <f>INT(VLOOKUP($V56,映射表!$B:$C,2,FALSE)*VLOOKUP($U56,怪物属性偏向!$E:$I,3,FALSE)/100*X56*$AB56)</f>
        <v>472</v>
      </c>
      <c r="AD56" s="10">
        <f>INT(VLOOKUP($V56,映射表!$B:$C,2,FALSE)*VLOOKUP($U56,怪物属性偏向!$E:$I,4,FALSE)/100*Y56*$AB56)</f>
        <v>472</v>
      </c>
      <c r="AE56" s="10">
        <f>INT(VLOOKUP($V56,映射表!$B:$C,2,FALSE)*VLOOKUP($U56,怪物属性偏向!$E:$I,5,FALSE)/100*Z56*AB56)</f>
        <v>755</v>
      </c>
      <c r="AF56" s="10">
        <f>INT(VLOOKUP($V56,映射表!$B:$D,3,FALSE)*AA56)</f>
        <v>288</v>
      </c>
    </row>
    <row r="57" spans="1:32" x14ac:dyDescent="0.15">
      <c r="A57">
        <f t="shared" si="3"/>
        <v>4000012</v>
      </c>
      <c r="B57">
        <f t="shared" si="0"/>
        <v>4000055</v>
      </c>
      <c r="C57">
        <f t="shared" si="4"/>
        <v>4000055</v>
      </c>
      <c r="D57" t="str">
        <f t="shared" si="79"/>
        <v>4000012s6</v>
      </c>
      <c r="E57" t="str">
        <f t="shared" si="47"/>
        <v>4000055:12:1</v>
      </c>
      <c r="F57">
        <f t="shared" si="20"/>
        <v>55</v>
      </c>
      <c r="G57">
        <f t="shared" si="8"/>
        <v>4000055</v>
      </c>
      <c r="H57">
        <f t="shared" si="15"/>
        <v>55</v>
      </c>
      <c r="I57" t="str">
        <f>VLOOKUP(U57,怪物属性偏向!E:F,2,FALSE)</f>
        <v>藤蔓怪</v>
      </c>
      <c r="J57">
        <f t="shared" si="80"/>
        <v>12</v>
      </c>
      <c r="K57">
        <f t="shared" si="81"/>
        <v>472</v>
      </c>
      <c r="L57">
        <f t="shared" si="82"/>
        <v>472</v>
      </c>
      <c r="M57">
        <f t="shared" si="83"/>
        <v>755</v>
      </c>
      <c r="N57">
        <f t="shared" si="84"/>
        <v>288</v>
      </c>
      <c r="O57">
        <f t="shared" si="85"/>
        <v>4000055</v>
      </c>
      <c r="P57" t="str">
        <f t="shared" si="86"/>
        <v>藤蔓怪</v>
      </c>
      <c r="S57">
        <v>12</v>
      </c>
      <c r="T57">
        <v>6</v>
      </c>
      <c r="U57" t="s">
        <v>469</v>
      </c>
      <c r="V57">
        <f>VLOOKUP(S57,映射表!T:U,2,FALSE)</f>
        <v>12</v>
      </c>
      <c r="W57">
        <v>1</v>
      </c>
      <c r="X57" s="5">
        <v>1</v>
      </c>
      <c r="Y57" s="5">
        <v>1</v>
      </c>
      <c r="Z57" s="5">
        <v>1</v>
      </c>
      <c r="AA57" s="5">
        <v>1</v>
      </c>
      <c r="AB57" s="5">
        <v>1</v>
      </c>
      <c r="AC57" s="10">
        <f>INT(VLOOKUP($V57,映射表!$B:$C,2,FALSE)*VLOOKUP($U57,怪物属性偏向!$E:$I,3,FALSE)/100*X57*$AB57)</f>
        <v>472</v>
      </c>
      <c r="AD57" s="10">
        <f>INT(VLOOKUP($V57,映射表!$B:$C,2,FALSE)*VLOOKUP($U57,怪物属性偏向!$E:$I,4,FALSE)/100*Y57*$AB57)</f>
        <v>472</v>
      </c>
      <c r="AE57" s="10">
        <f>INT(VLOOKUP($V57,映射表!$B:$C,2,FALSE)*VLOOKUP($U57,怪物属性偏向!$E:$I,5,FALSE)/100*Z57*AB57)</f>
        <v>755</v>
      </c>
      <c r="AF57" s="10">
        <f>INT(VLOOKUP($V57,映射表!$B:$D,3,FALSE)*AA57)</f>
        <v>288</v>
      </c>
    </row>
    <row r="58" spans="1:32" x14ac:dyDescent="0.15">
      <c r="A58">
        <f t="shared" si="3"/>
        <v>4000012</v>
      </c>
      <c r="B58">
        <f t="shared" si="0"/>
        <v>4000055</v>
      </c>
      <c r="C58">
        <f t="shared" si="4"/>
        <v>4000055</v>
      </c>
      <c r="D58" t="str">
        <f t="shared" si="79"/>
        <v>4000012s8</v>
      </c>
      <c r="E58" t="str">
        <f t="shared" si="47"/>
        <v>4000056:12:1</v>
      </c>
      <c r="F58">
        <f t="shared" si="20"/>
        <v>56</v>
      </c>
      <c r="G58">
        <f t="shared" si="8"/>
        <v>4000056</v>
      </c>
      <c r="H58">
        <f t="shared" si="15"/>
        <v>56</v>
      </c>
      <c r="I58" t="str">
        <f>VLOOKUP(U58,怪物属性偏向!E:F,2,FALSE)</f>
        <v>毒蘑菇</v>
      </c>
      <c r="J58">
        <f t="shared" si="80"/>
        <v>12</v>
      </c>
      <c r="K58">
        <f t="shared" si="81"/>
        <v>472</v>
      </c>
      <c r="L58">
        <f t="shared" si="82"/>
        <v>472</v>
      </c>
      <c r="M58">
        <f t="shared" si="83"/>
        <v>755</v>
      </c>
      <c r="N58">
        <f t="shared" si="84"/>
        <v>288</v>
      </c>
      <c r="O58">
        <f t="shared" si="85"/>
        <v>4000056</v>
      </c>
      <c r="P58" t="str">
        <f t="shared" si="86"/>
        <v>毒蘑菇</v>
      </c>
      <c r="S58">
        <v>12</v>
      </c>
      <c r="T58">
        <v>8</v>
      </c>
      <c r="U58" t="s">
        <v>353</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row>
    <row r="59" spans="1:32" x14ac:dyDescent="0.15">
      <c r="A59">
        <f t="shared" si="3"/>
        <v>4000013</v>
      </c>
      <c r="B59">
        <f t="shared" ref="B59:B84" si="87">IF(C59="",B60,C59)</f>
        <v>4000057</v>
      </c>
      <c r="C59">
        <f t="shared" ref="C59:C84" si="88">IF(W59=1,G59,IF(A59=A58,C58,""))</f>
        <v>4000057</v>
      </c>
      <c r="D59" t="str">
        <f t="shared" ref="D59:D84" si="89">A59&amp;"s"&amp;T59</f>
        <v>4000013s1</v>
      </c>
      <c r="E59" t="str">
        <f t="shared" ref="E59:E84" si="90">G59&amp;":"&amp;V59&amp;":"&amp;"1"</f>
        <v>4000057:13:1</v>
      </c>
      <c r="F59">
        <f t="shared" ref="F59:F84" si="91">H59</f>
        <v>57</v>
      </c>
      <c r="G59">
        <f t="shared" si="8"/>
        <v>4000057</v>
      </c>
      <c r="H59">
        <f t="shared" si="15"/>
        <v>57</v>
      </c>
      <c r="I59" t="str">
        <f>VLOOKUP(U59,怪物属性偏向!E:F,2,FALSE)</f>
        <v>藤蔓怪</v>
      </c>
      <c r="J59">
        <f t="shared" ref="J59:J84" si="92">V59</f>
        <v>13</v>
      </c>
      <c r="K59">
        <f t="shared" ref="K59:K84" si="93">AC59</f>
        <v>508</v>
      </c>
      <c r="L59">
        <f t="shared" ref="L59:L84" si="94">AD59</f>
        <v>508</v>
      </c>
      <c r="M59">
        <f t="shared" ref="M59:M84" si="95">AE59</f>
        <v>812</v>
      </c>
      <c r="N59">
        <f t="shared" ref="N59:N84" si="96">AF59</f>
        <v>312</v>
      </c>
      <c r="O59">
        <f t="shared" ref="O59:O84" si="97">G59</f>
        <v>4000057</v>
      </c>
      <c r="P59" t="str">
        <f t="shared" ref="P59:P84" si="98">U59</f>
        <v>藤蔓怪</v>
      </c>
      <c r="S59">
        <v>13</v>
      </c>
      <c r="T59">
        <v>1</v>
      </c>
      <c r="U59" t="s">
        <v>469</v>
      </c>
      <c r="V59">
        <f>VLOOKUP(S59,映射表!T:U,2,FALSE)</f>
        <v>13</v>
      </c>
      <c r="W59">
        <v>1</v>
      </c>
      <c r="X59" s="5">
        <v>1</v>
      </c>
      <c r="Y59" s="5">
        <v>1</v>
      </c>
      <c r="Z59" s="5">
        <v>1</v>
      </c>
      <c r="AA59" s="5">
        <v>1</v>
      </c>
      <c r="AB59" s="5">
        <v>1</v>
      </c>
      <c r="AC59" s="10">
        <f>INT(VLOOKUP($V59,映射表!$B:$C,2,FALSE)*VLOOKUP($U59,怪物属性偏向!$E:$I,3,FALSE)/100*X59*$AB59)</f>
        <v>508</v>
      </c>
      <c r="AD59" s="10">
        <f>INT(VLOOKUP($V59,映射表!$B:$C,2,FALSE)*VLOOKUP($U59,怪物属性偏向!$E:$I,4,FALSE)/100*Y59*$AB59)</f>
        <v>508</v>
      </c>
      <c r="AE59" s="10">
        <f>INT(VLOOKUP($V59,映射表!$B:$C,2,FALSE)*VLOOKUP($U59,怪物属性偏向!$E:$I,5,FALSE)/100*Z59*AB59)</f>
        <v>812</v>
      </c>
      <c r="AF59" s="10">
        <f>INT(VLOOKUP($V59,映射表!$B:$D,3,FALSE)*AA59)</f>
        <v>312</v>
      </c>
    </row>
    <row r="60" spans="1:32" x14ac:dyDescent="0.15">
      <c r="A60">
        <f t="shared" si="3"/>
        <v>4000013</v>
      </c>
      <c r="B60">
        <f t="shared" si="87"/>
        <v>4000057</v>
      </c>
      <c r="C60">
        <f t="shared" si="88"/>
        <v>4000057</v>
      </c>
      <c r="D60" t="str">
        <f t="shared" si="89"/>
        <v>4000013s2</v>
      </c>
      <c r="E60" t="str">
        <f t="shared" si="90"/>
        <v>4000058:13:1</v>
      </c>
      <c r="F60">
        <f t="shared" si="91"/>
        <v>58</v>
      </c>
      <c r="G60">
        <f t="shared" si="8"/>
        <v>4000058</v>
      </c>
      <c r="H60">
        <f t="shared" si="15"/>
        <v>58</v>
      </c>
      <c r="I60" t="str">
        <f>VLOOKUP(U60,怪物属性偏向!E:F,2,FALSE)</f>
        <v>藤蔓怪</v>
      </c>
      <c r="J60">
        <f t="shared" si="92"/>
        <v>13</v>
      </c>
      <c r="K60">
        <f t="shared" si="93"/>
        <v>508</v>
      </c>
      <c r="L60">
        <f t="shared" si="94"/>
        <v>508</v>
      </c>
      <c r="M60">
        <f t="shared" si="95"/>
        <v>812</v>
      </c>
      <c r="N60">
        <f t="shared" si="96"/>
        <v>312</v>
      </c>
      <c r="O60">
        <f t="shared" si="97"/>
        <v>4000058</v>
      </c>
      <c r="P60" t="str">
        <f t="shared" si="98"/>
        <v>藤蔓怪</v>
      </c>
      <c r="S60">
        <v>13</v>
      </c>
      <c r="T60">
        <v>2</v>
      </c>
      <c r="U60" t="s">
        <v>469</v>
      </c>
      <c r="V60">
        <f>VLOOKUP(S60,映射表!T:U,2,FALSE)</f>
        <v>13</v>
      </c>
      <c r="W60">
        <v>0</v>
      </c>
      <c r="X60" s="5">
        <v>1</v>
      </c>
      <c r="Y60" s="5">
        <v>1</v>
      </c>
      <c r="Z60" s="5">
        <v>1</v>
      </c>
      <c r="AA60" s="5">
        <v>1</v>
      </c>
      <c r="AB60" s="5">
        <v>1</v>
      </c>
      <c r="AC60" s="10">
        <f>INT(VLOOKUP($V60,映射表!$B:$C,2,FALSE)*VLOOKUP($U60,怪物属性偏向!$E:$I,3,FALSE)/100*X60*$AB60)</f>
        <v>508</v>
      </c>
      <c r="AD60" s="10">
        <f>INT(VLOOKUP($V60,映射表!$B:$C,2,FALSE)*VLOOKUP($U60,怪物属性偏向!$E:$I,4,FALSE)/100*Y60*$AB60)</f>
        <v>508</v>
      </c>
      <c r="AE60" s="10">
        <f>INT(VLOOKUP($V60,映射表!$B:$C,2,FALSE)*VLOOKUP($U60,怪物属性偏向!$E:$I,5,FALSE)/100*Z60*AB60)</f>
        <v>812</v>
      </c>
      <c r="AF60" s="10">
        <f>INT(VLOOKUP($V60,映射表!$B:$D,3,FALSE)*AA60)</f>
        <v>312</v>
      </c>
    </row>
    <row r="61" spans="1:32" x14ac:dyDescent="0.15">
      <c r="A61">
        <f t="shared" si="3"/>
        <v>4000013</v>
      </c>
      <c r="B61">
        <f t="shared" si="87"/>
        <v>4000059</v>
      </c>
      <c r="C61">
        <f t="shared" si="88"/>
        <v>4000059</v>
      </c>
      <c r="D61" t="str">
        <f t="shared" si="89"/>
        <v>4000013s3</v>
      </c>
      <c r="E61" t="str">
        <f t="shared" si="90"/>
        <v>4000059:13:1</v>
      </c>
      <c r="F61">
        <f t="shared" si="91"/>
        <v>59</v>
      </c>
      <c r="G61">
        <f t="shared" si="8"/>
        <v>4000059</v>
      </c>
      <c r="H61">
        <f t="shared" si="15"/>
        <v>59</v>
      </c>
      <c r="I61" t="str">
        <f>VLOOKUP(U61,怪物属性偏向!E:F,2,FALSE)</f>
        <v>藤蔓怪</v>
      </c>
      <c r="J61">
        <f t="shared" si="92"/>
        <v>13</v>
      </c>
      <c r="K61">
        <f t="shared" si="93"/>
        <v>508</v>
      </c>
      <c r="L61">
        <f t="shared" si="94"/>
        <v>508</v>
      </c>
      <c r="M61">
        <f t="shared" si="95"/>
        <v>812</v>
      </c>
      <c r="N61">
        <f t="shared" si="96"/>
        <v>312</v>
      </c>
      <c r="O61">
        <f t="shared" si="97"/>
        <v>4000059</v>
      </c>
      <c r="P61" t="str">
        <f t="shared" si="98"/>
        <v>藤蔓怪</v>
      </c>
      <c r="S61">
        <v>13</v>
      </c>
      <c r="T61">
        <v>3</v>
      </c>
      <c r="U61" t="s">
        <v>469</v>
      </c>
      <c r="V61">
        <f>VLOOKUP(S61,映射表!T:U,2,FALSE)</f>
        <v>13</v>
      </c>
      <c r="W61">
        <v>1</v>
      </c>
      <c r="X61" s="5">
        <v>1</v>
      </c>
      <c r="Y61" s="5">
        <v>1</v>
      </c>
      <c r="Z61" s="5">
        <v>1</v>
      </c>
      <c r="AA61" s="5">
        <v>1</v>
      </c>
      <c r="AB61" s="5">
        <v>1</v>
      </c>
      <c r="AC61" s="10">
        <f>INT(VLOOKUP($V61,映射表!$B:$C,2,FALSE)*VLOOKUP($U61,怪物属性偏向!$E:$I,3,FALSE)/100*X61*$AB61)</f>
        <v>508</v>
      </c>
      <c r="AD61" s="10">
        <f>INT(VLOOKUP($V61,映射表!$B:$C,2,FALSE)*VLOOKUP($U61,怪物属性偏向!$E:$I,4,FALSE)/100*Y61*$AB61)</f>
        <v>508</v>
      </c>
      <c r="AE61" s="10">
        <f>INT(VLOOKUP($V61,映射表!$B:$C,2,FALSE)*VLOOKUP($U61,怪物属性偏向!$E:$I,5,FALSE)/100*Z61*AB61)</f>
        <v>812</v>
      </c>
      <c r="AF61" s="10">
        <f>INT(VLOOKUP($V61,映射表!$B:$D,3,FALSE)*AA61)</f>
        <v>312</v>
      </c>
    </row>
    <row r="62" spans="1:32" x14ac:dyDescent="0.15">
      <c r="A62">
        <f t="shared" si="3"/>
        <v>4000013</v>
      </c>
      <c r="B62">
        <f t="shared" si="87"/>
        <v>4000059</v>
      </c>
      <c r="C62">
        <f t="shared" si="88"/>
        <v>4000059</v>
      </c>
      <c r="D62" t="str">
        <f t="shared" si="89"/>
        <v>4000013s7</v>
      </c>
      <c r="E62" t="str">
        <f t="shared" si="90"/>
        <v>4000060:13:1</v>
      </c>
      <c r="F62">
        <f t="shared" si="91"/>
        <v>60</v>
      </c>
      <c r="G62">
        <f t="shared" si="8"/>
        <v>4000060</v>
      </c>
      <c r="H62">
        <f t="shared" si="15"/>
        <v>60</v>
      </c>
      <c r="I62" t="str">
        <f>VLOOKUP(U62,怪物属性偏向!E:F,2,FALSE)</f>
        <v>毒蘑菇</v>
      </c>
      <c r="J62">
        <f t="shared" si="92"/>
        <v>13</v>
      </c>
      <c r="K62">
        <f t="shared" si="93"/>
        <v>508</v>
      </c>
      <c r="L62">
        <f t="shared" si="94"/>
        <v>508</v>
      </c>
      <c r="M62">
        <f t="shared" si="95"/>
        <v>812</v>
      </c>
      <c r="N62">
        <f t="shared" si="96"/>
        <v>312</v>
      </c>
      <c r="O62">
        <f t="shared" si="97"/>
        <v>4000060</v>
      </c>
      <c r="P62" t="str">
        <f t="shared" si="98"/>
        <v>毒蘑菇</v>
      </c>
      <c r="S62">
        <v>13</v>
      </c>
      <c r="T62">
        <v>7</v>
      </c>
      <c r="U62" t="s">
        <v>470</v>
      </c>
      <c r="V62">
        <f>VLOOKUP(S62,映射表!T:U,2,FALSE)</f>
        <v>13</v>
      </c>
      <c r="W62">
        <v>0</v>
      </c>
      <c r="X62" s="5">
        <v>1</v>
      </c>
      <c r="Y62" s="5">
        <v>1</v>
      </c>
      <c r="Z62" s="5">
        <v>1</v>
      </c>
      <c r="AA62" s="5">
        <v>1</v>
      </c>
      <c r="AB62" s="5">
        <v>1</v>
      </c>
      <c r="AC62" s="10">
        <f>INT(VLOOKUP($V62,映射表!$B:$C,2,FALSE)*VLOOKUP($U62,怪物属性偏向!$E:$I,3,FALSE)/100*X62*$AB62)</f>
        <v>508</v>
      </c>
      <c r="AD62" s="10">
        <f>INT(VLOOKUP($V62,映射表!$B:$C,2,FALSE)*VLOOKUP($U62,怪物属性偏向!$E:$I,4,FALSE)/100*Y62*$AB62)</f>
        <v>508</v>
      </c>
      <c r="AE62" s="10">
        <f>INT(VLOOKUP($V62,映射表!$B:$C,2,FALSE)*VLOOKUP($U62,怪物属性偏向!$E:$I,5,FALSE)/100*Z62*AB62)</f>
        <v>812</v>
      </c>
      <c r="AF62" s="10">
        <f>INT(VLOOKUP($V62,映射表!$B:$D,3,FALSE)*AA62)</f>
        <v>312</v>
      </c>
    </row>
    <row r="63" spans="1:32" x14ac:dyDescent="0.15">
      <c r="A63">
        <f t="shared" si="3"/>
        <v>4000013</v>
      </c>
      <c r="B63">
        <f t="shared" si="87"/>
        <v>4000061</v>
      </c>
      <c r="C63">
        <f t="shared" si="88"/>
        <v>4000061</v>
      </c>
      <c r="D63" t="str">
        <f t="shared" si="89"/>
        <v>4000013s9</v>
      </c>
      <c r="E63" t="str">
        <f t="shared" si="90"/>
        <v>4000061:13:1</v>
      </c>
      <c r="F63">
        <f t="shared" si="91"/>
        <v>61</v>
      </c>
      <c r="G63">
        <f t="shared" si="8"/>
        <v>4000061</v>
      </c>
      <c r="H63">
        <f t="shared" si="15"/>
        <v>61</v>
      </c>
      <c r="I63" t="str">
        <f>VLOOKUP(U63,怪物属性偏向!E:F,2,FALSE)</f>
        <v>毒蘑菇</v>
      </c>
      <c r="J63">
        <f t="shared" si="92"/>
        <v>13</v>
      </c>
      <c r="K63">
        <f t="shared" si="93"/>
        <v>508</v>
      </c>
      <c r="L63">
        <f t="shared" si="94"/>
        <v>508</v>
      </c>
      <c r="M63">
        <f t="shared" si="95"/>
        <v>812</v>
      </c>
      <c r="N63">
        <f t="shared" si="96"/>
        <v>312</v>
      </c>
      <c r="O63">
        <f t="shared" si="97"/>
        <v>4000061</v>
      </c>
      <c r="P63" t="str">
        <f t="shared" si="98"/>
        <v>毒蘑菇</v>
      </c>
      <c r="S63">
        <v>13</v>
      </c>
      <c r="T63">
        <v>9</v>
      </c>
      <c r="U63" t="s">
        <v>470</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row>
    <row r="64" spans="1:32" x14ac:dyDescent="0.15">
      <c r="A64">
        <f t="shared" si="3"/>
        <v>4000014</v>
      </c>
      <c r="B64">
        <f t="shared" si="87"/>
        <v>4000063</v>
      </c>
      <c r="C64" t="str">
        <f t="shared" si="88"/>
        <v/>
      </c>
      <c r="D64" t="str">
        <f t="shared" si="89"/>
        <v>4000014s2</v>
      </c>
      <c r="E64" t="str">
        <f t="shared" si="90"/>
        <v>4000062:14:1</v>
      </c>
      <c r="F64">
        <f t="shared" si="91"/>
        <v>62</v>
      </c>
      <c r="G64">
        <f t="shared" si="8"/>
        <v>4000062</v>
      </c>
      <c r="H64">
        <f t="shared" si="15"/>
        <v>62</v>
      </c>
      <c r="I64" t="str">
        <f>VLOOKUP(U64,怪物属性偏向!E:F,2,FALSE)</f>
        <v>藤蔓怪</v>
      </c>
      <c r="J64">
        <f t="shared" si="92"/>
        <v>14</v>
      </c>
      <c r="K64">
        <f t="shared" si="93"/>
        <v>544</v>
      </c>
      <c r="L64">
        <f t="shared" si="94"/>
        <v>544</v>
      </c>
      <c r="M64">
        <f t="shared" si="95"/>
        <v>870</v>
      </c>
      <c r="N64">
        <f t="shared" si="96"/>
        <v>336</v>
      </c>
      <c r="O64">
        <f t="shared" si="97"/>
        <v>4000062</v>
      </c>
      <c r="P64" t="str">
        <f t="shared" si="98"/>
        <v>藤蔓怪</v>
      </c>
      <c r="S64">
        <v>14</v>
      </c>
      <c r="T64">
        <v>2</v>
      </c>
      <c r="U64" t="s">
        <v>469</v>
      </c>
      <c r="V64">
        <f>VLOOKUP(S64,映射表!T:U,2,FALSE)</f>
        <v>14</v>
      </c>
      <c r="W64">
        <v>0</v>
      </c>
      <c r="X64" s="5">
        <v>1</v>
      </c>
      <c r="Y64" s="5">
        <v>1</v>
      </c>
      <c r="Z64" s="5">
        <v>1</v>
      </c>
      <c r="AA64" s="5">
        <v>1</v>
      </c>
      <c r="AB64" s="5">
        <v>1</v>
      </c>
      <c r="AC64" s="10">
        <f>INT(VLOOKUP($V64,映射表!$B:$C,2,FALSE)*VLOOKUP($U64,怪物属性偏向!$E:$I,3,FALSE)/100*X64*$AB64)</f>
        <v>544</v>
      </c>
      <c r="AD64" s="10">
        <f>INT(VLOOKUP($V64,映射表!$B:$C,2,FALSE)*VLOOKUP($U64,怪物属性偏向!$E:$I,4,FALSE)/100*Y64*$AB64)</f>
        <v>544</v>
      </c>
      <c r="AE64" s="10">
        <f>INT(VLOOKUP($V64,映射表!$B:$C,2,FALSE)*VLOOKUP($U64,怪物属性偏向!$E:$I,5,FALSE)/100*Z64*AB64)</f>
        <v>870</v>
      </c>
      <c r="AF64" s="10">
        <f>INT(VLOOKUP($V64,映射表!$B:$D,3,FALSE)*AA64)</f>
        <v>336</v>
      </c>
    </row>
    <row r="65" spans="1:32" x14ac:dyDescent="0.15">
      <c r="A65">
        <f t="shared" si="3"/>
        <v>4000014</v>
      </c>
      <c r="B65">
        <f t="shared" si="87"/>
        <v>4000063</v>
      </c>
      <c r="C65">
        <f t="shared" si="88"/>
        <v>4000063</v>
      </c>
      <c r="D65" t="str">
        <f t="shared" si="89"/>
        <v>4000014s4</v>
      </c>
      <c r="E65" t="str">
        <f t="shared" si="90"/>
        <v>4000063:14:1</v>
      </c>
      <c r="F65">
        <f t="shared" si="91"/>
        <v>63</v>
      </c>
      <c r="G65">
        <f t="shared" si="8"/>
        <v>4000063</v>
      </c>
      <c r="H65">
        <f t="shared" si="15"/>
        <v>63</v>
      </c>
      <c r="I65" t="str">
        <f>VLOOKUP(U65,怪物属性偏向!E:F,2,FALSE)</f>
        <v>藤蔓怪</v>
      </c>
      <c r="J65">
        <f t="shared" si="92"/>
        <v>14</v>
      </c>
      <c r="K65">
        <f t="shared" si="93"/>
        <v>544</v>
      </c>
      <c r="L65">
        <f t="shared" si="94"/>
        <v>544</v>
      </c>
      <c r="M65">
        <f t="shared" si="95"/>
        <v>870</v>
      </c>
      <c r="N65">
        <f t="shared" si="96"/>
        <v>336</v>
      </c>
      <c r="O65">
        <f t="shared" si="97"/>
        <v>4000063</v>
      </c>
      <c r="P65" t="str">
        <f t="shared" si="98"/>
        <v>藤蔓怪</v>
      </c>
      <c r="S65">
        <v>14</v>
      </c>
      <c r="T65">
        <v>4</v>
      </c>
      <c r="U65" t="s">
        <v>469</v>
      </c>
      <c r="V65">
        <f>VLOOKUP(S65,映射表!T:U,2,FALSE)</f>
        <v>14</v>
      </c>
      <c r="W65">
        <v>1</v>
      </c>
      <c r="X65" s="5">
        <v>1</v>
      </c>
      <c r="Y65" s="5">
        <v>1</v>
      </c>
      <c r="Z65" s="5">
        <v>1</v>
      </c>
      <c r="AA65" s="5">
        <v>1</v>
      </c>
      <c r="AB65" s="5">
        <v>1</v>
      </c>
      <c r="AC65" s="10">
        <f>INT(VLOOKUP($V65,映射表!$B:$C,2,FALSE)*VLOOKUP($U65,怪物属性偏向!$E:$I,3,FALSE)/100*X65*$AB65)</f>
        <v>544</v>
      </c>
      <c r="AD65" s="10">
        <f>INT(VLOOKUP($V65,映射表!$B:$C,2,FALSE)*VLOOKUP($U65,怪物属性偏向!$E:$I,4,FALSE)/100*Y65*$AB65)</f>
        <v>544</v>
      </c>
      <c r="AE65" s="10">
        <f>INT(VLOOKUP($V65,映射表!$B:$C,2,FALSE)*VLOOKUP($U65,怪物属性偏向!$E:$I,5,FALSE)/100*Z65*AB65)</f>
        <v>870</v>
      </c>
      <c r="AF65" s="10">
        <f>INT(VLOOKUP($V65,映射表!$B:$D,3,FALSE)*AA65)</f>
        <v>336</v>
      </c>
    </row>
    <row r="66" spans="1:32" x14ac:dyDescent="0.15">
      <c r="A66">
        <f t="shared" si="3"/>
        <v>4000014</v>
      </c>
      <c r="B66">
        <f t="shared" si="87"/>
        <v>4000063</v>
      </c>
      <c r="C66">
        <f t="shared" si="88"/>
        <v>4000063</v>
      </c>
      <c r="D66" t="str">
        <f t="shared" si="89"/>
        <v>4000014s6</v>
      </c>
      <c r="E66" t="str">
        <f t="shared" si="90"/>
        <v>4000064:14:1</v>
      </c>
      <c r="F66">
        <f t="shared" si="91"/>
        <v>64</v>
      </c>
      <c r="G66">
        <f t="shared" si="8"/>
        <v>4000064</v>
      </c>
      <c r="H66">
        <f t="shared" si="15"/>
        <v>64</v>
      </c>
      <c r="I66" t="str">
        <f>VLOOKUP(U66,怪物属性偏向!E:F,2,FALSE)</f>
        <v>藤蔓怪</v>
      </c>
      <c r="J66">
        <f t="shared" si="92"/>
        <v>14</v>
      </c>
      <c r="K66">
        <f t="shared" si="93"/>
        <v>544</v>
      </c>
      <c r="L66">
        <f t="shared" si="94"/>
        <v>544</v>
      </c>
      <c r="M66">
        <f t="shared" si="95"/>
        <v>870</v>
      </c>
      <c r="N66">
        <f t="shared" si="96"/>
        <v>336</v>
      </c>
      <c r="O66">
        <f t="shared" si="97"/>
        <v>4000064</v>
      </c>
      <c r="P66" t="str">
        <f t="shared" si="98"/>
        <v>藤蔓怪</v>
      </c>
      <c r="S66">
        <v>14</v>
      </c>
      <c r="T66">
        <v>6</v>
      </c>
      <c r="U66" t="s">
        <v>469</v>
      </c>
      <c r="V66">
        <f>VLOOKUP(S66,映射表!T:U,2,FALSE)</f>
        <v>14</v>
      </c>
      <c r="W66">
        <v>0</v>
      </c>
      <c r="X66" s="5">
        <v>1</v>
      </c>
      <c r="Y66" s="5">
        <v>1</v>
      </c>
      <c r="Z66" s="5">
        <v>1</v>
      </c>
      <c r="AA66" s="5">
        <v>1</v>
      </c>
      <c r="AB66" s="5">
        <v>1</v>
      </c>
      <c r="AC66" s="10">
        <f>INT(VLOOKUP($V66,映射表!$B:$C,2,FALSE)*VLOOKUP($U66,怪物属性偏向!$E:$I,3,FALSE)/100*X66*$AB66)</f>
        <v>544</v>
      </c>
      <c r="AD66" s="10">
        <f>INT(VLOOKUP($V66,映射表!$B:$C,2,FALSE)*VLOOKUP($U66,怪物属性偏向!$E:$I,4,FALSE)/100*Y66*$AB66)</f>
        <v>544</v>
      </c>
      <c r="AE66" s="10">
        <f>INT(VLOOKUP($V66,映射表!$B:$C,2,FALSE)*VLOOKUP($U66,怪物属性偏向!$E:$I,5,FALSE)/100*Z66*AB66)</f>
        <v>870</v>
      </c>
      <c r="AF66" s="10">
        <f>INT(VLOOKUP($V66,映射表!$B:$D,3,FALSE)*AA66)</f>
        <v>336</v>
      </c>
    </row>
    <row r="67" spans="1:32" x14ac:dyDescent="0.15">
      <c r="A67">
        <f t="shared" si="3"/>
        <v>4000014</v>
      </c>
      <c r="B67">
        <f t="shared" si="87"/>
        <v>4000065</v>
      </c>
      <c r="C67">
        <f t="shared" si="88"/>
        <v>4000065</v>
      </c>
      <c r="D67" t="str">
        <f t="shared" si="89"/>
        <v>4000014s7</v>
      </c>
      <c r="E67" t="str">
        <f t="shared" si="90"/>
        <v>4000065:14:1</v>
      </c>
      <c r="F67">
        <f t="shared" si="91"/>
        <v>65</v>
      </c>
      <c r="G67">
        <f t="shared" si="8"/>
        <v>4000065</v>
      </c>
      <c r="H67">
        <f t="shared" si="15"/>
        <v>65</v>
      </c>
      <c r="I67" t="str">
        <f>VLOOKUP(U67,怪物属性偏向!E:F,2,FALSE)</f>
        <v>毒蘑菇</v>
      </c>
      <c r="J67">
        <f t="shared" si="92"/>
        <v>14</v>
      </c>
      <c r="K67">
        <f t="shared" si="93"/>
        <v>544</v>
      </c>
      <c r="L67">
        <f t="shared" si="94"/>
        <v>544</v>
      </c>
      <c r="M67">
        <f t="shared" si="95"/>
        <v>870</v>
      </c>
      <c r="N67">
        <f t="shared" si="96"/>
        <v>336</v>
      </c>
      <c r="O67">
        <f t="shared" si="97"/>
        <v>4000065</v>
      </c>
      <c r="P67" t="str">
        <f t="shared" si="98"/>
        <v>毒蘑菇</v>
      </c>
      <c r="S67">
        <v>14</v>
      </c>
      <c r="T67">
        <v>7</v>
      </c>
      <c r="U67" t="s">
        <v>470</v>
      </c>
      <c r="V67">
        <f>VLOOKUP(S67,映射表!T:U,2,FALSE)</f>
        <v>14</v>
      </c>
      <c r="W67">
        <v>1</v>
      </c>
      <c r="X67" s="5">
        <v>1</v>
      </c>
      <c r="Y67" s="5">
        <v>1</v>
      </c>
      <c r="Z67" s="5">
        <v>1</v>
      </c>
      <c r="AA67" s="5">
        <v>1</v>
      </c>
      <c r="AB67" s="5">
        <v>1</v>
      </c>
      <c r="AC67" s="10">
        <f>INT(VLOOKUP($V67,映射表!$B:$C,2,FALSE)*VLOOKUP($U67,怪物属性偏向!$E:$I,3,FALSE)/100*X67*$AB67)</f>
        <v>544</v>
      </c>
      <c r="AD67" s="10">
        <f>INT(VLOOKUP($V67,映射表!$B:$C,2,FALSE)*VLOOKUP($U67,怪物属性偏向!$E:$I,4,FALSE)/100*Y67*$AB67)</f>
        <v>544</v>
      </c>
      <c r="AE67" s="10">
        <f>INT(VLOOKUP($V67,映射表!$B:$C,2,FALSE)*VLOOKUP($U67,怪物属性偏向!$E:$I,5,FALSE)/100*Z67*AB67)</f>
        <v>870</v>
      </c>
      <c r="AF67" s="10">
        <f>INT(VLOOKUP($V67,映射表!$B:$D,3,FALSE)*AA67)</f>
        <v>336</v>
      </c>
    </row>
    <row r="68" spans="1:32" x14ac:dyDescent="0.15">
      <c r="A68">
        <f t="shared" ref="A68:A131" si="99">4000000+S68</f>
        <v>4000014</v>
      </c>
      <c r="B68">
        <f t="shared" si="87"/>
        <v>4000065</v>
      </c>
      <c r="C68">
        <f t="shared" si="88"/>
        <v>4000065</v>
      </c>
      <c r="D68" t="str">
        <f t="shared" si="89"/>
        <v>4000014s8</v>
      </c>
      <c r="E68" t="str">
        <f t="shared" si="90"/>
        <v>4000066:14:1</v>
      </c>
      <c r="F68">
        <f t="shared" si="91"/>
        <v>66</v>
      </c>
      <c r="G68">
        <f t="shared" ref="G68:G131" si="100">4000000+F68</f>
        <v>4000066</v>
      </c>
      <c r="H68">
        <f t="shared" si="15"/>
        <v>66</v>
      </c>
      <c r="I68" t="str">
        <f>VLOOKUP(U68,怪物属性偏向!E:F,2,FALSE)</f>
        <v>毒蘑菇</v>
      </c>
      <c r="J68">
        <f t="shared" si="92"/>
        <v>14</v>
      </c>
      <c r="K68">
        <f t="shared" si="93"/>
        <v>544</v>
      </c>
      <c r="L68">
        <f t="shared" si="94"/>
        <v>544</v>
      </c>
      <c r="M68">
        <f t="shared" si="95"/>
        <v>870</v>
      </c>
      <c r="N68">
        <f t="shared" si="96"/>
        <v>336</v>
      </c>
      <c r="O68">
        <f t="shared" si="97"/>
        <v>4000066</v>
      </c>
      <c r="P68" t="str">
        <f t="shared" si="98"/>
        <v>毒蘑菇</v>
      </c>
      <c r="S68">
        <v>14</v>
      </c>
      <c r="T68">
        <v>8</v>
      </c>
      <c r="U68" t="s">
        <v>470</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row>
    <row r="69" spans="1:32" x14ac:dyDescent="0.15">
      <c r="A69">
        <f t="shared" si="99"/>
        <v>4000014</v>
      </c>
      <c r="B69">
        <f t="shared" si="87"/>
        <v>4000067</v>
      </c>
      <c r="C69">
        <f t="shared" si="88"/>
        <v>4000067</v>
      </c>
      <c r="D69" t="str">
        <f t="shared" si="89"/>
        <v>4000014s9</v>
      </c>
      <c r="E69" t="str">
        <f t="shared" si="90"/>
        <v>4000067:14:1</v>
      </c>
      <c r="F69">
        <f t="shared" si="91"/>
        <v>67</v>
      </c>
      <c r="G69">
        <f t="shared" si="100"/>
        <v>4000067</v>
      </c>
      <c r="H69">
        <f t="shared" si="15"/>
        <v>67</v>
      </c>
      <c r="I69" t="str">
        <f>VLOOKUP(U69,怪物属性偏向!E:F,2,FALSE)</f>
        <v>毒蘑菇</v>
      </c>
      <c r="J69">
        <f t="shared" si="92"/>
        <v>14</v>
      </c>
      <c r="K69">
        <f t="shared" si="93"/>
        <v>544</v>
      </c>
      <c r="L69">
        <f t="shared" si="94"/>
        <v>544</v>
      </c>
      <c r="M69">
        <f t="shared" si="95"/>
        <v>870</v>
      </c>
      <c r="N69">
        <f t="shared" si="96"/>
        <v>336</v>
      </c>
      <c r="O69">
        <f t="shared" si="97"/>
        <v>4000067</v>
      </c>
      <c r="P69" t="str">
        <f t="shared" si="98"/>
        <v>毒蘑菇</v>
      </c>
      <c r="S69">
        <v>14</v>
      </c>
      <c r="T69">
        <v>9</v>
      </c>
      <c r="U69" t="s">
        <v>470</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row>
    <row r="70" spans="1:32" x14ac:dyDescent="0.15">
      <c r="A70">
        <f t="shared" si="99"/>
        <v>4000015</v>
      </c>
      <c r="B70">
        <f t="shared" si="87"/>
        <v>4000069</v>
      </c>
      <c r="C70" t="str">
        <f t="shared" si="88"/>
        <v/>
      </c>
      <c r="D70" t="str">
        <f t="shared" si="89"/>
        <v>4000015s1</v>
      </c>
      <c r="E70" t="str">
        <f t="shared" si="90"/>
        <v>4000068:15:1</v>
      </c>
      <c r="F70">
        <f t="shared" si="91"/>
        <v>68</v>
      </c>
      <c r="G70">
        <f t="shared" si="100"/>
        <v>4000068</v>
      </c>
      <c r="H70">
        <f t="shared" si="15"/>
        <v>68</v>
      </c>
      <c r="I70" t="str">
        <f>VLOOKUP(U70,怪物属性偏向!E:F,2,FALSE)</f>
        <v>藤蔓怪</v>
      </c>
      <c r="J70">
        <f t="shared" si="92"/>
        <v>15</v>
      </c>
      <c r="K70">
        <f t="shared" si="93"/>
        <v>580</v>
      </c>
      <c r="L70">
        <f t="shared" si="94"/>
        <v>580</v>
      </c>
      <c r="M70">
        <f t="shared" si="95"/>
        <v>928</v>
      </c>
      <c r="N70">
        <f t="shared" si="96"/>
        <v>360</v>
      </c>
      <c r="O70">
        <f t="shared" si="97"/>
        <v>4000068</v>
      </c>
      <c r="P70" t="str">
        <f t="shared" si="98"/>
        <v>藤蔓怪</v>
      </c>
      <c r="S70">
        <v>15</v>
      </c>
      <c r="T70">
        <v>1</v>
      </c>
      <c r="U70" t="s">
        <v>469</v>
      </c>
      <c r="V70">
        <f>VLOOKUP(S70,映射表!T:U,2,FALSE)</f>
        <v>15</v>
      </c>
      <c r="W70">
        <v>0</v>
      </c>
      <c r="X70" s="5">
        <v>1</v>
      </c>
      <c r="Y70" s="5">
        <v>1</v>
      </c>
      <c r="Z70" s="5">
        <v>1</v>
      </c>
      <c r="AA70" s="5">
        <v>1</v>
      </c>
      <c r="AB70" s="5">
        <v>1</v>
      </c>
      <c r="AC70" s="10">
        <f>INT(VLOOKUP($V70,映射表!$B:$C,2,FALSE)*VLOOKUP($U70,怪物属性偏向!$E:$I,3,FALSE)/100*X70*$AB70)</f>
        <v>580</v>
      </c>
      <c r="AD70" s="10">
        <f>INT(VLOOKUP($V70,映射表!$B:$C,2,FALSE)*VLOOKUP($U70,怪物属性偏向!$E:$I,4,FALSE)/100*Y70*$AB70)</f>
        <v>580</v>
      </c>
      <c r="AE70" s="10">
        <f>INT(VLOOKUP($V70,映射表!$B:$C,2,FALSE)*VLOOKUP($U70,怪物属性偏向!$E:$I,5,FALSE)/100*Z70*AB70)</f>
        <v>928</v>
      </c>
      <c r="AF70" s="10">
        <f>INT(VLOOKUP($V70,映射表!$B:$D,3,FALSE)*AA70)</f>
        <v>360</v>
      </c>
    </row>
    <row r="71" spans="1:32" x14ac:dyDescent="0.15">
      <c r="A71">
        <f t="shared" si="99"/>
        <v>4000015</v>
      </c>
      <c r="B71">
        <f t="shared" si="87"/>
        <v>4000069</v>
      </c>
      <c r="C71">
        <f t="shared" si="88"/>
        <v>4000069</v>
      </c>
      <c r="D71" t="str">
        <f t="shared" si="89"/>
        <v>4000015s3</v>
      </c>
      <c r="E71" t="str">
        <f t="shared" si="90"/>
        <v>4000069:15:1</v>
      </c>
      <c r="F71">
        <f t="shared" si="91"/>
        <v>69</v>
      </c>
      <c r="G71">
        <f t="shared" si="100"/>
        <v>4000069</v>
      </c>
      <c r="H71">
        <f t="shared" si="15"/>
        <v>69</v>
      </c>
      <c r="I71" t="str">
        <f>VLOOKUP(U71,怪物属性偏向!E:F,2,FALSE)</f>
        <v>藤蔓怪</v>
      </c>
      <c r="J71">
        <f t="shared" si="92"/>
        <v>15</v>
      </c>
      <c r="K71">
        <f t="shared" si="93"/>
        <v>580</v>
      </c>
      <c r="L71">
        <f t="shared" si="94"/>
        <v>580</v>
      </c>
      <c r="M71">
        <f t="shared" si="95"/>
        <v>928</v>
      </c>
      <c r="N71">
        <f t="shared" si="96"/>
        <v>360</v>
      </c>
      <c r="O71">
        <f t="shared" si="97"/>
        <v>4000069</v>
      </c>
      <c r="P71" t="str">
        <f t="shared" si="98"/>
        <v>藤蔓怪</v>
      </c>
      <c r="S71">
        <v>15</v>
      </c>
      <c r="T71">
        <v>3</v>
      </c>
      <c r="U71" t="s">
        <v>469</v>
      </c>
      <c r="V71">
        <f>VLOOKUP(S71,映射表!T:U,2,FALSE)</f>
        <v>15</v>
      </c>
      <c r="W71">
        <v>1</v>
      </c>
      <c r="X71" s="5">
        <v>1</v>
      </c>
      <c r="Y71" s="5">
        <v>1</v>
      </c>
      <c r="Z71" s="5">
        <v>1</v>
      </c>
      <c r="AA71" s="5">
        <v>1</v>
      </c>
      <c r="AB71" s="5">
        <v>1</v>
      </c>
      <c r="AC71" s="10">
        <f>INT(VLOOKUP($V71,映射表!$B:$C,2,FALSE)*VLOOKUP($U71,怪物属性偏向!$E:$I,3,FALSE)/100*X71*$AB71)</f>
        <v>580</v>
      </c>
      <c r="AD71" s="10">
        <f>INT(VLOOKUP($V71,映射表!$B:$C,2,FALSE)*VLOOKUP($U71,怪物属性偏向!$E:$I,4,FALSE)/100*Y71*$AB71)</f>
        <v>580</v>
      </c>
      <c r="AE71" s="10">
        <f>INT(VLOOKUP($V71,映射表!$B:$C,2,FALSE)*VLOOKUP($U71,怪物属性偏向!$E:$I,5,FALSE)/100*Z71*AB71)</f>
        <v>928</v>
      </c>
      <c r="AF71" s="10">
        <f>INT(VLOOKUP($V71,映射表!$B:$D,3,FALSE)*AA71)</f>
        <v>360</v>
      </c>
    </row>
    <row r="72" spans="1:32" x14ac:dyDescent="0.15">
      <c r="A72">
        <f t="shared" si="99"/>
        <v>4000015</v>
      </c>
      <c r="B72">
        <f t="shared" si="87"/>
        <v>4000069</v>
      </c>
      <c r="C72">
        <f t="shared" si="88"/>
        <v>4000069</v>
      </c>
      <c r="D72" t="str">
        <f t="shared" si="89"/>
        <v>4000015s5</v>
      </c>
      <c r="E72" t="str">
        <f t="shared" si="90"/>
        <v>4000070:15:1</v>
      </c>
      <c r="F72">
        <f t="shared" si="91"/>
        <v>70</v>
      </c>
      <c r="G72">
        <f t="shared" si="100"/>
        <v>4000070</v>
      </c>
      <c r="H72">
        <f t="shared" si="15"/>
        <v>70</v>
      </c>
      <c r="I72" t="str">
        <f>VLOOKUP(U72,怪物属性偏向!E:F,2,FALSE)</f>
        <v>麦克白</v>
      </c>
      <c r="J72">
        <f t="shared" si="92"/>
        <v>15</v>
      </c>
      <c r="K72">
        <f t="shared" si="93"/>
        <v>580</v>
      </c>
      <c r="L72">
        <f t="shared" si="94"/>
        <v>580</v>
      </c>
      <c r="M72">
        <f t="shared" si="95"/>
        <v>928</v>
      </c>
      <c r="N72">
        <f t="shared" si="96"/>
        <v>360</v>
      </c>
      <c r="O72">
        <f t="shared" si="97"/>
        <v>4000070</v>
      </c>
      <c r="P72" t="str">
        <f t="shared" si="98"/>
        <v>麦克白</v>
      </c>
      <c r="S72">
        <v>15</v>
      </c>
      <c r="T72">
        <v>5</v>
      </c>
      <c r="U72" t="s">
        <v>471</v>
      </c>
      <c r="V72">
        <f>VLOOKUP(S72,映射表!T:U,2,FALSE)</f>
        <v>15</v>
      </c>
      <c r="W72">
        <v>0</v>
      </c>
      <c r="X72" s="5">
        <v>1</v>
      </c>
      <c r="Y72" s="5">
        <v>1</v>
      </c>
      <c r="Z72" s="5">
        <v>1</v>
      </c>
      <c r="AA72" s="5">
        <v>1</v>
      </c>
      <c r="AB72" s="5">
        <v>1</v>
      </c>
      <c r="AC72" s="10">
        <f>INT(VLOOKUP($V72,映射表!$B:$C,2,FALSE)*VLOOKUP($U72,怪物属性偏向!$E:$I,3,FALSE)/100*X72*$AB72)</f>
        <v>580</v>
      </c>
      <c r="AD72" s="10">
        <f>INT(VLOOKUP($V72,映射表!$B:$C,2,FALSE)*VLOOKUP($U72,怪物属性偏向!$E:$I,4,FALSE)/100*Y72*$AB72)</f>
        <v>580</v>
      </c>
      <c r="AE72" s="10">
        <f>INT(VLOOKUP($V72,映射表!$B:$C,2,FALSE)*VLOOKUP($U72,怪物属性偏向!$E:$I,5,FALSE)/100*Z72*AB72)</f>
        <v>928</v>
      </c>
      <c r="AF72" s="10">
        <f>INT(VLOOKUP($V72,映射表!$B:$D,3,FALSE)*AA72)</f>
        <v>360</v>
      </c>
    </row>
    <row r="73" spans="1:32" x14ac:dyDescent="0.15">
      <c r="A73">
        <f t="shared" si="99"/>
        <v>4000015</v>
      </c>
      <c r="B73">
        <f t="shared" si="87"/>
        <v>4000071</v>
      </c>
      <c r="C73">
        <f t="shared" si="88"/>
        <v>4000071</v>
      </c>
      <c r="D73" t="str">
        <f t="shared" si="89"/>
        <v>4000015s7</v>
      </c>
      <c r="E73" t="str">
        <f t="shared" si="90"/>
        <v>4000071:15:1</v>
      </c>
      <c r="F73">
        <f t="shared" si="91"/>
        <v>71</v>
      </c>
      <c r="G73">
        <f t="shared" si="100"/>
        <v>4000071</v>
      </c>
      <c r="H73">
        <f t="shared" si="15"/>
        <v>71</v>
      </c>
      <c r="I73" t="str">
        <f>VLOOKUP(U73,怪物属性偏向!E:F,2,FALSE)</f>
        <v>毒蘑菇</v>
      </c>
      <c r="J73">
        <f t="shared" si="92"/>
        <v>15</v>
      </c>
      <c r="K73">
        <f t="shared" si="93"/>
        <v>580</v>
      </c>
      <c r="L73">
        <f t="shared" si="94"/>
        <v>580</v>
      </c>
      <c r="M73">
        <f t="shared" si="95"/>
        <v>928</v>
      </c>
      <c r="N73">
        <f t="shared" si="96"/>
        <v>360</v>
      </c>
      <c r="O73">
        <f t="shared" si="97"/>
        <v>4000071</v>
      </c>
      <c r="P73" t="str">
        <f t="shared" si="98"/>
        <v>毒蘑菇</v>
      </c>
      <c r="S73">
        <v>15</v>
      </c>
      <c r="T73">
        <v>7</v>
      </c>
      <c r="U73" t="s">
        <v>470</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row>
    <row r="74" spans="1:32" x14ac:dyDescent="0.15">
      <c r="A74">
        <f t="shared" si="99"/>
        <v>4000015</v>
      </c>
      <c r="B74">
        <f t="shared" si="87"/>
        <v>4000071</v>
      </c>
      <c r="C74">
        <f t="shared" si="88"/>
        <v>4000071</v>
      </c>
      <c r="D74" t="str">
        <f t="shared" si="89"/>
        <v>4000015s9</v>
      </c>
      <c r="E74" t="str">
        <f t="shared" si="90"/>
        <v>4000072:15:1</v>
      </c>
      <c r="F74">
        <f t="shared" si="91"/>
        <v>72</v>
      </c>
      <c r="G74">
        <f t="shared" si="100"/>
        <v>4000072</v>
      </c>
      <c r="H74">
        <f t="shared" si="15"/>
        <v>72</v>
      </c>
      <c r="I74" t="str">
        <f>VLOOKUP(U74,怪物属性偏向!E:F,2,FALSE)</f>
        <v>毒蘑菇</v>
      </c>
      <c r="J74">
        <f t="shared" si="92"/>
        <v>15</v>
      </c>
      <c r="K74">
        <f t="shared" si="93"/>
        <v>580</v>
      </c>
      <c r="L74">
        <f t="shared" si="94"/>
        <v>580</v>
      </c>
      <c r="M74">
        <f t="shared" si="95"/>
        <v>928</v>
      </c>
      <c r="N74">
        <f t="shared" si="96"/>
        <v>360</v>
      </c>
      <c r="O74">
        <f t="shared" si="97"/>
        <v>4000072</v>
      </c>
      <c r="P74" t="str">
        <f t="shared" si="98"/>
        <v>毒蘑菇</v>
      </c>
      <c r="S74">
        <v>15</v>
      </c>
      <c r="T74">
        <v>9</v>
      </c>
      <c r="U74" t="s">
        <v>470</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row>
    <row r="75" spans="1:32" x14ac:dyDescent="0.15">
      <c r="A75">
        <f t="shared" si="99"/>
        <v>4000016</v>
      </c>
      <c r="B75">
        <f t="shared" si="87"/>
        <v>4000073</v>
      </c>
      <c r="C75">
        <f t="shared" si="88"/>
        <v>4000073</v>
      </c>
      <c r="D75" t="str">
        <f t="shared" si="89"/>
        <v>4000016s2</v>
      </c>
      <c r="E75" t="str">
        <f t="shared" si="90"/>
        <v>4000073:16:1</v>
      </c>
      <c r="F75">
        <f t="shared" si="91"/>
        <v>73</v>
      </c>
      <c r="G75">
        <f t="shared" si="100"/>
        <v>4000073</v>
      </c>
      <c r="H75">
        <f t="shared" si="15"/>
        <v>73</v>
      </c>
      <c r="I75" t="str">
        <f>VLOOKUP(U75,怪物属性偏向!E:F,2,FALSE)</f>
        <v>毒蘑菇</v>
      </c>
      <c r="J75">
        <f t="shared" si="92"/>
        <v>16</v>
      </c>
      <c r="K75">
        <f t="shared" si="93"/>
        <v>616</v>
      </c>
      <c r="L75">
        <f t="shared" si="94"/>
        <v>616</v>
      </c>
      <c r="M75">
        <f t="shared" si="95"/>
        <v>985</v>
      </c>
      <c r="N75">
        <f t="shared" si="96"/>
        <v>384</v>
      </c>
      <c r="O75">
        <f t="shared" si="97"/>
        <v>4000073</v>
      </c>
      <c r="P75" t="str">
        <f t="shared" si="98"/>
        <v>毒蘑菇</v>
      </c>
      <c r="S75">
        <v>16</v>
      </c>
      <c r="T75">
        <v>2</v>
      </c>
      <c r="U75" t="s">
        <v>470</v>
      </c>
      <c r="V75">
        <f>VLOOKUP(S75,映射表!T:U,2,FALSE)</f>
        <v>16</v>
      </c>
      <c r="W75">
        <v>1</v>
      </c>
      <c r="X75" s="5">
        <v>1</v>
      </c>
      <c r="Y75" s="5">
        <v>1</v>
      </c>
      <c r="Z75" s="5">
        <v>1</v>
      </c>
      <c r="AA75" s="5">
        <v>1</v>
      </c>
      <c r="AB75" s="5">
        <v>1</v>
      </c>
      <c r="AC75" s="10">
        <f>INT(VLOOKUP($V75,映射表!$B:$C,2,FALSE)*VLOOKUP($U75,怪物属性偏向!$E:$I,3,FALSE)/100*X75*$AB75)</f>
        <v>616</v>
      </c>
      <c r="AD75" s="10">
        <f>INT(VLOOKUP($V75,映射表!$B:$C,2,FALSE)*VLOOKUP($U75,怪物属性偏向!$E:$I,4,FALSE)/100*Y75*$AB75)</f>
        <v>616</v>
      </c>
      <c r="AE75" s="10">
        <f>INT(VLOOKUP($V75,映射表!$B:$C,2,FALSE)*VLOOKUP($U75,怪物属性偏向!$E:$I,5,FALSE)/100*Z75*AB75)</f>
        <v>985</v>
      </c>
      <c r="AF75" s="10">
        <f>INT(VLOOKUP($V75,映射表!$B:$D,3,FALSE)*AA75)</f>
        <v>384</v>
      </c>
    </row>
    <row r="76" spans="1:32" x14ac:dyDescent="0.15">
      <c r="A76">
        <f t="shared" si="99"/>
        <v>4000016</v>
      </c>
      <c r="B76">
        <f t="shared" si="87"/>
        <v>4000073</v>
      </c>
      <c r="C76">
        <f t="shared" si="88"/>
        <v>4000073</v>
      </c>
      <c r="D76" t="str">
        <f t="shared" si="89"/>
        <v>4000016s4</v>
      </c>
      <c r="E76" t="str">
        <f t="shared" si="90"/>
        <v>4000074:16:1</v>
      </c>
      <c r="F76">
        <f t="shared" si="91"/>
        <v>74</v>
      </c>
      <c r="G76">
        <f t="shared" si="100"/>
        <v>4000074</v>
      </c>
      <c r="H76">
        <f t="shared" si="15"/>
        <v>74</v>
      </c>
      <c r="I76" t="str">
        <f>VLOOKUP(U76,怪物属性偏向!E:F,2,FALSE)</f>
        <v>毒蘑菇</v>
      </c>
      <c r="J76">
        <f t="shared" si="92"/>
        <v>16</v>
      </c>
      <c r="K76">
        <f t="shared" si="93"/>
        <v>616</v>
      </c>
      <c r="L76">
        <f t="shared" si="94"/>
        <v>616</v>
      </c>
      <c r="M76">
        <f t="shared" si="95"/>
        <v>985</v>
      </c>
      <c r="N76">
        <f t="shared" si="96"/>
        <v>384</v>
      </c>
      <c r="O76">
        <f t="shared" si="97"/>
        <v>4000074</v>
      </c>
      <c r="P76" t="str">
        <f t="shared" si="98"/>
        <v>毒蘑菇</v>
      </c>
      <c r="S76">
        <v>16</v>
      </c>
      <c r="T76">
        <v>4</v>
      </c>
      <c r="U76" t="s">
        <v>470</v>
      </c>
      <c r="V76">
        <f>VLOOKUP(S76,映射表!T:U,2,FALSE)</f>
        <v>16</v>
      </c>
      <c r="W76">
        <v>0</v>
      </c>
      <c r="X76" s="5">
        <v>1</v>
      </c>
      <c r="Y76" s="5">
        <v>1</v>
      </c>
      <c r="Z76" s="5">
        <v>1</v>
      </c>
      <c r="AA76" s="5">
        <v>1</v>
      </c>
      <c r="AB76" s="5">
        <v>1</v>
      </c>
      <c r="AC76" s="10">
        <f>INT(VLOOKUP($V76,映射表!$B:$C,2,FALSE)*VLOOKUP($U76,怪物属性偏向!$E:$I,3,FALSE)/100*X76*$AB76)</f>
        <v>616</v>
      </c>
      <c r="AD76" s="10">
        <f>INT(VLOOKUP($V76,映射表!$B:$C,2,FALSE)*VLOOKUP($U76,怪物属性偏向!$E:$I,4,FALSE)/100*Y76*$AB76)</f>
        <v>616</v>
      </c>
      <c r="AE76" s="10">
        <f>INT(VLOOKUP($V76,映射表!$B:$C,2,FALSE)*VLOOKUP($U76,怪物属性偏向!$E:$I,5,FALSE)/100*Z76*AB76)</f>
        <v>985</v>
      </c>
      <c r="AF76" s="10">
        <f>INT(VLOOKUP($V76,映射表!$B:$D,3,FALSE)*AA76)</f>
        <v>384</v>
      </c>
    </row>
    <row r="77" spans="1:32" x14ac:dyDescent="0.15">
      <c r="A77">
        <f t="shared" si="99"/>
        <v>4000016</v>
      </c>
      <c r="B77">
        <f t="shared" si="87"/>
        <v>4000075</v>
      </c>
      <c r="C77">
        <f t="shared" si="88"/>
        <v>4000075</v>
      </c>
      <c r="D77" t="str">
        <f t="shared" si="89"/>
        <v>4000016s6</v>
      </c>
      <c r="E77" t="str">
        <f t="shared" si="90"/>
        <v>4000075:16:1</v>
      </c>
      <c r="F77">
        <f t="shared" si="91"/>
        <v>75</v>
      </c>
      <c r="G77">
        <f t="shared" si="100"/>
        <v>4000075</v>
      </c>
      <c r="H77">
        <f t="shared" si="15"/>
        <v>75</v>
      </c>
      <c r="I77" t="str">
        <f>VLOOKUP(U77,怪物属性偏向!E:F,2,FALSE)</f>
        <v>毒蘑菇</v>
      </c>
      <c r="J77">
        <f t="shared" si="92"/>
        <v>16</v>
      </c>
      <c r="K77">
        <f t="shared" si="93"/>
        <v>616</v>
      </c>
      <c r="L77">
        <f t="shared" si="94"/>
        <v>616</v>
      </c>
      <c r="M77">
        <f t="shared" si="95"/>
        <v>985</v>
      </c>
      <c r="N77">
        <f t="shared" si="96"/>
        <v>384</v>
      </c>
      <c r="O77">
        <f t="shared" si="97"/>
        <v>4000075</v>
      </c>
      <c r="P77" t="str">
        <f t="shared" si="98"/>
        <v>毒蘑菇</v>
      </c>
      <c r="S77">
        <v>16</v>
      </c>
      <c r="T77">
        <v>6</v>
      </c>
      <c r="U77" t="s">
        <v>470</v>
      </c>
      <c r="V77">
        <f>VLOOKUP(S77,映射表!T:U,2,FALSE)</f>
        <v>16</v>
      </c>
      <c r="W77">
        <v>1</v>
      </c>
      <c r="X77" s="5">
        <v>1</v>
      </c>
      <c r="Y77" s="5">
        <v>1</v>
      </c>
      <c r="Z77" s="5">
        <v>1</v>
      </c>
      <c r="AA77" s="5">
        <v>1</v>
      </c>
      <c r="AB77" s="5">
        <v>1</v>
      </c>
      <c r="AC77" s="10">
        <f>INT(VLOOKUP($V77,映射表!$B:$C,2,FALSE)*VLOOKUP($U77,怪物属性偏向!$E:$I,3,FALSE)/100*X77*$AB77)</f>
        <v>616</v>
      </c>
      <c r="AD77" s="10">
        <f>INT(VLOOKUP($V77,映射表!$B:$C,2,FALSE)*VLOOKUP($U77,怪物属性偏向!$E:$I,4,FALSE)/100*Y77*$AB77)</f>
        <v>616</v>
      </c>
      <c r="AE77" s="10">
        <f>INT(VLOOKUP($V77,映射表!$B:$C,2,FALSE)*VLOOKUP($U77,怪物属性偏向!$E:$I,5,FALSE)/100*Z77*AB77)</f>
        <v>985</v>
      </c>
      <c r="AF77" s="10">
        <f>INT(VLOOKUP($V77,映射表!$B:$D,3,FALSE)*AA77)</f>
        <v>384</v>
      </c>
    </row>
    <row r="78" spans="1:32" x14ac:dyDescent="0.15">
      <c r="A78">
        <f t="shared" si="99"/>
        <v>4000016</v>
      </c>
      <c r="B78">
        <f t="shared" si="87"/>
        <v>4000075</v>
      </c>
      <c r="C78">
        <f t="shared" si="88"/>
        <v>4000075</v>
      </c>
      <c r="D78" t="str">
        <f t="shared" si="89"/>
        <v>4000016s8</v>
      </c>
      <c r="E78" t="str">
        <f t="shared" si="90"/>
        <v>4000076:16:1</v>
      </c>
      <c r="F78">
        <f t="shared" si="91"/>
        <v>76</v>
      </c>
      <c r="G78">
        <f t="shared" si="100"/>
        <v>4000076</v>
      </c>
      <c r="H78">
        <f t="shared" si="15"/>
        <v>76</v>
      </c>
      <c r="I78" t="str">
        <f>VLOOKUP(U78,怪物属性偏向!E:F,2,FALSE)</f>
        <v>毒蘑菇</v>
      </c>
      <c r="J78">
        <f t="shared" si="92"/>
        <v>16</v>
      </c>
      <c r="K78">
        <f t="shared" si="93"/>
        <v>616</v>
      </c>
      <c r="L78">
        <f t="shared" si="94"/>
        <v>616</v>
      </c>
      <c r="M78">
        <f t="shared" si="95"/>
        <v>985</v>
      </c>
      <c r="N78">
        <f t="shared" si="96"/>
        <v>384</v>
      </c>
      <c r="O78">
        <f t="shared" si="97"/>
        <v>4000076</v>
      </c>
      <c r="P78" t="str">
        <f t="shared" si="98"/>
        <v>毒蘑菇</v>
      </c>
      <c r="S78">
        <v>16</v>
      </c>
      <c r="T78">
        <v>8</v>
      </c>
      <c r="U78" t="s">
        <v>470</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row>
    <row r="79" spans="1:32" x14ac:dyDescent="0.15">
      <c r="A79">
        <f t="shared" si="99"/>
        <v>4000016</v>
      </c>
      <c r="B79">
        <f t="shared" si="87"/>
        <v>4000077</v>
      </c>
      <c r="C79">
        <f t="shared" si="88"/>
        <v>4000077</v>
      </c>
      <c r="D79" t="str">
        <f t="shared" si="89"/>
        <v>4000016s5</v>
      </c>
      <c r="E79" t="str">
        <f t="shared" si="90"/>
        <v>4000077:16:1</v>
      </c>
      <c r="F79">
        <f t="shared" si="91"/>
        <v>77</v>
      </c>
      <c r="G79">
        <f t="shared" si="100"/>
        <v>4000077</v>
      </c>
      <c r="H79">
        <f t="shared" si="15"/>
        <v>77</v>
      </c>
      <c r="I79" t="str">
        <f>VLOOKUP(U79,怪物属性偏向!E:F,2,FALSE)</f>
        <v>甲虫精</v>
      </c>
      <c r="J79">
        <f t="shared" si="92"/>
        <v>16</v>
      </c>
      <c r="K79">
        <f t="shared" si="93"/>
        <v>616</v>
      </c>
      <c r="L79">
        <f t="shared" si="94"/>
        <v>616</v>
      </c>
      <c r="M79">
        <f t="shared" si="95"/>
        <v>985</v>
      </c>
      <c r="N79">
        <f t="shared" si="96"/>
        <v>384</v>
      </c>
      <c r="O79">
        <f t="shared" si="97"/>
        <v>4000077</v>
      </c>
      <c r="P79" t="str">
        <f t="shared" si="98"/>
        <v>甲虫精</v>
      </c>
      <c r="S79">
        <v>16</v>
      </c>
      <c r="T79">
        <v>5</v>
      </c>
      <c r="U79" t="s">
        <v>354</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row>
    <row r="80" spans="1:32" x14ac:dyDescent="0.15">
      <c r="A80">
        <f t="shared" si="99"/>
        <v>4000017</v>
      </c>
      <c r="B80">
        <f t="shared" si="87"/>
        <v>4000079</v>
      </c>
      <c r="C80" t="str">
        <f t="shared" si="88"/>
        <v/>
      </c>
      <c r="D80" t="str">
        <f t="shared" si="89"/>
        <v>4000017s1</v>
      </c>
      <c r="E80" t="str">
        <f t="shared" si="90"/>
        <v>4000078:17:1</v>
      </c>
      <c r="F80">
        <f t="shared" si="91"/>
        <v>78</v>
      </c>
      <c r="G80">
        <f t="shared" si="100"/>
        <v>4000078</v>
      </c>
      <c r="H80">
        <f t="shared" si="15"/>
        <v>78</v>
      </c>
      <c r="I80" t="str">
        <f>VLOOKUP(U80,怪物属性偏向!E:F,2,FALSE)</f>
        <v>甲虫精</v>
      </c>
      <c r="J80">
        <f t="shared" si="92"/>
        <v>17</v>
      </c>
      <c r="K80">
        <f t="shared" si="93"/>
        <v>652</v>
      </c>
      <c r="L80">
        <f t="shared" si="94"/>
        <v>652</v>
      </c>
      <c r="M80">
        <f t="shared" si="95"/>
        <v>1043</v>
      </c>
      <c r="N80">
        <f t="shared" si="96"/>
        <v>408</v>
      </c>
      <c r="O80">
        <f t="shared" si="97"/>
        <v>4000078</v>
      </c>
      <c r="P80" t="str">
        <f t="shared" si="98"/>
        <v>甲虫精</v>
      </c>
      <c r="S80">
        <v>17</v>
      </c>
      <c r="T80">
        <v>1</v>
      </c>
      <c r="U80" t="s">
        <v>354</v>
      </c>
      <c r="V80">
        <f>VLOOKUP(S80,映射表!T:U,2,FALSE)</f>
        <v>17</v>
      </c>
      <c r="W80">
        <v>0</v>
      </c>
      <c r="X80" s="5">
        <v>1</v>
      </c>
      <c r="Y80" s="5">
        <v>1</v>
      </c>
      <c r="Z80" s="5">
        <v>1</v>
      </c>
      <c r="AA80" s="5">
        <v>1</v>
      </c>
      <c r="AB80" s="5">
        <v>1</v>
      </c>
      <c r="AC80" s="10">
        <f>INT(VLOOKUP($V80,映射表!$B:$C,2,FALSE)*VLOOKUP($U80,怪物属性偏向!$E:$I,3,FALSE)/100*X80*$AB80)</f>
        <v>652</v>
      </c>
      <c r="AD80" s="10">
        <f>INT(VLOOKUP($V80,映射表!$B:$C,2,FALSE)*VLOOKUP($U80,怪物属性偏向!$E:$I,4,FALSE)/100*Y80*$AB80)</f>
        <v>652</v>
      </c>
      <c r="AE80" s="10">
        <f>INT(VLOOKUP($V80,映射表!$B:$C,2,FALSE)*VLOOKUP($U80,怪物属性偏向!$E:$I,5,FALSE)/100*Z80*AB80)</f>
        <v>1043</v>
      </c>
      <c r="AF80" s="10">
        <f>INT(VLOOKUP($V80,映射表!$B:$D,3,FALSE)*AA80)</f>
        <v>408</v>
      </c>
    </row>
    <row r="81" spans="1:32" x14ac:dyDescent="0.15">
      <c r="A81">
        <f t="shared" si="99"/>
        <v>4000017</v>
      </c>
      <c r="B81">
        <f t="shared" si="87"/>
        <v>4000079</v>
      </c>
      <c r="C81">
        <f t="shared" si="88"/>
        <v>4000079</v>
      </c>
      <c r="D81" t="str">
        <f t="shared" si="89"/>
        <v>4000017s3</v>
      </c>
      <c r="E81" t="str">
        <f t="shared" si="90"/>
        <v>4000079:17:1</v>
      </c>
      <c r="F81">
        <f t="shared" si="91"/>
        <v>79</v>
      </c>
      <c r="G81">
        <f t="shared" si="100"/>
        <v>4000079</v>
      </c>
      <c r="H81">
        <f t="shared" si="15"/>
        <v>79</v>
      </c>
      <c r="I81" t="str">
        <f>VLOOKUP(U81,怪物属性偏向!E:F,2,FALSE)</f>
        <v>甲虫精</v>
      </c>
      <c r="J81">
        <f t="shared" si="92"/>
        <v>17</v>
      </c>
      <c r="K81">
        <f t="shared" si="93"/>
        <v>652</v>
      </c>
      <c r="L81">
        <f t="shared" si="94"/>
        <v>652</v>
      </c>
      <c r="M81">
        <f t="shared" si="95"/>
        <v>1043</v>
      </c>
      <c r="N81">
        <f t="shared" si="96"/>
        <v>408</v>
      </c>
      <c r="O81">
        <f t="shared" si="97"/>
        <v>4000079</v>
      </c>
      <c r="P81" t="str">
        <f t="shared" si="98"/>
        <v>甲虫精</v>
      </c>
      <c r="S81">
        <v>17</v>
      </c>
      <c r="T81">
        <v>3</v>
      </c>
      <c r="U81" t="s">
        <v>354</v>
      </c>
      <c r="V81">
        <f>VLOOKUP(S81,映射表!T:U,2,FALSE)</f>
        <v>17</v>
      </c>
      <c r="W81">
        <v>1</v>
      </c>
      <c r="X81" s="5">
        <v>1</v>
      </c>
      <c r="Y81" s="5">
        <v>1</v>
      </c>
      <c r="Z81" s="5">
        <v>1</v>
      </c>
      <c r="AA81" s="5">
        <v>1</v>
      </c>
      <c r="AB81" s="5">
        <v>1</v>
      </c>
      <c r="AC81" s="10">
        <f>INT(VLOOKUP($V81,映射表!$B:$C,2,FALSE)*VLOOKUP($U81,怪物属性偏向!$E:$I,3,FALSE)/100*X81*$AB81)</f>
        <v>652</v>
      </c>
      <c r="AD81" s="10">
        <f>INT(VLOOKUP($V81,映射表!$B:$C,2,FALSE)*VLOOKUP($U81,怪物属性偏向!$E:$I,4,FALSE)/100*Y81*$AB81)</f>
        <v>652</v>
      </c>
      <c r="AE81" s="10">
        <f>INT(VLOOKUP($V81,映射表!$B:$C,2,FALSE)*VLOOKUP($U81,怪物属性偏向!$E:$I,5,FALSE)/100*Z81*AB81)</f>
        <v>1043</v>
      </c>
      <c r="AF81" s="10">
        <f>INT(VLOOKUP($V81,映射表!$B:$D,3,FALSE)*AA81)</f>
        <v>408</v>
      </c>
    </row>
    <row r="82" spans="1:32" x14ac:dyDescent="0.15">
      <c r="A82">
        <f t="shared" si="99"/>
        <v>4000017</v>
      </c>
      <c r="B82">
        <f t="shared" si="87"/>
        <v>4000079</v>
      </c>
      <c r="C82">
        <f t="shared" si="88"/>
        <v>4000079</v>
      </c>
      <c r="D82" t="str">
        <f t="shared" si="89"/>
        <v>4000017s5</v>
      </c>
      <c r="E82" t="str">
        <f t="shared" si="90"/>
        <v>4000080:17:1</v>
      </c>
      <c r="F82">
        <f t="shared" si="91"/>
        <v>80</v>
      </c>
      <c r="G82">
        <f t="shared" si="100"/>
        <v>4000080</v>
      </c>
      <c r="H82">
        <f t="shared" si="15"/>
        <v>80</v>
      </c>
      <c r="I82" t="str">
        <f>VLOOKUP(U82,怪物属性偏向!E:F,2,FALSE)</f>
        <v>藤蔓怪</v>
      </c>
      <c r="J82">
        <f t="shared" si="92"/>
        <v>17</v>
      </c>
      <c r="K82">
        <f t="shared" si="93"/>
        <v>652</v>
      </c>
      <c r="L82">
        <f t="shared" si="94"/>
        <v>652</v>
      </c>
      <c r="M82">
        <f t="shared" si="95"/>
        <v>1043</v>
      </c>
      <c r="N82">
        <f t="shared" si="96"/>
        <v>408</v>
      </c>
      <c r="O82">
        <f t="shared" si="97"/>
        <v>4000080</v>
      </c>
      <c r="P82" t="str">
        <f t="shared" si="98"/>
        <v>藤蔓怪</v>
      </c>
      <c r="S82">
        <v>17</v>
      </c>
      <c r="T82">
        <v>5</v>
      </c>
      <c r="U82" t="s">
        <v>469</v>
      </c>
      <c r="V82">
        <f>VLOOKUP(S82,映射表!T:U,2,FALSE)</f>
        <v>17</v>
      </c>
      <c r="W82">
        <v>0</v>
      </c>
      <c r="X82" s="5">
        <v>1</v>
      </c>
      <c r="Y82" s="5">
        <v>1</v>
      </c>
      <c r="Z82" s="5">
        <v>1</v>
      </c>
      <c r="AA82" s="5">
        <v>1</v>
      </c>
      <c r="AB82" s="5">
        <v>1</v>
      </c>
      <c r="AC82" s="10">
        <f>INT(VLOOKUP($V82,映射表!$B:$C,2,FALSE)*VLOOKUP($U82,怪物属性偏向!$E:$I,3,FALSE)/100*X82*$AB82)</f>
        <v>652</v>
      </c>
      <c r="AD82" s="10">
        <f>INT(VLOOKUP($V82,映射表!$B:$C,2,FALSE)*VLOOKUP($U82,怪物属性偏向!$E:$I,4,FALSE)/100*Y82*$AB82)</f>
        <v>652</v>
      </c>
      <c r="AE82" s="10">
        <f>INT(VLOOKUP($V82,映射表!$B:$C,2,FALSE)*VLOOKUP($U82,怪物属性偏向!$E:$I,5,FALSE)/100*Z82*AB82)</f>
        <v>1043</v>
      </c>
      <c r="AF82" s="10">
        <f>INT(VLOOKUP($V82,映射表!$B:$D,3,FALSE)*AA82)</f>
        <v>408</v>
      </c>
    </row>
    <row r="83" spans="1:32" x14ac:dyDescent="0.15">
      <c r="A83">
        <f t="shared" si="99"/>
        <v>4000017</v>
      </c>
      <c r="B83">
        <f t="shared" si="87"/>
        <v>4000081</v>
      </c>
      <c r="C83">
        <f t="shared" si="88"/>
        <v>4000081</v>
      </c>
      <c r="D83" t="str">
        <f t="shared" si="89"/>
        <v>4000017s7</v>
      </c>
      <c r="E83" t="str">
        <f t="shared" si="90"/>
        <v>4000081:17:1</v>
      </c>
      <c r="F83">
        <f t="shared" si="91"/>
        <v>81</v>
      </c>
      <c r="G83">
        <f t="shared" si="100"/>
        <v>4000081</v>
      </c>
      <c r="H83">
        <f t="shared" si="15"/>
        <v>81</v>
      </c>
      <c r="I83" t="str">
        <f>VLOOKUP(U83,怪物属性偏向!E:F,2,FALSE)</f>
        <v>毒蘑菇</v>
      </c>
      <c r="J83">
        <f t="shared" si="92"/>
        <v>17</v>
      </c>
      <c r="K83">
        <f t="shared" si="93"/>
        <v>652</v>
      </c>
      <c r="L83">
        <f t="shared" si="94"/>
        <v>652</v>
      </c>
      <c r="M83">
        <f t="shared" si="95"/>
        <v>1043</v>
      </c>
      <c r="N83">
        <f t="shared" si="96"/>
        <v>408</v>
      </c>
      <c r="O83">
        <f t="shared" si="97"/>
        <v>4000081</v>
      </c>
      <c r="P83" t="str">
        <f t="shared" si="98"/>
        <v>毒蘑菇</v>
      </c>
      <c r="S83">
        <v>17</v>
      </c>
      <c r="T83">
        <v>7</v>
      </c>
      <c r="U83" t="s">
        <v>353</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row>
    <row r="84" spans="1:32" x14ac:dyDescent="0.15">
      <c r="A84">
        <f t="shared" si="99"/>
        <v>4000017</v>
      </c>
      <c r="B84">
        <f t="shared" si="87"/>
        <v>4000081</v>
      </c>
      <c r="C84">
        <f t="shared" si="88"/>
        <v>4000081</v>
      </c>
      <c r="D84" t="str">
        <f t="shared" si="89"/>
        <v>4000017s9</v>
      </c>
      <c r="E84" t="str">
        <f t="shared" si="90"/>
        <v>4000082:17:1</v>
      </c>
      <c r="F84">
        <f t="shared" si="91"/>
        <v>82</v>
      </c>
      <c r="G84">
        <f t="shared" si="100"/>
        <v>4000082</v>
      </c>
      <c r="H84">
        <f t="shared" si="15"/>
        <v>82</v>
      </c>
      <c r="I84" t="str">
        <f>VLOOKUP(U84,怪物属性偏向!E:F,2,FALSE)</f>
        <v>毒蘑菇</v>
      </c>
      <c r="J84">
        <f t="shared" si="92"/>
        <v>17</v>
      </c>
      <c r="K84">
        <f t="shared" si="93"/>
        <v>652</v>
      </c>
      <c r="L84">
        <f t="shared" si="94"/>
        <v>652</v>
      </c>
      <c r="M84">
        <f t="shared" si="95"/>
        <v>1043</v>
      </c>
      <c r="N84">
        <f t="shared" si="96"/>
        <v>408</v>
      </c>
      <c r="O84">
        <f t="shared" si="97"/>
        <v>4000082</v>
      </c>
      <c r="P84" t="str">
        <f t="shared" si="98"/>
        <v>毒蘑菇</v>
      </c>
      <c r="S84">
        <v>17</v>
      </c>
      <c r="T84">
        <v>9</v>
      </c>
      <c r="U84" t="s">
        <v>353</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row>
    <row r="85" spans="1:32" x14ac:dyDescent="0.15">
      <c r="A85">
        <f t="shared" si="99"/>
        <v>4000018</v>
      </c>
      <c r="B85">
        <f t="shared" ref="B85:B135" si="101">IF(C85="",B86,C85)</f>
        <v>4000083</v>
      </c>
      <c r="C85">
        <f t="shared" ref="C85:C135" si="102">IF(W85=1,G85,IF(A85=A84,C84,""))</f>
        <v>4000083</v>
      </c>
      <c r="D85" t="str">
        <f t="shared" ref="D85:D135" si="103">A85&amp;"s"&amp;T85</f>
        <v>4000018s1</v>
      </c>
      <c r="E85" t="str">
        <f t="shared" ref="E85:E135" si="104">G85&amp;":"&amp;V85&amp;":"&amp;"1"</f>
        <v>4000083:18:1</v>
      </c>
      <c r="F85">
        <f t="shared" ref="F85:F135" si="105">H85</f>
        <v>83</v>
      </c>
      <c r="G85">
        <f t="shared" si="100"/>
        <v>4000083</v>
      </c>
      <c r="H85">
        <f t="shared" si="15"/>
        <v>83</v>
      </c>
      <c r="I85" t="str">
        <f>VLOOKUP(U85,怪物属性偏向!E:F,2,FALSE)</f>
        <v>甲虫精</v>
      </c>
      <c r="J85">
        <f t="shared" ref="J85:J135" si="106">V85</f>
        <v>18</v>
      </c>
      <c r="K85">
        <f t="shared" ref="K85:K135" si="107">AC85</f>
        <v>688</v>
      </c>
      <c r="L85">
        <f t="shared" ref="L85:L135" si="108">AD85</f>
        <v>688</v>
      </c>
      <c r="M85">
        <f t="shared" ref="M85:M135" si="109">AE85</f>
        <v>1100</v>
      </c>
      <c r="N85">
        <f t="shared" ref="N85:N135" si="110">AF85</f>
        <v>432</v>
      </c>
      <c r="O85">
        <f t="shared" ref="O85:O135" si="111">G85</f>
        <v>4000083</v>
      </c>
      <c r="P85" t="str">
        <f t="shared" ref="P85:P135" si="112">U85</f>
        <v>甲虫精</v>
      </c>
      <c r="S85">
        <v>18</v>
      </c>
      <c r="T85">
        <v>1</v>
      </c>
      <c r="U85" t="s">
        <v>354</v>
      </c>
      <c r="V85">
        <f>VLOOKUP(S85,映射表!T:U,2,FALSE)</f>
        <v>18</v>
      </c>
      <c r="W85">
        <v>1</v>
      </c>
      <c r="X85" s="5">
        <v>1</v>
      </c>
      <c r="Y85" s="5">
        <v>1</v>
      </c>
      <c r="Z85" s="5">
        <v>1</v>
      </c>
      <c r="AA85" s="5">
        <v>1</v>
      </c>
      <c r="AB85" s="5">
        <v>1</v>
      </c>
      <c r="AC85" s="10">
        <f>INT(VLOOKUP($V85,映射表!$B:$C,2,FALSE)*VLOOKUP($U85,怪物属性偏向!$E:$I,3,FALSE)/100*X85*$AB85)</f>
        <v>688</v>
      </c>
      <c r="AD85" s="10">
        <f>INT(VLOOKUP($V85,映射表!$B:$C,2,FALSE)*VLOOKUP($U85,怪物属性偏向!$E:$I,4,FALSE)/100*Y85*$AB85)</f>
        <v>688</v>
      </c>
      <c r="AE85" s="10">
        <f>INT(VLOOKUP($V85,映射表!$B:$C,2,FALSE)*VLOOKUP($U85,怪物属性偏向!$E:$I,5,FALSE)/100*Z85*AB85)</f>
        <v>1100</v>
      </c>
      <c r="AF85" s="10">
        <f>INT(VLOOKUP($V85,映射表!$B:$D,3,FALSE)*AA85)</f>
        <v>432</v>
      </c>
    </row>
    <row r="86" spans="1:32" x14ac:dyDescent="0.15">
      <c r="A86">
        <f t="shared" si="99"/>
        <v>4000018</v>
      </c>
      <c r="B86">
        <f t="shared" si="101"/>
        <v>4000083</v>
      </c>
      <c r="C86">
        <f t="shared" si="102"/>
        <v>4000083</v>
      </c>
      <c r="D86" t="str">
        <f t="shared" si="103"/>
        <v>4000018s2</v>
      </c>
      <c r="E86" t="str">
        <f t="shared" si="104"/>
        <v>4000084:18:1</v>
      </c>
      <c r="F86">
        <f t="shared" si="105"/>
        <v>84</v>
      </c>
      <c r="G86">
        <f t="shared" si="100"/>
        <v>4000084</v>
      </c>
      <c r="H86">
        <f t="shared" si="15"/>
        <v>84</v>
      </c>
      <c r="I86" t="str">
        <f>VLOOKUP(U86,怪物属性偏向!E:F,2,FALSE)</f>
        <v>甲虫精</v>
      </c>
      <c r="J86">
        <f t="shared" si="106"/>
        <v>18</v>
      </c>
      <c r="K86">
        <f t="shared" si="107"/>
        <v>688</v>
      </c>
      <c r="L86">
        <f t="shared" si="108"/>
        <v>688</v>
      </c>
      <c r="M86">
        <f t="shared" si="109"/>
        <v>1100</v>
      </c>
      <c r="N86">
        <f t="shared" si="110"/>
        <v>432</v>
      </c>
      <c r="O86">
        <f t="shared" si="111"/>
        <v>4000084</v>
      </c>
      <c r="P86" t="str">
        <f t="shared" si="112"/>
        <v>甲虫精</v>
      </c>
      <c r="S86">
        <v>18</v>
      </c>
      <c r="T86">
        <v>2</v>
      </c>
      <c r="U86" t="s">
        <v>354</v>
      </c>
      <c r="V86">
        <f>VLOOKUP(S86,映射表!T:U,2,FALSE)</f>
        <v>18</v>
      </c>
      <c r="W86">
        <v>0</v>
      </c>
      <c r="X86" s="5">
        <v>1</v>
      </c>
      <c r="Y86" s="5">
        <v>1</v>
      </c>
      <c r="Z86" s="5">
        <v>1</v>
      </c>
      <c r="AA86" s="5">
        <v>1</v>
      </c>
      <c r="AB86" s="5">
        <v>1</v>
      </c>
      <c r="AC86" s="10">
        <f>INT(VLOOKUP($V86,映射表!$B:$C,2,FALSE)*VLOOKUP($U86,怪物属性偏向!$E:$I,3,FALSE)/100*X86*$AB86)</f>
        <v>688</v>
      </c>
      <c r="AD86" s="10">
        <f>INT(VLOOKUP($V86,映射表!$B:$C,2,FALSE)*VLOOKUP($U86,怪物属性偏向!$E:$I,4,FALSE)/100*Y86*$AB86)</f>
        <v>688</v>
      </c>
      <c r="AE86" s="10">
        <f>INT(VLOOKUP($V86,映射表!$B:$C,2,FALSE)*VLOOKUP($U86,怪物属性偏向!$E:$I,5,FALSE)/100*Z86*AB86)</f>
        <v>1100</v>
      </c>
      <c r="AF86" s="10">
        <f>INT(VLOOKUP($V86,映射表!$B:$D,3,FALSE)*AA86)</f>
        <v>432</v>
      </c>
    </row>
    <row r="87" spans="1:32" x14ac:dyDescent="0.15">
      <c r="A87">
        <f t="shared" si="99"/>
        <v>4000018</v>
      </c>
      <c r="B87">
        <f t="shared" si="101"/>
        <v>4000085</v>
      </c>
      <c r="C87">
        <f t="shared" si="102"/>
        <v>4000085</v>
      </c>
      <c r="D87" t="str">
        <f t="shared" si="103"/>
        <v>4000018s3</v>
      </c>
      <c r="E87" t="str">
        <f t="shared" si="104"/>
        <v>4000085:18:1</v>
      </c>
      <c r="F87">
        <f t="shared" si="105"/>
        <v>85</v>
      </c>
      <c r="G87">
        <f t="shared" si="100"/>
        <v>4000085</v>
      </c>
      <c r="H87">
        <f t="shared" si="15"/>
        <v>85</v>
      </c>
      <c r="I87" t="str">
        <f>VLOOKUP(U87,怪物属性偏向!E:F,2,FALSE)</f>
        <v>甲虫精</v>
      </c>
      <c r="J87">
        <f t="shared" si="106"/>
        <v>18</v>
      </c>
      <c r="K87">
        <f t="shared" si="107"/>
        <v>688</v>
      </c>
      <c r="L87">
        <f t="shared" si="108"/>
        <v>688</v>
      </c>
      <c r="M87">
        <f t="shared" si="109"/>
        <v>1100</v>
      </c>
      <c r="N87">
        <f t="shared" si="110"/>
        <v>432</v>
      </c>
      <c r="O87">
        <f t="shared" si="111"/>
        <v>4000085</v>
      </c>
      <c r="P87" t="str">
        <f t="shared" si="112"/>
        <v>甲虫精</v>
      </c>
      <c r="S87">
        <v>18</v>
      </c>
      <c r="T87">
        <v>3</v>
      </c>
      <c r="U87" t="s">
        <v>354</v>
      </c>
      <c r="V87">
        <f>VLOOKUP(S87,映射表!T:U,2,FALSE)</f>
        <v>18</v>
      </c>
      <c r="W87">
        <v>1</v>
      </c>
      <c r="X87" s="5">
        <v>1</v>
      </c>
      <c r="Y87" s="5">
        <v>1</v>
      </c>
      <c r="Z87" s="5">
        <v>1</v>
      </c>
      <c r="AA87" s="5">
        <v>1</v>
      </c>
      <c r="AB87" s="5">
        <v>1</v>
      </c>
      <c r="AC87" s="10">
        <f>INT(VLOOKUP($V87,映射表!$B:$C,2,FALSE)*VLOOKUP($U87,怪物属性偏向!$E:$I,3,FALSE)/100*X87*$AB87)</f>
        <v>688</v>
      </c>
      <c r="AD87" s="10">
        <f>INT(VLOOKUP($V87,映射表!$B:$C,2,FALSE)*VLOOKUP($U87,怪物属性偏向!$E:$I,4,FALSE)/100*Y87*$AB87)</f>
        <v>688</v>
      </c>
      <c r="AE87" s="10">
        <f>INT(VLOOKUP($V87,映射表!$B:$C,2,FALSE)*VLOOKUP($U87,怪物属性偏向!$E:$I,5,FALSE)/100*Z87*AB87)</f>
        <v>1100</v>
      </c>
      <c r="AF87" s="10">
        <f>INT(VLOOKUP($V87,映射表!$B:$D,3,FALSE)*AA87)</f>
        <v>432</v>
      </c>
    </row>
    <row r="88" spans="1:32" x14ac:dyDescent="0.15">
      <c r="A88">
        <f t="shared" si="99"/>
        <v>4000018</v>
      </c>
      <c r="B88">
        <f t="shared" si="101"/>
        <v>4000085</v>
      </c>
      <c r="C88">
        <f t="shared" si="102"/>
        <v>4000085</v>
      </c>
      <c r="D88" t="str">
        <f t="shared" si="103"/>
        <v>4000018s5</v>
      </c>
      <c r="E88" t="str">
        <f t="shared" si="104"/>
        <v>4000086:18:1</v>
      </c>
      <c r="F88">
        <f t="shared" si="105"/>
        <v>86</v>
      </c>
      <c r="G88">
        <f t="shared" si="100"/>
        <v>4000086</v>
      </c>
      <c r="H88">
        <f t="shared" si="15"/>
        <v>86</v>
      </c>
      <c r="I88" t="str">
        <f>VLOOKUP(U88,怪物属性偏向!E:F,2,FALSE)</f>
        <v>黄蜂怪</v>
      </c>
      <c r="J88">
        <f t="shared" si="106"/>
        <v>18</v>
      </c>
      <c r="K88">
        <f t="shared" si="107"/>
        <v>688</v>
      </c>
      <c r="L88">
        <f t="shared" si="108"/>
        <v>688</v>
      </c>
      <c r="M88">
        <f t="shared" si="109"/>
        <v>1100</v>
      </c>
      <c r="N88">
        <f t="shared" si="110"/>
        <v>432</v>
      </c>
      <c r="O88">
        <f t="shared" si="111"/>
        <v>4000086</v>
      </c>
      <c r="P88" t="str">
        <f t="shared" si="112"/>
        <v>黄蜂怪</v>
      </c>
      <c r="S88">
        <v>18</v>
      </c>
      <c r="T88">
        <v>5</v>
      </c>
      <c r="U88" t="s">
        <v>348</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row>
    <row r="89" spans="1:32" x14ac:dyDescent="0.15">
      <c r="A89">
        <f t="shared" si="99"/>
        <v>4000018</v>
      </c>
      <c r="B89">
        <f t="shared" si="101"/>
        <v>4000087</v>
      </c>
      <c r="C89">
        <f t="shared" si="102"/>
        <v>4000087</v>
      </c>
      <c r="D89" t="str">
        <f t="shared" si="103"/>
        <v>4000018s8</v>
      </c>
      <c r="E89" t="str">
        <f t="shared" si="104"/>
        <v>4000087:18:1</v>
      </c>
      <c r="F89">
        <f t="shared" si="105"/>
        <v>87</v>
      </c>
      <c r="G89">
        <f t="shared" si="100"/>
        <v>4000087</v>
      </c>
      <c r="H89">
        <f t="shared" si="15"/>
        <v>87</v>
      </c>
      <c r="I89" t="str">
        <f>VLOOKUP(U89,怪物属性偏向!E:F,2,FALSE)</f>
        <v>黄蜂怪</v>
      </c>
      <c r="J89">
        <f t="shared" si="106"/>
        <v>18</v>
      </c>
      <c r="K89">
        <f t="shared" si="107"/>
        <v>688</v>
      </c>
      <c r="L89">
        <f t="shared" si="108"/>
        <v>688</v>
      </c>
      <c r="M89">
        <f t="shared" si="109"/>
        <v>1100</v>
      </c>
      <c r="N89">
        <f t="shared" si="110"/>
        <v>432</v>
      </c>
      <c r="O89">
        <f t="shared" si="111"/>
        <v>4000087</v>
      </c>
      <c r="P89" t="str">
        <f t="shared" si="112"/>
        <v>黄蜂怪</v>
      </c>
      <c r="S89">
        <v>18</v>
      </c>
      <c r="T89">
        <v>8</v>
      </c>
      <c r="U89" t="s">
        <v>348</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row>
    <row r="90" spans="1:32" x14ac:dyDescent="0.15">
      <c r="A90">
        <f t="shared" si="99"/>
        <v>4000019</v>
      </c>
      <c r="B90">
        <f t="shared" si="101"/>
        <v>4000089</v>
      </c>
      <c r="C90" t="str">
        <f t="shared" si="102"/>
        <v/>
      </c>
      <c r="D90" t="str">
        <f t="shared" si="103"/>
        <v>4000019s2</v>
      </c>
      <c r="E90" t="str">
        <f t="shared" si="104"/>
        <v>4000088:19:1</v>
      </c>
      <c r="F90">
        <f t="shared" si="105"/>
        <v>88</v>
      </c>
      <c r="G90">
        <f t="shared" si="100"/>
        <v>4000088</v>
      </c>
      <c r="H90">
        <f t="shared" si="15"/>
        <v>88</v>
      </c>
      <c r="I90" t="str">
        <f>VLOOKUP(U90,怪物属性偏向!E:F,2,FALSE)</f>
        <v>甲虫精</v>
      </c>
      <c r="J90">
        <f t="shared" si="106"/>
        <v>19</v>
      </c>
      <c r="K90">
        <f t="shared" si="107"/>
        <v>724</v>
      </c>
      <c r="L90">
        <f t="shared" si="108"/>
        <v>724</v>
      </c>
      <c r="M90">
        <f t="shared" si="109"/>
        <v>1158</v>
      </c>
      <c r="N90">
        <f t="shared" si="110"/>
        <v>456</v>
      </c>
      <c r="O90">
        <f t="shared" si="111"/>
        <v>4000088</v>
      </c>
      <c r="P90" t="str">
        <f t="shared" si="112"/>
        <v>甲虫精</v>
      </c>
      <c r="S90">
        <v>19</v>
      </c>
      <c r="T90">
        <v>2</v>
      </c>
      <c r="U90" t="s">
        <v>354</v>
      </c>
      <c r="V90">
        <f>VLOOKUP(S90,映射表!T:U,2,FALSE)</f>
        <v>19</v>
      </c>
      <c r="W90">
        <v>0</v>
      </c>
      <c r="X90" s="5">
        <v>1</v>
      </c>
      <c r="Y90" s="5">
        <v>1</v>
      </c>
      <c r="Z90" s="5">
        <v>1</v>
      </c>
      <c r="AA90" s="5">
        <v>1</v>
      </c>
      <c r="AB90" s="5">
        <v>1</v>
      </c>
      <c r="AC90" s="10">
        <f>INT(VLOOKUP($V90,映射表!$B:$C,2,FALSE)*VLOOKUP($U90,怪物属性偏向!$E:$I,3,FALSE)/100*X90*$AB90)</f>
        <v>724</v>
      </c>
      <c r="AD90" s="10">
        <f>INT(VLOOKUP($V90,映射表!$B:$C,2,FALSE)*VLOOKUP($U90,怪物属性偏向!$E:$I,4,FALSE)/100*Y90*$AB90)</f>
        <v>724</v>
      </c>
      <c r="AE90" s="10">
        <f>INT(VLOOKUP($V90,映射表!$B:$C,2,FALSE)*VLOOKUP($U90,怪物属性偏向!$E:$I,5,FALSE)/100*Z90*AB90)</f>
        <v>1158</v>
      </c>
      <c r="AF90" s="10">
        <f>INT(VLOOKUP($V90,映射表!$B:$D,3,FALSE)*AA90)</f>
        <v>456</v>
      </c>
    </row>
    <row r="91" spans="1:32" x14ac:dyDescent="0.15">
      <c r="A91">
        <f t="shared" si="99"/>
        <v>4000019</v>
      </c>
      <c r="B91">
        <f t="shared" si="101"/>
        <v>4000089</v>
      </c>
      <c r="C91">
        <f t="shared" si="102"/>
        <v>4000089</v>
      </c>
      <c r="D91" t="str">
        <f t="shared" si="103"/>
        <v>4000019s4</v>
      </c>
      <c r="E91" t="str">
        <f t="shared" si="104"/>
        <v>4000089:19:1</v>
      </c>
      <c r="F91">
        <f t="shared" si="105"/>
        <v>89</v>
      </c>
      <c r="G91">
        <f t="shared" si="100"/>
        <v>4000089</v>
      </c>
      <c r="H91">
        <f t="shared" si="15"/>
        <v>89</v>
      </c>
      <c r="I91" t="str">
        <f>VLOOKUP(U91,怪物属性偏向!E:F,2,FALSE)</f>
        <v>甲虫精</v>
      </c>
      <c r="J91">
        <f t="shared" si="106"/>
        <v>19</v>
      </c>
      <c r="K91">
        <f t="shared" si="107"/>
        <v>724</v>
      </c>
      <c r="L91">
        <f t="shared" si="108"/>
        <v>724</v>
      </c>
      <c r="M91">
        <f t="shared" si="109"/>
        <v>1158</v>
      </c>
      <c r="N91">
        <f t="shared" si="110"/>
        <v>456</v>
      </c>
      <c r="O91">
        <f t="shared" si="111"/>
        <v>4000089</v>
      </c>
      <c r="P91" t="str">
        <f t="shared" si="112"/>
        <v>甲虫精</v>
      </c>
      <c r="S91">
        <v>19</v>
      </c>
      <c r="T91">
        <v>4</v>
      </c>
      <c r="U91" t="s">
        <v>354</v>
      </c>
      <c r="V91">
        <f>VLOOKUP(S91,映射表!T:U,2,FALSE)</f>
        <v>19</v>
      </c>
      <c r="W91">
        <v>1</v>
      </c>
      <c r="X91" s="5">
        <v>1</v>
      </c>
      <c r="Y91" s="5">
        <v>1</v>
      </c>
      <c r="Z91" s="5">
        <v>1</v>
      </c>
      <c r="AA91" s="5">
        <v>1</v>
      </c>
      <c r="AB91" s="5">
        <v>1</v>
      </c>
      <c r="AC91" s="10">
        <f>INT(VLOOKUP($V91,映射表!$B:$C,2,FALSE)*VLOOKUP($U91,怪物属性偏向!$E:$I,3,FALSE)/100*X91*$AB91)</f>
        <v>724</v>
      </c>
      <c r="AD91" s="10">
        <f>INT(VLOOKUP($V91,映射表!$B:$C,2,FALSE)*VLOOKUP($U91,怪物属性偏向!$E:$I,4,FALSE)/100*Y91*$AB91)</f>
        <v>724</v>
      </c>
      <c r="AE91" s="10">
        <f>INT(VLOOKUP($V91,映射表!$B:$C,2,FALSE)*VLOOKUP($U91,怪物属性偏向!$E:$I,5,FALSE)/100*Z91*AB91)</f>
        <v>1158</v>
      </c>
      <c r="AF91" s="10">
        <f>INT(VLOOKUP($V91,映射表!$B:$D,3,FALSE)*AA91)</f>
        <v>456</v>
      </c>
    </row>
    <row r="92" spans="1:32" x14ac:dyDescent="0.15">
      <c r="A92">
        <f t="shared" si="99"/>
        <v>4000019</v>
      </c>
      <c r="B92">
        <f t="shared" si="101"/>
        <v>4000089</v>
      </c>
      <c r="C92">
        <f t="shared" si="102"/>
        <v>4000089</v>
      </c>
      <c r="D92" t="str">
        <f t="shared" si="103"/>
        <v>4000019s6</v>
      </c>
      <c r="E92" t="str">
        <f t="shared" si="104"/>
        <v>4000090:19:1</v>
      </c>
      <c r="F92">
        <f t="shared" si="105"/>
        <v>90</v>
      </c>
      <c r="G92">
        <f t="shared" si="100"/>
        <v>4000090</v>
      </c>
      <c r="H92">
        <f t="shared" si="15"/>
        <v>90</v>
      </c>
      <c r="I92" t="str">
        <f>VLOOKUP(U92,怪物属性偏向!E:F,2,FALSE)</f>
        <v>甲虫精</v>
      </c>
      <c r="J92">
        <f t="shared" si="106"/>
        <v>19</v>
      </c>
      <c r="K92">
        <f t="shared" si="107"/>
        <v>724</v>
      </c>
      <c r="L92">
        <f t="shared" si="108"/>
        <v>724</v>
      </c>
      <c r="M92">
        <f t="shared" si="109"/>
        <v>1158</v>
      </c>
      <c r="N92">
        <f t="shared" si="110"/>
        <v>456</v>
      </c>
      <c r="O92">
        <f t="shared" si="111"/>
        <v>4000090</v>
      </c>
      <c r="P92" t="str">
        <f t="shared" si="112"/>
        <v>甲虫精</v>
      </c>
      <c r="S92">
        <v>19</v>
      </c>
      <c r="T92">
        <v>6</v>
      </c>
      <c r="U92" t="s">
        <v>354</v>
      </c>
      <c r="V92">
        <f>VLOOKUP(S92,映射表!T:U,2,FALSE)</f>
        <v>19</v>
      </c>
      <c r="W92">
        <v>0</v>
      </c>
      <c r="X92" s="5">
        <v>1</v>
      </c>
      <c r="Y92" s="5">
        <v>1</v>
      </c>
      <c r="Z92" s="5">
        <v>1</v>
      </c>
      <c r="AA92" s="5">
        <v>1</v>
      </c>
      <c r="AB92" s="5">
        <v>1</v>
      </c>
      <c r="AC92" s="10">
        <f>INT(VLOOKUP($V92,映射表!$B:$C,2,FALSE)*VLOOKUP($U92,怪物属性偏向!$E:$I,3,FALSE)/100*X92*$AB92)</f>
        <v>724</v>
      </c>
      <c r="AD92" s="10">
        <f>INT(VLOOKUP($V92,映射表!$B:$C,2,FALSE)*VLOOKUP($U92,怪物属性偏向!$E:$I,4,FALSE)/100*Y92*$AB92)</f>
        <v>724</v>
      </c>
      <c r="AE92" s="10">
        <f>INT(VLOOKUP($V92,映射表!$B:$C,2,FALSE)*VLOOKUP($U92,怪物属性偏向!$E:$I,5,FALSE)/100*Z92*AB92)</f>
        <v>1158</v>
      </c>
      <c r="AF92" s="10">
        <f>INT(VLOOKUP($V92,映射表!$B:$D,3,FALSE)*AA92)</f>
        <v>456</v>
      </c>
    </row>
    <row r="93" spans="1:32" x14ac:dyDescent="0.15">
      <c r="A93">
        <f t="shared" si="99"/>
        <v>4000019</v>
      </c>
      <c r="B93">
        <f t="shared" si="101"/>
        <v>4000091</v>
      </c>
      <c r="C93">
        <f t="shared" si="102"/>
        <v>4000091</v>
      </c>
      <c r="D93" t="str">
        <f t="shared" si="103"/>
        <v>4000019s7</v>
      </c>
      <c r="E93" t="str">
        <f t="shared" si="104"/>
        <v>4000091:19:1</v>
      </c>
      <c r="F93">
        <f t="shared" si="105"/>
        <v>91</v>
      </c>
      <c r="G93">
        <f t="shared" si="100"/>
        <v>4000091</v>
      </c>
      <c r="H93">
        <f t="shared" si="15"/>
        <v>91</v>
      </c>
      <c r="I93" t="str">
        <f>VLOOKUP(U93,怪物属性偏向!E:F,2,FALSE)</f>
        <v>黄蜂怪</v>
      </c>
      <c r="J93">
        <f t="shared" si="106"/>
        <v>19</v>
      </c>
      <c r="K93">
        <f t="shared" si="107"/>
        <v>724</v>
      </c>
      <c r="L93">
        <f t="shared" si="108"/>
        <v>724</v>
      </c>
      <c r="M93">
        <f t="shared" si="109"/>
        <v>1158</v>
      </c>
      <c r="N93">
        <f t="shared" si="110"/>
        <v>456</v>
      </c>
      <c r="O93">
        <f t="shared" si="111"/>
        <v>4000091</v>
      </c>
      <c r="P93" t="str">
        <f t="shared" si="112"/>
        <v>黄蜂怪</v>
      </c>
      <c r="S93">
        <v>19</v>
      </c>
      <c r="T93">
        <v>7</v>
      </c>
      <c r="U93" t="s">
        <v>348</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row>
    <row r="94" spans="1:32" x14ac:dyDescent="0.15">
      <c r="A94">
        <f t="shared" si="99"/>
        <v>4000019</v>
      </c>
      <c r="B94">
        <f t="shared" si="101"/>
        <v>4000091</v>
      </c>
      <c r="C94">
        <f t="shared" si="102"/>
        <v>4000091</v>
      </c>
      <c r="D94" t="str">
        <f t="shared" si="103"/>
        <v>4000019s8</v>
      </c>
      <c r="E94" t="str">
        <f t="shared" si="104"/>
        <v>4000092:19:1</v>
      </c>
      <c r="F94">
        <f t="shared" si="105"/>
        <v>92</v>
      </c>
      <c r="G94">
        <f t="shared" si="100"/>
        <v>4000092</v>
      </c>
      <c r="H94">
        <f t="shared" si="15"/>
        <v>92</v>
      </c>
      <c r="I94" t="str">
        <f>VLOOKUP(U94,怪物属性偏向!E:F,2,FALSE)</f>
        <v>黄蜂怪</v>
      </c>
      <c r="J94">
        <f t="shared" si="106"/>
        <v>19</v>
      </c>
      <c r="K94">
        <f t="shared" si="107"/>
        <v>724</v>
      </c>
      <c r="L94">
        <f t="shared" si="108"/>
        <v>724</v>
      </c>
      <c r="M94">
        <f t="shared" si="109"/>
        <v>1158</v>
      </c>
      <c r="N94">
        <f t="shared" si="110"/>
        <v>456</v>
      </c>
      <c r="O94">
        <f t="shared" si="111"/>
        <v>4000092</v>
      </c>
      <c r="P94" t="str">
        <f t="shared" si="112"/>
        <v>黄蜂怪</v>
      </c>
      <c r="S94">
        <v>19</v>
      </c>
      <c r="T94">
        <v>8</v>
      </c>
      <c r="U94" t="s">
        <v>348</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row>
    <row r="95" spans="1:32" x14ac:dyDescent="0.15">
      <c r="A95">
        <f t="shared" si="99"/>
        <v>4000019</v>
      </c>
      <c r="B95">
        <f t="shared" si="101"/>
        <v>4000093</v>
      </c>
      <c r="C95">
        <f t="shared" si="102"/>
        <v>4000093</v>
      </c>
      <c r="D95" t="str">
        <f t="shared" si="103"/>
        <v>4000019s9</v>
      </c>
      <c r="E95" t="str">
        <f t="shared" si="104"/>
        <v>4000093:19:1</v>
      </c>
      <c r="F95">
        <f t="shared" si="105"/>
        <v>93</v>
      </c>
      <c r="G95">
        <f t="shared" si="100"/>
        <v>4000093</v>
      </c>
      <c r="H95">
        <f t="shared" si="15"/>
        <v>93</v>
      </c>
      <c r="I95" t="str">
        <f>VLOOKUP(U95,怪物属性偏向!E:F,2,FALSE)</f>
        <v>黄蜂怪</v>
      </c>
      <c r="J95">
        <f t="shared" si="106"/>
        <v>19</v>
      </c>
      <c r="K95">
        <f t="shared" si="107"/>
        <v>724</v>
      </c>
      <c r="L95">
        <f t="shared" si="108"/>
        <v>724</v>
      </c>
      <c r="M95">
        <f t="shared" si="109"/>
        <v>1158</v>
      </c>
      <c r="N95">
        <f t="shared" si="110"/>
        <v>456</v>
      </c>
      <c r="O95">
        <f t="shared" si="111"/>
        <v>4000093</v>
      </c>
      <c r="P95" t="str">
        <f t="shared" si="112"/>
        <v>黄蜂怪</v>
      </c>
      <c r="S95">
        <v>19</v>
      </c>
      <c r="T95">
        <v>9</v>
      </c>
      <c r="U95" t="s">
        <v>348</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row>
    <row r="96" spans="1:32" x14ac:dyDescent="0.15">
      <c r="A96">
        <f t="shared" si="99"/>
        <v>4000020</v>
      </c>
      <c r="B96">
        <f t="shared" si="101"/>
        <v>4000095</v>
      </c>
      <c r="C96" t="str">
        <f t="shared" si="102"/>
        <v/>
      </c>
      <c r="D96" t="str">
        <f t="shared" si="103"/>
        <v>4000020s1</v>
      </c>
      <c r="E96" t="str">
        <f t="shared" si="104"/>
        <v>4000094:20:1</v>
      </c>
      <c r="F96">
        <f t="shared" si="105"/>
        <v>94</v>
      </c>
      <c r="G96">
        <f t="shared" si="100"/>
        <v>4000094</v>
      </c>
      <c r="H96">
        <f t="shared" ref="H96:H159" si="113">H95+1</f>
        <v>94</v>
      </c>
      <c r="I96" t="str">
        <f>VLOOKUP(U96,怪物属性偏向!E:F,2,FALSE)</f>
        <v>甲虫精</v>
      </c>
      <c r="J96">
        <f t="shared" si="106"/>
        <v>20</v>
      </c>
      <c r="K96">
        <f t="shared" si="107"/>
        <v>790</v>
      </c>
      <c r="L96">
        <f t="shared" si="108"/>
        <v>790</v>
      </c>
      <c r="M96">
        <f t="shared" si="109"/>
        <v>1264</v>
      </c>
      <c r="N96">
        <f t="shared" si="110"/>
        <v>480</v>
      </c>
      <c r="O96">
        <f t="shared" si="111"/>
        <v>4000094</v>
      </c>
      <c r="P96" t="str">
        <f t="shared" si="112"/>
        <v>甲虫精</v>
      </c>
      <c r="S96">
        <v>20</v>
      </c>
      <c r="T96">
        <v>1</v>
      </c>
      <c r="U96" t="s">
        <v>354</v>
      </c>
      <c r="V96">
        <f>VLOOKUP(S96,映射表!T:U,2,FALSE)</f>
        <v>20</v>
      </c>
      <c r="W96">
        <v>0</v>
      </c>
      <c r="X96" s="5">
        <v>1</v>
      </c>
      <c r="Y96" s="5">
        <v>1</v>
      </c>
      <c r="Z96" s="5">
        <v>1</v>
      </c>
      <c r="AA96" s="5">
        <v>1</v>
      </c>
      <c r="AB96" s="5">
        <v>1</v>
      </c>
      <c r="AC96" s="10">
        <f>INT(VLOOKUP($V96,映射表!$B:$C,2,FALSE)*VLOOKUP($U96,怪物属性偏向!$E:$I,3,FALSE)/100*X96*$AB96)</f>
        <v>790</v>
      </c>
      <c r="AD96" s="10">
        <f>INT(VLOOKUP($V96,映射表!$B:$C,2,FALSE)*VLOOKUP($U96,怪物属性偏向!$E:$I,4,FALSE)/100*Y96*$AB96)</f>
        <v>790</v>
      </c>
      <c r="AE96" s="10">
        <f>INT(VLOOKUP($V96,映射表!$B:$C,2,FALSE)*VLOOKUP($U96,怪物属性偏向!$E:$I,5,FALSE)/100*Z96*AB96)</f>
        <v>1264</v>
      </c>
      <c r="AF96" s="10">
        <f>INT(VLOOKUP($V96,映射表!$B:$D,3,FALSE)*AA96)</f>
        <v>480</v>
      </c>
    </row>
    <row r="97" spans="1:32" x14ac:dyDescent="0.15">
      <c r="A97">
        <f t="shared" si="99"/>
        <v>4000020</v>
      </c>
      <c r="B97">
        <f t="shared" si="101"/>
        <v>4000095</v>
      </c>
      <c r="C97">
        <f t="shared" si="102"/>
        <v>4000095</v>
      </c>
      <c r="D97" t="str">
        <f t="shared" si="103"/>
        <v>4000020s3</v>
      </c>
      <c r="E97" t="str">
        <f t="shared" si="104"/>
        <v>4000095:20:1</v>
      </c>
      <c r="F97">
        <f t="shared" si="105"/>
        <v>95</v>
      </c>
      <c r="G97">
        <f t="shared" si="100"/>
        <v>4000095</v>
      </c>
      <c r="H97">
        <f t="shared" si="113"/>
        <v>95</v>
      </c>
      <c r="I97" t="str">
        <f>VLOOKUP(U97,怪物属性偏向!E:F,2,FALSE)</f>
        <v>甲虫精</v>
      </c>
      <c r="J97">
        <f t="shared" si="106"/>
        <v>20</v>
      </c>
      <c r="K97">
        <f t="shared" si="107"/>
        <v>790</v>
      </c>
      <c r="L97">
        <f t="shared" si="108"/>
        <v>790</v>
      </c>
      <c r="M97">
        <f t="shared" si="109"/>
        <v>1264</v>
      </c>
      <c r="N97">
        <f t="shared" si="110"/>
        <v>480</v>
      </c>
      <c r="O97">
        <f t="shared" si="111"/>
        <v>4000095</v>
      </c>
      <c r="P97" t="str">
        <f t="shared" si="112"/>
        <v>甲虫精</v>
      </c>
      <c r="S97">
        <v>20</v>
      </c>
      <c r="T97">
        <v>3</v>
      </c>
      <c r="U97" t="s">
        <v>354</v>
      </c>
      <c r="V97">
        <f>VLOOKUP(S97,映射表!T:U,2,FALSE)</f>
        <v>20</v>
      </c>
      <c r="W97">
        <v>1</v>
      </c>
      <c r="X97" s="5">
        <v>1</v>
      </c>
      <c r="Y97" s="5">
        <v>1</v>
      </c>
      <c r="Z97" s="5">
        <v>1</v>
      </c>
      <c r="AA97" s="5">
        <v>1</v>
      </c>
      <c r="AB97" s="5">
        <v>1</v>
      </c>
      <c r="AC97" s="10">
        <f>INT(VLOOKUP($V97,映射表!$B:$C,2,FALSE)*VLOOKUP($U97,怪物属性偏向!$E:$I,3,FALSE)/100*X97*$AB97)</f>
        <v>790</v>
      </c>
      <c r="AD97" s="10">
        <f>INT(VLOOKUP($V97,映射表!$B:$C,2,FALSE)*VLOOKUP($U97,怪物属性偏向!$E:$I,4,FALSE)/100*Y97*$AB97)</f>
        <v>790</v>
      </c>
      <c r="AE97" s="10">
        <f>INT(VLOOKUP($V97,映射表!$B:$C,2,FALSE)*VLOOKUP($U97,怪物属性偏向!$E:$I,5,FALSE)/100*Z97*AB97)</f>
        <v>1264</v>
      </c>
      <c r="AF97" s="10">
        <f>INT(VLOOKUP($V97,映射表!$B:$D,3,FALSE)*AA97)</f>
        <v>480</v>
      </c>
    </row>
    <row r="98" spans="1:32" x14ac:dyDescent="0.15">
      <c r="A98">
        <f t="shared" si="99"/>
        <v>4000020</v>
      </c>
      <c r="B98">
        <f t="shared" si="101"/>
        <v>4000095</v>
      </c>
      <c r="C98">
        <f t="shared" si="102"/>
        <v>4000095</v>
      </c>
      <c r="D98" t="str">
        <f t="shared" si="103"/>
        <v>4000020s7</v>
      </c>
      <c r="E98" t="str">
        <f t="shared" si="104"/>
        <v>4000096:20:1</v>
      </c>
      <c r="F98">
        <f t="shared" si="105"/>
        <v>96</v>
      </c>
      <c r="G98">
        <f t="shared" si="100"/>
        <v>4000096</v>
      </c>
      <c r="H98">
        <f t="shared" si="113"/>
        <v>96</v>
      </c>
      <c r="I98" t="str">
        <f>VLOOKUP(U98,怪物属性偏向!E:F,2,FALSE)</f>
        <v>莉莉丝</v>
      </c>
      <c r="J98">
        <f t="shared" si="106"/>
        <v>20</v>
      </c>
      <c r="K98">
        <f t="shared" si="107"/>
        <v>790</v>
      </c>
      <c r="L98">
        <f t="shared" si="108"/>
        <v>790</v>
      </c>
      <c r="M98">
        <f t="shared" si="109"/>
        <v>1264</v>
      </c>
      <c r="N98">
        <f t="shared" si="110"/>
        <v>480</v>
      </c>
      <c r="O98">
        <f t="shared" si="111"/>
        <v>4000096</v>
      </c>
      <c r="P98" t="str">
        <f t="shared" si="112"/>
        <v>莉莉丝</v>
      </c>
      <c r="S98">
        <v>20</v>
      </c>
      <c r="T98">
        <v>7</v>
      </c>
      <c r="U98" t="s">
        <v>472</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row>
    <row r="99" spans="1:32" x14ac:dyDescent="0.15">
      <c r="A99">
        <f t="shared" si="99"/>
        <v>4000020</v>
      </c>
      <c r="B99">
        <f t="shared" si="101"/>
        <v>4000097</v>
      </c>
      <c r="C99">
        <f t="shared" si="102"/>
        <v>4000097</v>
      </c>
      <c r="D99" t="str">
        <f t="shared" si="103"/>
        <v>4000020s2</v>
      </c>
      <c r="E99" t="str">
        <f t="shared" si="104"/>
        <v>4000097:20:1</v>
      </c>
      <c r="F99">
        <f t="shared" si="105"/>
        <v>97</v>
      </c>
      <c r="G99">
        <f t="shared" si="100"/>
        <v>4000097</v>
      </c>
      <c r="H99">
        <f t="shared" si="113"/>
        <v>97</v>
      </c>
      <c r="I99" t="str">
        <f>VLOOKUP(U99,怪物属性偏向!E:F,2,FALSE)</f>
        <v>洛克</v>
      </c>
      <c r="J99">
        <f t="shared" si="106"/>
        <v>20</v>
      </c>
      <c r="K99">
        <f t="shared" si="107"/>
        <v>790</v>
      </c>
      <c r="L99">
        <f t="shared" si="108"/>
        <v>790</v>
      </c>
      <c r="M99">
        <f t="shared" si="109"/>
        <v>1264</v>
      </c>
      <c r="N99">
        <f t="shared" si="110"/>
        <v>480</v>
      </c>
      <c r="O99">
        <f t="shared" si="111"/>
        <v>4000097</v>
      </c>
      <c r="P99" t="str">
        <f t="shared" si="112"/>
        <v>洛克</v>
      </c>
      <c r="S99">
        <v>20</v>
      </c>
      <c r="T99">
        <v>2</v>
      </c>
      <c r="U99" t="s">
        <v>467</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row>
    <row r="100" spans="1:32" x14ac:dyDescent="0.15">
      <c r="A100">
        <f t="shared" si="99"/>
        <v>4000020</v>
      </c>
      <c r="B100">
        <f t="shared" si="101"/>
        <v>4000097</v>
      </c>
      <c r="C100">
        <f t="shared" si="102"/>
        <v>4000097</v>
      </c>
      <c r="D100" t="str">
        <f t="shared" si="103"/>
        <v>4000020s9</v>
      </c>
      <c r="E100" t="str">
        <f t="shared" si="104"/>
        <v>4000098:20:1</v>
      </c>
      <c r="F100">
        <f t="shared" si="105"/>
        <v>98</v>
      </c>
      <c r="G100">
        <f t="shared" si="100"/>
        <v>4000098</v>
      </c>
      <c r="H100">
        <f t="shared" si="113"/>
        <v>98</v>
      </c>
      <c r="I100" t="str">
        <f>VLOOKUP(U100,怪物属性偏向!E:F,2,FALSE)</f>
        <v>麦克白</v>
      </c>
      <c r="J100">
        <f t="shared" si="106"/>
        <v>20</v>
      </c>
      <c r="K100">
        <f t="shared" si="107"/>
        <v>790</v>
      </c>
      <c r="L100">
        <f t="shared" si="108"/>
        <v>790</v>
      </c>
      <c r="M100">
        <f t="shared" si="109"/>
        <v>1264</v>
      </c>
      <c r="N100">
        <f t="shared" si="110"/>
        <v>480</v>
      </c>
      <c r="O100">
        <f t="shared" si="111"/>
        <v>4000098</v>
      </c>
      <c r="P100" t="str">
        <f t="shared" si="112"/>
        <v>麦克白</v>
      </c>
      <c r="S100">
        <v>20</v>
      </c>
      <c r="T100">
        <v>9</v>
      </c>
      <c r="U100" t="s">
        <v>473</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row>
    <row r="101" spans="1:32" x14ac:dyDescent="0.15">
      <c r="A101">
        <f t="shared" si="99"/>
        <v>4000020</v>
      </c>
      <c r="B101">
        <f t="shared" si="101"/>
        <v>4000099</v>
      </c>
      <c r="C101">
        <f t="shared" si="102"/>
        <v>4000099</v>
      </c>
      <c r="D101" t="str">
        <f t="shared" si="103"/>
        <v>4000020s5</v>
      </c>
      <c r="E101" t="str">
        <f t="shared" si="104"/>
        <v>4000099:20:1</v>
      </c>
      <c r="F101">
        <f t="shared" si="105"/>
        <v>99</v>
      </c>
      <c r="G101">
        <f t="shared" si="100"/>
        <v>4000099</v>
      </c>
      <c r="H101">
        <f t="shared" si="113"/>
        <v>99</v>
      </c>
      <c r="I101" t="str">
        <f>VLOOKUP(U101,怪物属性偏向!E:F,2,FALSE)</f>
        <v>黄蜂怪</v>
      </c>
      <c r="J101">
        <f t="shared" si="106"/>
        <v>20</v>
      </c>
      <c r="K101">
        <f t="shared" si="107"/>
        <v>790</v>
      </c>
      <c r="L101">
        <f t="shared" si="108"/>
        <v>790</v>
      </c>
      <c r="M101">
        <f t="shared" si="109"/>
        <v>1264</v>
      </c>
      <c r="N101">
        <f t="shared" si="110"/>
        <v>480</v>
      </c>
      <c r="O101">
        <f t="shared" si="111"/>
        <v>4000099</v>
      </c>
      <c r="P101" t="str">
        <f t="shared" si="112"/>
        <v>黄蜂怪</v>
      </c>
      <c r="S101">
        <v>20</v>
      </c>
      <c r="T101">
        <v>5</v>
      </c>
      <c r="U101" t="s">
        <v>474</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row>
    <row r="102" spans="1:32" x14ac:dyDescent="0.15">
      <c r="A102">
        <f t="shared" si="99"/>
        <v>4000021</v>
      </c>
      <c r="B102">
        <f t="shared" si="101"/>
        <v>4000101</v>
      </c>
      <c r="C102" t="str">
        <f t="shared" si="102"/>
        <v/>
      </c>
      <c r="D102" t="str">
        <f t="shared" si="103"/>
        <v>4000021s8</v>
      </c>
      <c r="E102" t="str">
        <f t="shared" si="104"/>
        <v>4000100:21:1</v>
      </c>
      <c r="F102">
        <f t="shared" si="105"/>
        <v>100</v>
      </c>
      <c r="G102">
        <f t="shared" si="100"/>
        <v>4000100</v>
      </c>
      <c r="H102">
        <f t="shared" si="113"/>
        <v>100</v>
      </c>
      <c r="I102" t="str">
        <f>VLOOKUP(U102,怪物属性偏向!E:F,2,FALSE)</f>
        <v>小花精</v>
      </c>
      <c r="J102">
        <f t="shared" si="106"/>
        <v>21</v>
      </c>
      <c r="K102">
        <f t="shared" si="107"/>
        <v>894</v>
      </c>
      <c r="L102">
        <f t="shared" si="108"/>
        <v>894</v>
      </c>
      <c r="M102">
        <f t="shared" si="109"/>
        <v>1430</v>
      </c>
      <c r="N102">
        <f t="shared" si="110"/>
        <v>528</v>
      </c>
      <c r="O102">
        <f t="shared" si="111"/>
        <v>4000100</v>
      </c>
      <c r="P102" t="str">
        <f t="shared" si="112"/>
        <v>超治疗小花精</v>
      </c>
      <c r="S102">
        <v>21</v>
      </c>
      <c r="T102">
        <v>8</v>
      </c>
      <c r="U102" t="s">
        <v>475</v>
      </c>
      <c r="V102">
        <f>VLOOKUP(S102,映射表!T:U,2,FALSE)</f>
        <v>21</v>
      </c>
      <c r="W102">
        <v>0</v>
      </c>
      <c r="X102" s="5">
        <v>1</v>
      </c>
      <c r="Y102" s="5">
        <v>1</v>
      </c>
      <c r="Z102" s="5">
        <v>1</v>
      </c>
      <c r="AA102" s="5">
        <v>1</v>
      </c>
      <c r="AB102" s="5">
        <v>1</v>
      </c>
      <c r="AC102" s="10">
        <f>INT(VLOOKUP($V102,映射表!$B:$C,2,FALSE)*VLOOKUP($U102,怪物属性偏向!$E:$I,3,FALSE)/100*X102*$AB102)</f>
        <v>894</v>
      </c>
      <c r="AD102" s="10">
        <f>INT(VLOOKUP($V102,映射表!$B:$C,2,FALSE)*VLOOKUP($U102,怪物属性偏向!$E:$I,4,FALSE)/100*Y102*$AB102)</f>
        <v>894</v>
      </c>
      <c r="AE102" s="10">
        <f>INT(VLOOKUP($V102,映射表!$B:$C,2,FALSE)*VLOOKUP($U102,怪物属性偏向!$E:$I,5,FALSE)/100*Z102*AB102)</f>
        <v>1430</v>
      </c>
      <c r="AF102" s="10">
        <f>INT(VLOOKUP($V102,映射表!$B:$D,3,FALSE)*AA102)</f>
        <v>528</v>
      </c>
    </row>
    <row r="103" spans="1:32" x14ac:dyDescent="0.15">
      <c r="A103">
        <f t="shared" si="99"/>
        <v>4000021</v>
      </c>
      <c r="B103">
        <f t="shared" si="101"/>
        <v>4000101</v>
      </c>
      <c r="C103">
        <f t="shared" si="102"/>
        <v>4000101</v>
      </c>
      <c r="D103" t="str">
        <f t="shared" si="103"/>
        <v>4000021s1</v>
      </c>
      <c r="E103" t="str">
        <f t="shared" si="104"/>
        <v>4000101:21:1</v>
      </c>
      <c r="F103">
        <f t="shared" si="105"/>
        <v>101</v>
      </c>
      <c r="G103">
        <f t="shared" si="100"/>
        <v>4000101</v>
      </c>
      <c r="H103">
        <f t="shared" si="113"/>
        <v>101</v>
      </c>
      <c r="I103" t="str">
        <f>VLOOKUP(U103,怪物属性偏向!E:F,2,FALSE)</f>
        <v>树妖</v>
      </c>
      <c r="J103">
        <f t="shared" si="106"/>
        <v>21</v>
      </c>
      <c r="K103">
        <f t="shared" si="107"/>
        <v>625</v>
      </c>
      <c r="L103">
        <f t="shared" si="108"/>
        <v>894</v>
      </c>
      <c r="M103">
        <f t="shared" si="109"/>
        <v>2288</v>
      </c>
      <c r="N103">
        <f t="shared" si="110"/>
        <v>528</v>
      </c>
      <c r="O103">
        <f t="shared" si="111"/>
        <v>4000101</v>
      </c>
      <c r="P103" t="str">
        <f t="shared" si="112"/>
        <v>树妖</v>
      </c>
      <c r="S103">
        <v>21</v>
      </c>
      <c r="T103">
        <v>1</v>
      </c>
      <c r="U103" t="s">
        <v>468</v>
      </c>
      <c r="V103">
        <f>VLOOKUP(S103,映射表!T:U,2,FALSE)</f>
        <v>21</v>
      </c>
      <c r="W103">
        <v>1</v>
      </c>
      <c r="X103" s="5">
        <v>1</v>
      </c>
      <c r="Y103" s="5">
        <v>1</v>
      </c>
      <c r="Z103" s="5">
        <v>1</v>
      </c>
      <c r="AA103" s="5">
        <v>1</v>
      </c>
      <c r="AB103" s="5">
        <v>1</v>
      </c>
      <c r="AC103" s="10">
        <f>INT(VLOOKUP($V103,映射表!$B:$C,2,FALSE)*VLOOKUP($U103,怪物属性偏向!$E:$I,3,FALSE)/100*X103*$AB103)</f>
        <v>625</v>
      </c>
      <c r="AD103" s="10">
        <f>INT(VLOOKUP($V103,映射表!$B:$C,2,FALSE)*VLOOKUP($U103,怪物属性偏向!$E:$I,4,FALSE)/100*Y103*$AB103)</f>
        <v>894</v>
      </c>
      <c r="AE103" s="10">
        <f>INT(VLOOKUP($V103,映射表!$B:$C,2,FALSE)*VLOOKUP($U103,怪物属性偏向!$E:$I,5,FALSE)/100*Z103*AB103)</f>
        <v>2288</v>
      </c>
      <c r="AF103" s="10">
        <f>INT(VLOOKUP($V103,映射表!$B:$D,3,FALSE)*AA103)</f>
        <v>528</v>
      </c>
    </row>
    <row r="104" spans="1:32" x14ac:dyDescent="0.15">
      <c r="A104">
        <f t="shared" si="99"/>
        <v>4000021</v>
      </c>
      <c r="B104">
        <f t="shared" si="101"/>
        <v>4000101</v>
      </c>
      <c r="C104">
        <f t="shared" si="102"/>
        <v>4000101</v>
      </c>
      <c r="D104" t="str">
        <f t="shared" si="103"/>
        <v>4000021s3</v>
      </c>
      <c r="E104" t="str">
        <f t="shared" si="104"/>
        <v>4000102:21:1</v>
      </c>
      <c r="F104">
        <f t="shared" si="105"/>
        <v>102</v>
      </c>
      <c r="G104">
        <f t="shared" si="100"/>
        <v>4000102</v>
      </c>
      <c r="H104">
        <f t="shared" si="113"/>
        <v>102</v>
      </c>
      <c r="I104" t="str">
        <f>VLOOKUP(U104,怪物属性偏向!E:F,2,FALSE)</f>
        <v>树妖</v>
      </c>
      <c r="J104">
        <f t="shared" si="106"/>
        <v>21</v>
      </c>
      <c r="K104">
        <f t="shared" si="107"/>
        <v>625</v>
      </c>
      <c r="L104">
        <f t="shared" si="108"/>
        <v>894</v>
      </c>
      <c r="M104">
        <f t="shared" si="109"/>
        <v>2288</v>
      </c>
      <c r="N104">
        <f t="shared" si="110"/>
        <v>528</v>
      </c>
      <c r="O104">
        <f t="shared" si="111"/>
        <v>4000102</v>
      </c>
      <c r="P104" t="str">
        <f t="shared" si="112"/>
        <v>树妖</v>
      </c>
      <c r="S104">
        <v>21</v>
      </c>
      <c r="T104">
        <v>3</v>
      </c>
      <c r="U104" t="s">
        <v>468</v>
      </c>
      <c r="V104">
        <f>VLOOKUP(S104,映射表!T:U,2,FALSE)</f>
        <v>21</v>
      </c>
      <c r="W104">
        <v>0</v>
      </c>
      <c r="X104" s="5">
        <v>1</v>
      </c>
      <c r="Y104" s="5">
        <v>1</v>
      </c>
      <c r="Z104" s="5">
        <v>1</v>
      </c>
      <c r="AA104" s="5">
        <v>1</v>
      </c>
      <c r="AB104" s="5">
        <v>1</v>
      </c>
      <c r="AC104" s="10">
        <f>INT(VLOOKUP($V104,映射表!$B:$C,2,FALSE)*VLOOKUP($U104,怪物属性偏向!$E:$I,3,FALSE)/100*X104*$AB104)</f>
        <v>625</v>
      </c>
      <c r="AD104" s="10">
        <f>INT(VLOOKUP($V104,映射表!$B:$C,2,FALSE)*VLOOKUP($U104,怪物属性偏向!$E:$I,4,FALSE)/100*Y104*$AB104)</f>
        <v>894</v>
      </c>
      <c r="AE104" s="10">
        <f>INT(VLOOKUP($V104,映射表!$B:$C,2,FALSE)*VLOOKUP($U104,怪物属性偏向!$E:$I,5,FALSE)/100*Z104*AB104)</f>
        <v>2288</v>
      </c>
      <c r="AF104" s="10">
        <f>INT(VLOOKUP($V104,映射表!$B:$D,3,FALSE)*AA104)</f>
        <v>528</v>
      </c>
    </row>
    <row r="105" spans="1:32" x14ac:dyDescent="0.15">
      <c r="A105">
        <f t="shared" si="99"/>
        <v>4000021</v>
      </c>
      <c r="B105">
        <f t="shared" si="101"/>
        <v>4000103</v>
      </c>
      <c r="C105">
        <f t="shared" si="102"/>
        <v>4000103</v>
      </c>
      <c r="D105" t="str">
        <f t="shared" si="103"/>
        <v>4000021s4</v>
      </c>
      <c r="E105" t="str">
        <f t="shared" si="104"/>
        <v>4000103:21:1</v>
      </c>
      <c r="F105">
        <f t="shared" si="105"/>
        <v>103</v>
      </c>
      <c r="G105">
        <f t="shared" si="100"/>
        <v>4000103</v>
      </c>
      <c r="H105">
        <f t="shared" si="113"/>
        <v>103</v>
      </c>
      <c r="I105" t="str">
        <f>VLOOKUP(U105,怪物属性偏向!E:F,2,FALSE)</f>
        <v>树妖</v>
      </c>
      <c r="J105">
        <f t="shared" si="106"/>
        <v>21</v>
      </c>
      <c r="K105">
        <f t="shared" si="107"/>
        <v>625</v>
      </c>
      <c r="L105">
        <f t="shared" si="108"/>
        <v>894</v>
      </c>
      <c r="M105">
        <f t="shared" si="109"/>
        <v>2288</v>
      </c>
      <c r="N105">
        <f t="shared" si="110"/>
        <v>528</v>
      </c>
      <c r="O105">
        <f t="shared" si="111"/>
        <v>4000103</v>
      </c>
      <c r="P105" t="str">
        <f t="shared" si="112"/>
        <v>树妖</v>
      </c>
      <c r="S105">
        <v>21</v>
      </c>
      <c r="T105">
        <v>4</v>
      </c>
      <c r="U105" t="s">
        <v>468</v>
      </c>
      <c r="V105">
        <f>VLOOKUP(S105,映射表!T:U,2,FALSE)</f>
        <v>21</v>
      </c>
      <c r="W105">
        <v>1</v>
      </c>
      <c r="X105" s="5">
        <v>1</v>
      </c>
      <c r="Y105" s="5">
        <v>1</v>
      </c>
      <c r="Z105" s="5">
        <v>1</v>
      </c>
      <c r="AA105" s="5">
        <v>1</v>
      </c>
      <c r="AB105" s="5">
        <v>1</v>
      </c>
      <c r="AC105" s="10">
        <f>INT(VLOOKUP($V105,映射表!$B:$C,2,FALSE)*VLOOKUP($U105,怪物属性偏向!$E:$I,3,FALSE)/100*X105*$AB105)</f>
        <v>625</v>
      </c>
      <c r="AD105" s="10">
        <f>INT(VLOOKUP($V105,映射表!$B:$C,2,FALSE)*VLOOKUP($U105,怪物属性偏向!$E:$I,4,FALSE)/100*Y105*$AB105)</f>
        <v>894</v>
      </c>
      <c r="AE105" s="10">
        <f>INT(VLOOKUP($V105,映射表!$B:$C,2,FALSE)*VLOOKUP($U105,怪物属性偏向!$E:$I,5,FALSE)/100*Z105*AB105)</f>
        <v>2288</v>
      </c>
      <c r="AF105" s="10">
        <f>INT(VLOOKUP($V105,映射表!$B:$D,3,FALSE)*AA105)</f>
        <v>528</v>
      </c>
    </row>
    <row r="106" spans="1:32" x14ac:dyDescent="0.15">
      <c r="A106">
        <f t="shared" si="99"/>
        <v>4000021</v>
      </c>
      <c r="B106">
        <f t="shared" si="101"/>
        <v>4000103</v>
      </c>
      <c r="C106">
        <f t="shared" si="102"/>
        <v>4000103</v>
      </c>
      <c r="D106" t="str">
        <f t="shared" si="103"/>
        <v>4000021s6</v>
      </c>
      <c r="E106" t="str">
        <f t="shared" si="104"/>
        <v>4000104:21:1</v>
      </c>
      <c r="F106">
        <f t="shared" si="105"/>
        <v>104</v>
      </c>
      <c r="G106">
        <f t="shared" si="100"/>
        <v>4000104</v>
      </c>
      <c r="H106">
        <f t="shared" si="113"/>
        <v>104</v>
      </c>
      <c r="I106" t="str">
        <f>VLOOKUP(U106,怪物属性偏向!E:F,2,FALSE)</f>
        <v>树妖</v>
      </c>
      <c r="J106">
        <f t="shared" si="106"/>
        <v>21</v>
      </c>
      <c r="K106">
        <f t="shared" si="107"/>
        <v>625</v>
      </c>
      <c r="L106">
        <f t="shared" si="108"/>
        <v>894</v>
      </c>
      <c r="M106">
        <f t="shared" si="109"/>
        <v>2288</v>
      </c>
      <c r="N106">
        <f t="shared" si="110"/>
        <v>528</v>
      </c>
      <c r="O106">
        <f t="shared" si="111"/>
        <v>4000104</v>
      </c>
      <c r="P106" t="str">
        <f t="shared" si="112"/>
        <v>树妖</v>
      </c>
      <c r="S106">
        <v>21</v>
      </c>
      <c r="T106">
        <v>6</v>
      </c>
      <c r="U106" t="s">
        <v>468</v>
      </c>
      <c r="V106">
        <f>VLOOKUP(S106,映射表!T:U,2,FALSE)</f>
        <v>21</v>
      </c>
      <c r="W106">
        <v>0</v>
      </c>
      <c r="X106" s="5">
        <v>1</v>
      </c>
      <c r="Y106" s="5">
        <v>1</v>
      </c>
      <c r="Z106" s="5">
        <v>1</v>
      </c>
      <c r="AA106" s="5">
        <v>1</v>
      </c>
      <c r="AB106" s="5">
        <v>1</v>
      </c>
      <c r="AC106" s="10">
        <f>INT(VLOOKUP($V106,映射表!$B:$C,2,FALSE)*VLOOKUP($U106,怪物属性偏向!$E:$I,3,FALSE)/100*X106*$AB106)</f>
        <v>625</v>
      </c>
      <c r="AD106" s="10">
        <f>INT(VLOOKUP($V106,映射表!$B:$C,2,FALSE)*VLOOKUP($U106,怪物属性偏向!$E:$I,4,FALSE)/100*Y106*$AB106)</f>
        <v>894</v>
      </c>
      <c r="AE106" s="10">
        <f>INT(VLOOKUP($V106,映射表!$B:$C,2,FALSE)*VLOOKUP($U106,怪物属性偏向!$E:$I,5,FALSE)/100*Z106*AB106)</f>
        <v>2288</v>
      </c>
      <c r="AF106" s="10">
        <f>INT(VLOOKUP($V106,映射表!$B:$D,3,FALSE)*AA106)</f>
        <v>528</v>
      </c>
    </row>
    <row r="107" spans="1:32" x14ac:dyDescent="0.15">
      <c r="A107">
        <f t="shared" si="99"/>
        <v>4000022</v>
      </c>
      <c r="B107">
        <f t="shared" si="101"/>
        <v>4000105</v>
      </c>
      <c r="C107">
        <f t="shared" si="102"/>
        <v>4000105</v>
      </c>
      <c r="D107" t="str">
        <f t="shared" si="103"/>
        <v>4000022s5</v>
      </c>
      <c r="E107" t="str">
        <f t="shared" si="104"/>
        <v>4000105:22:1</v>
      </c>
      <c r="F107">
        <f t="shared" si="105"/>
        <v>105</v>
      </c>
      <c r="G107">
        <f t="shared" si="100"/>
        <v>4000105</v>
      </c>
      <c r="H107">
        <f t="shared" si="113"/>
        <v>105</v>
      </c>
      <c r="I107" t="str">
        <f>VLOOKUP(U107,怪物属性偏向!E:F,2,FALSE)</f>
        <v>小花精</v>
      </c>
      <c r="J107">
        <f t="shared" si="106"/>
        <v>22</v>
      </c>
      <c r="K107">
        <f t="shared" si="107"/>
        <v>1003</v>
      </c>
      <c r="L107">
        <f t="shared" si="108"/>
        <v>1003</v>
      </c>
      <c r="M107">
        <f t="shared" si="109"/>
        <v>1604</v>
      </c>
      <c r="N107">
        <f t="shared" si="110"/>
        <v>576</v>
      </c>
      <c r="O107">
        <f t="shared" si="111"/>
        <v>4000105</v>
      </c>
      <c r="P107" t="str">
        <f t="shared" si="112"/>
        <v>超治疗小花精</v>
      </c>
      <c r="S107">
        <v>22</v>
      </c>
      <c r="T107">
        <v>5</v>
      </c>
      <c r="U107" t="s">
        <v>475</v>
      </c>
      <c r="V107">
        <f>VLOOKUP(S107,映射表!T:U,2,FALSE)</f>
        <v>22</v>
      </c>
      <c r="W107">
        <v>1</v>
      </c>
      <c r="X107" s="5">
        <v>1</v>
      </c>
      <c r="Y107" s="5">
        <v>1</v>
      </c>
      <c r="Z107" s="5">
        <v>1</v>
      </c>
      <c r="AA107" s="5">
        <v>1</v>
      </c>
      <c r="AB107" s="5">
        <v>1</v>
      </c>
      <c r="AC107" s="10">
        <f>INT(VLOOKUP($V107,映射表!$B:$C,2,FALSE)*VLOOKUP($U107,怪物属性偏向!$E:$I,3,FALSE)/100*X107*$AB107)</f>
        <v>1003</v>
      </c>
      <c r="AD107" s="10">
        <f>INT(VLOOKUP($V107,映射表!$B:$C,2,FALSE)*VLOOKUP($U107,怪物属性偏向!$E:$I,4,FALSE)/100*Y107*$AB107)</f>
        <v>1003</v>
      </c>
      <c r="AE107" s="10">
        <f>INT(VLOOKUP($V107,映射表!$B:$C,2,FALSE)*VLOOKUP($U107,怪物属性偏向!$E:$I,5,FALSE)/100*Z107*AB107)</f>
        <v>1604</v>
      </c>
      <c r="AF107" s="10">
        <f>INT(VLOOKUP($V107,映射表!$B:$D,3,FALSE)*AA107)</f>
        <v>576</v>
      </c>
    </row>
    <row r="108" spans="1:32" x14ac:dyDescent="0.15">
      <c r="A108">
        <f t="shared" si="99"/>
        <v>4000022</v>
      </c>
      <c r="B108">
        <f t="shared" si="101"/>
        <v>4000105</v>
      </c>
      <c r="C108">
        <f t="shared" si="102"/>
        <v>4000105</v>
      </c>
      <c r="D108" t="str">
        <f t="shared" si="103"/>
        <v>4000022s8</v>
      </c>
      <c r="E108" t="str">
        <f t="shared" si="104"/>
        <v>4000106:22:1</v>
      </c>
      <c r="F108">
        <f t="shared" si="105"/>
        <v>106</v>
      </c>
      <c r="G108">
        <f t="shared" si="100"/>
        <v>4000106</v>
      </c>
      <c r="H108">
        <f t="shared" si="113"/>
        <v>106</v>
      </c>
      <c r="I108" t="str">
        <f>VLOOKUP(U108,怪物属性偏向!E:F,2,FALSE)</f>
        <v>小花精</v>
      </c>
      <c r="J108">
        <f t="shared" si="106"/>
        <v>22</v>
      </c>
      <c r="K108">
        <f t="shared" si="107"/>
        <v>1003</v>
      </c>
      <c r="L108">
        <f t="shared" si="108"/>
        <v>1003</v>
      </c>
      <c r="M108">
        <f t="shared" si="109"/>
        <v>1604</v>
      </c>
      <c r="N108">
        <f t="shared" si="110"/>
        <v>576</v>
      </c>
      <c r="O108">
        <f t="shared" si="111"/>
        <v>4000106</v>
      </c>
      <c r="P108" t="str">
        <f t="shared" si="112"/>
        <v>超治疗小花精</v>
      </c>
      <c r="S108">
        <v>22</v>
      </c>
      <c r="T108">
        <v>8</v>
      </c>
      <c r="U108" t="s">
        <v>475</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row>
    <row r="109" spans="1:32" x14ac:dyDescent="0.15">
      <c r="A109">
        <f t="shared" si="99"/>
        <v>4000022</v>
      </c>
      <c r="B109">
        <f t="shared" si="101"/>
        <v>4000107</v>
      </c>
      <c r="C109">
        <f t="shared" si="102"/>
        <v>4000107</v>
      </c>
      <c r="D109" t="str">
        <f t="shared" si="103"/>
        <v>4000022s1</v>
      </c>
      <c r="E109" t="str">
        <f t="shared" si="104"/>
        <v>4000107:22:1</v>
      </c>
      <c r="F109">
        <f t="shared" si="105"/>
        <v>107</v>
      </c>
      <c r="G109">
        <f t="shared" si="100"/>
        <v>4000107</v>
      </c>
      <c r="H109">
        <f t="shared" si="113"/>
        <v>107</v>
      </c>
      <c r="I109" t="str">
        <f>VLOOKUP(U109,怪物属性偏向!E:F,2,FALSE)</f>
        <v>树妖</v>
      </c>
      <c r="J109">
        <f t="shared" si="106"/>
        <v>22</v>
      </c>
      <c r="K109">
        <f t="shared" si="107"/>
        <v>702</v>
      </c>
      <c r="L109">
        <f t="shared" si="108"/>
        <v>1003</v>
      </c>
      <c r="M109">
        <f t="shared" si="109"/>
        <v>2567</v>
      </c>
      <c r="N109">
        <f t="shared" si="110"/>
        <v>576</v>
      </c>
      <c r="O109">
        <f t="shared" si="111"/>
        <v>4000107</v>
      </c>
      <c r="P109" t="str">
        <f t="shared" si="112"/>
        <v>树妖</v>
      </c>
      <c r="S109">
        <v>22</v>
      </c>
      <c r="T109">
        <v>1</v>
      </c>
      <c r="U109" t="s">
        <v>350</v>
      </c>
      <c r="V109">
        <f>VLOOKUP(S109,映射表!T:U,2,FALSE)</f>
        <v>22</v>
      </c>
      <c r="W109">
        <v>1</v>
      </c>
      <c r="X109" s="5">
        <v>1</v>
      </c>
      <c r="Y109" s="5">
        <v>1</v>
      </c>
      <c r="Z109" s="5">
        <v>1</v>
      </c>
      <c r="AA109" s="5">
        <v>1</v>
      </c>
      <c r="AB109" s="5">
        <v>1</v>
      </c>
      <c r="AC109" s="10">
        <f>INT(VLOOKUP($V109,映射表!$B:$C,2,FALSE)*VLOOKUP($U109,怪物属性偏向!$E:$I,3,FALSE)/100*X109*$AB109)</f>
        <v>702</v>
      </c>
      <c r="AD109" s="10">
        <f>INT(VLOOKUP($V109,映射表!$B:$C,2,FALSE)*VLOOKUP($U109,怪物属性偏向!$E:$I,4,FALSE)/100*Y109*$AB109)</f>
        <v>1003</v>
      </c>
      <c r="AE109" s="10">
        <f>INT(VLOOKUP($V109,映射表!$B:$C,2,FALSE)*VLOOKUP($U109,怪物属性偏向!$E:$I,5,FALSE)/100*Z109*AB109)</f>
        <v>2567</v>
      </c>
      <c r="AF109" s="10">
        <f>INT(VLOOKUP($V109,映射表!$B:$D,3,FALSE)*AA109)</f>
        <v>576</v>
      </c>
    </row>
    <row r="110" spans="1:32" x14ac:dyDescent="0.15">
      <c r="A110">
        <f t="shared" si="99"/>
        <v>4000022</v>
      </c>
      <c r="B110">
        <f t="shared" si="101"/>
        <v>4000107</v>
      </c>
      <c r="C110">
        <f t="shared" si="102"/>
        <v>4000107</v>
      </c>
      <c r="D110" t="str">
        <f t="shared" si="103"/>
        <v>4000022s3</v>
      </c>
      <c r="E110" t="str">
        <f t="shared" si="104"/>
        <v>4000108:22:1</v>
      </c>
      <c r="F110">
        <f t="shared" si="105"/>
        <v>108</v>
      </c>
      <c r="G110">
        <f t="shared" si="100"/>
        <v>4000108</v>
      </c>
      <c r="H110">
        <f t="shared" si="113"/>
        <v>108</v>
      </c>
      <c r="I110" t="str">
        <f>VLOOKUP(U110,怪物属性偏向!E:F,2,FALSE)</f>
        <v>树妖</v>
      </c>
      <c r="J110">
        <f t="shared" si="106"/>
        <v>22</v>
      </c>
      <c r="K110">
        <f t="shared" si="107"/>
        <v>702</v>
      </c>
      <c r="L110">
        <f t="shared" si="108"/>
        <v>1003</v>
      </c>
      <c r="M110">
        <f t="shared" si="109"/>
        <v>2567</v>
      </c>
      <c r="N110">
        <f t="shared" si="110"/>
        <v>576</v>
      </c>
      <c r="O110">
        <f t="shared" si="111"/>
        <v>4000108</v>
      </c>
      <c r="P110" t="str">
        <f t="shared" si="112"/>
        <v>树妖</v>
      </c>
      <c r="S110">
        <v>22</v>
      </c>
      <c r="T110">
        <v>3</v>
      </c>
      <c r="U110" t="s">
        <v>350</v>
      </c>
      <c r="V110">
        <f>VLOOKUP(S110,映射表!T:U,2,FALSE)</f>
        <v>22</v>
      </c>
      <c r="W110">
        <v>0</v>
      </c>
      <c r="X110" s="5">
        <v>1</v>
      </c>
      <c r="Y110" s="5">
        <v>1</v>
      </c>
      <c r="Z110" s="5">
        <v>1</v>
      </c>
      <c r="AA110" s="5">
        <v>1</v>
      </c>
      <c r="AB110" s="5">
        <v>1</v>
      </c>
      <c r="AC110" s="10">
        <f>INT(VLOOKUP($V110,映射表!$B:$C,2,FALSE)*VLOOKUP($U110,怪物属性偏向!$E:$I,3,FALSE)/100*X110*$AB110)</f>
        <v>702</v>
      </c>
      <c r="AD110" s="10">
        <f>INT(VLOOKUP($V110,映射表!$B:$C,2,FALSE)*VLOOKUP($U110,怪物属性偏向!$E:$I,4,FALSE)/100*Y110*$AB110)</f>
        <v>1003</v>
      </c>
      <c r="AE110" s="10">
        <f>INT(VLOOKUP($V110,映射表!$B:$C,2,FALSE)*VLOOKUP($U110,怪物属性偏向!$E:$I,5,FALSE)/100*Z110*AB110)</f>
        <v>2567</v>
      </c>
      <c r="AF110" s="10">
        <f>INT(VLOOKUP($V110,映射表!$B:$D,3,FALSE)*AA110)</f>
        <v>576</v>
      </c>
    </row>
    <row r="111" spans="1:32" x14ac:dyDescent="0.15">
      <c r="A111">
        <f t="shared" si="99"/>
        <v>4000022</v>
      </c>
      <c r="B111">
        <f t="shared" si="101"/>
        <v>4000109</v>
      </c>
      <c r="C111">
        <f t="shared" si="102"/>
        <v>4000109</v>
      </c>
      <c r="D111" t="str">
        <f t="shared" si="103"/>
        <v>4000022s2</v>
      </c>
      <c r="E111" t="str">
        <f t="shared" si="104"/>
        <v>4000109:22:1</v>
      </c>
      <c r="F111">
        <f t="shared" si="105"/>
        <v>109</v>
      </c>
      <c r="G111">
        <f t="shared" si="100"/>
        <v>4000109</v>
      </c>
      <c r="H111">
        <f t="shared" si="113"/>
        <v>109</v>
      </c>
      <c r="I111" t="str">
        <f>VLOOKUP(U111,怪物属性偏向!E:F,2,FALSE)</f>
        <v>甲虫精</v>
      </c>
      <c r="J111">
        <f t="shared" si="106"/>
        <v>22</v>
      </c>
      <c r="K111">
        <f t="shared" si="107"/>
        <v>1003</v>
      </c>
      <c r="L111">
        <f t="shared" si="108"/>
        <v>1003</v>
      </c>
      <c r="M111">
        <f t="shared" si="109"/>
        <v>1604</v>
      </c>
      <c r="N111">
        <f t="shared" si="110"/>
        <v>576</v>
      </c>
      <c r="O111">
        <f t="shared" si="111"/>
        <v>4000109</v>
      </c>
      <c r="P111" t="str">
        <f t="shared" si="112"/>
        <v>甲虫精</v>
      </c>
      <c r="S111">
        <v>22</v>
      </c>
      <c r="T111">
        <v>2</v>
      </c>
      <c r="U111" t="s">
        <v>476</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row>
    <row r="112" spans="1:32" x14ac:dyDescent="0.15">
      <c r="A112">
        <f t="shared" si="99"/>
        <v>4000023</v>
      </c>
      <c r="B112">
        <f t="shared" si="101"/>
        <v>4000111</v>
      </c>
      <c r="C112" t="str">
        <f t="shared" si="102"/>
        <v/>
      </c>
      <c r="D112" t="str">
        <f t="shared" si="103"/>
        <v>4000023s7</v>
      </c>
      <c r="E112" t="str">
        <f t="shared" si="104"/>
        <v>4000110:23:1</v>
      </c>
      <c r="F112">
        <f t="shared" si="105"/>
        <v>110</v>
      </c>
      <c r="G112">
        <f t="shared" si="100"/>
        <v>4000110</v>
      </c>
      <c r="H112">
        <f t="shared" si="113"/>
        <v>110</v>
      </c>
      <c r="I112" t="str">
        <f>VLOOKUP(U112,怪物属性偏向!E:F,2,FALSE)</f>
        <v>小花精</v>
      </c>
      <c r="J112">
        <f t="shared" si="106"/>
        <v>23</v>
      </c>
      <c r="K112">
        <f t="shared" si="107"/>
        <v>1118</v>
      </c>
      <c r="L112">
        <f t="shared" si="108"/>
        <v>1118</v>
      </c>
      <c r="M112">
        <f t="shared" si="109"/>
        <v>1788</v>
      </c>
      <c r="N112">
        <f t="shared" si="110"/>
        <v>624</v>
      </c>
      <c r="O112">
        <f t="shared" si="111"/>
        <v>4000110</v>
      </c>
      <c r="P112" t="str">
        <f t="shared" si="112"/>
        <v>超治疗小花精</v>
      </c>
      <c r="S112">
        <v>23</v>
      </c>
      <c r="T112">
        <v>7</v>
      </c>
      <c r="U112" t="s">
        <v>475</v>
      </c>
      <c r="V112">
        <f>VLOOKUP(S112,映射表!T:U,2,FALSE)</f>
        <v>23</v>
      </c>
      <c r="W112">
        <v>0</v>
      </c>
      <c r="X112" s="5">
        <v>1</v>
      </c>
      <c r="Y112" s="5">
        <v>1</v>
      </c>
      <c r="Z112" s="5">
        <v>1</v>
      </c>
      <c r="AA112" s="5">
        <v>1</v>
      </c>
      <c r="AB112" s="5">
        <v>1</v>
      </c>
      <c r="AC112" s="10">
        <f>INT(VLOOKUP($V112,映射表!$B:$C,2,FALSE)*VLOOKUP($U112,怪物属性偏向!$E:$I,3,FALSE)/100*X112*$AB112)</f>
        <v>1118</v>
      </c>
      <c r="AD112" s="10">
        <f>INT(VLOOKUP($V112,映射表!$B:$C,2,FALSE)*VLOOKUP($U112,怪物属性偏向!$E:$I,4,FALSE)/100*Y112*$AB112)</f>
        <v>1118</v>
      </c>
      <c r="AE112" s="10">
        <f>INT(VLOOKUP($V112,映射表!$B:$C,2,FALSE)*VLOOKUP($U112,怪物属性偏向!$E:$I,5,FALSE)/100*Z112*AB112)</f>
        <v>1788</v>
      </c>
      <c r="AF112" s="10">
        <f>INT(VLOOKUP($V112,映射表!$B:$D,3,FALSE)*AA112)</f>
        <v>624</v>
      </c>
    </row>
    <row r="113" spans="1:32" x14ac:dyDescent="0.15">
      <c r="A113">
        <f t="shared" si="99"/>
        <v>4000023</v>
      </c>
      <c r="B113">
        <f t="shared" si="101"/>
        <v>4000111</v>
      </c>
      <c r="C113">
        <f t="shared" si="102"/>
        <v>4000111</v>
      </c>
      <c r="D113" t="str">
        <f t="shared" si="103"/>
        <v>4000023s8</v>
      </c>
      <c r="E113" t="str">
        <f t="shared" si="104"/>
        <v>4000111:23:1</v>
      </c>
      <c r="F113">
        <f t="shared" si="105"/>
        <v>111</v>
      </c>
      <c r="G113">
        <f t="shared" si="100"/>
        <v>4000111</v>
      </c>
      <c r="H113">
        <f t="shared" si="113"/>
        <v>111</v>
      </c>
      <c r="I113" t="str">
        <f>VLOOKUP(U113,怪物属性偏向!E:F,2,FALSE)</f>
        <v>小花精</v>
      </c>
      <c r="J113">
        <f t="shared" si="106"/>
        <v>23</v>
      </c>
      <c r="K113">
        <f t="shared" si="107"/>
        <v>1118</v>
      </c>
      <c r="L113">
        <f t="shared" si="108"/>
        <v>1118</v>
      </c>
      <c r="M113">
        <f t="shared" si="109"/>
        <v>1788</v>
      </c>
      <c r="N113">
        <f t="shared" si="110"/>
        <v>624</v>
      </c>
      <c r="O113">
        <f t="shared" si="111"/>
        <v>4000111</v>
      </c>
      <c r="P113" t="str">
        <f t="shared" si="112"/>
        <v>超治疗小花精</v>
      </c>
      <c r="S113">
        <v>23</v>
      </c>
      <c r="T113">
        <v>8</v>
      </c>
      <c r="U113" t="s">
        <v>475</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row>
    <row r="114" spans="1:32" x14ac:dyDescent="0.15">
      <c r="A114">
        <f t="shared" si="99"/>
        <v>4000023</v>
      </c>
      <c r="B114">
        <f t="shared" si="101"/>
        <v>4000111</v>
      </c>
      <c r="C114">
        <f t="shared" si="102"/>
        <v>4000111</v>
      </c>
      <c r="D114" t="str">
        <f t="shared" si="103"/>
        <v>4000023s9</v>
      </c>
      <c r="E114" t="str">
        <f t="shared" si="104"/>
        <v>4000112:23:1</v>
      </c>
      <c r="F114">
        <f t="shared" si="105"/>
        <v>112</v>
      </c>
      <c r="G114">
        <f t="shared" si="100"/>
        <v>4000112</v>
      </c>
      <c r="H114">
        <f t="shared" si="113"/>
        <v>112</v>
      </c>
      <c r="I114" t="str">
        <f>VLOOKUP(U114,怪物属性偏向!E:F,2,FALSE)</f>
        <v>小花精</v>
      </c>
      <c r="J114">
        <f t="shared" si="106"/>
        <v>23</v>
      </c>
      <c r="K114">
        <f t="shared" si="107"/>
        <v>1118</v>
      </c>
      <c r="L114">
        <f t="shared" si="108"/>
        <v>1118</v>
      </c>
      <c r="M114">
        <f t="shared" si="109"/>
        <v>1788</v>
      </c>
      <c r="N114">
        <f t="shared" si="110"/>
        <v>624</v>
      </c>
      <c r="O114">
        <f t="shared" si="111"/>
        <v>4000112</v>
      </c>
      <c r="P114" t="str">
        <f t="shared" si="112"/>
        <v>超治疗小花精</v>
      </c>
      <c r="S114">
        <v>23</v>
      </c>
      <c r="T114">
        <v>9</v>
      </c>
      <c r="U114" t="s">
        <v>475</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row>
    <row r="115" spans="1:32" x14ac:dyDescent="0.15">
      <c r="A115">
        <f t="shared" si="99"/>
        <v>4000023</v>
      </c>
      <c r="B115">
        <f t="shared" si="101"/>
        <v>4000113</v>
      </c>
      <c r="C115">
        <f t="shared" si="102"/>
        <v>4000113</v>
      </c>
      <c r="D115" t="str">
        <f t="shared" si="103"/>
        <v>4000023s1</v>
      </c>
      <c r="E115" t="str">
        <f t="shared" si="104"/>
        <v>4000113:23:1</v>
      </c>
      <c r="F115">
        <f t="shared" si="105"/>
        <v>113</v>
      </c>
      <c r="G115">
        <f t="shared" si="100"/>
        <v>4000113</v>
      </c>
      <c r="H115">
        <f t="shared" si="113"/>
        <v>113</v>
      </c>
      <c r="I115" t="str">
        <f>VLOOKUP(U115,怪物属性偏向!E:F,2,FALSE)</f>
        <v>甲虫精</v>
      </c>
      <c r="J115">
        <f t="shared" si="106"/>
        <v>23</v>
      </c>
      <c r="K115">
        <f t="shared" si="107"/>
        <v>1118</v>
      </c>
      <c r="L115">
        <f t="shared" si="108"/>
        <v>1118</v>
      </c>
      <c r="M115">
        <f t="shared" si="109"/>
        <v>1788</v>
      </c>
      <c r="N115">
        <f t="shared" si="110"/>
        <v>624</v>
      </c>
      <c r="O115">
        <f t="shared" si="111"/>
        <v>4000113</v>
      </c>
      <c r="P115" t="str">
        <f t="shared" si="112"/>
        <v>甲虫精</v>
      </c>
      <c r="S115">
        <v>23</v>
      </c>
      <c r="T115">
        <v>1</v>
      </c>
      <c r="U115" t="s">
        <v>354</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row>
    <row r="116" spans="1:32" x14ac:dyDescent="0.15">
      <c r="A116">
        <f t="shared" si="99"/>
        <v>4000023</v>
      </c>
      <c r="B116">
        <f t="shared" si="101"/>
        <v>4000113</v>
      </c>
      <c r="C116">
        <f t="shared" si="102"/>
        <v>4000113</v>
      </c>
      <c r="D116" t="str">
        <f t="shared" si="103"/>
        <v>4000023s3</v>
      </c>
      <c r="E116" t="str">
        <f t="shared" si="104"/>
        <v>4000114:23:1</v>
      </c>
      <c r="F116">
        <f t="shared" si="105"/>
        <v>114</v>
      </c>
      <c r="G116">
        <f t="shared" si="100"/>
        <v>4000114</v>
      </c>
      <c r="H116">
        <f t="shared" si="113"/>
        <v>114</v>
      </c>
      <c r="I116" t="str">
        <f>VLOOKUP(U116,怪物属性偏向!E:F,2,FALSE)</f>
        <v>甲虫精</v>
      </c>
      <c r="J116">
        <f t="shared" si="106"/>
        <v>23</v>
      </c>
      <c r="K116">
        <f t="shared" si="107"/>
        <v>1118</v>
      </c>
      <c r="L116">
        <f t="shared" si="108"/>
        <v>1118</v>
      </c>
      <c r="M116">
        <f t="shared" si="109"/>
        <v>1788</v>
      </c>
      <c r="N116">
        <f t="shared" si="110"/>
        <v>624</v>
      </c>
      <c r="O116">
        <f t="shared" si="111"/>
        <v>4000114</v>
      </c>
      <c r="P116" t="str">
        <f t="shared" si="112"/>
        <v>甲虫精</v>
      </c>
      <c r="S116">
        <v>23</v>
      </c>
      <c r="T116">
        <v>3</v>
      </c>
      <c r="U116" t="s">
        <v>354</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row>
    <row r="117" spans="1:32" x14ac:dyDescent="0.15">
      <c r="A117">
        <f t="shared" si="99"/>
        <v>4000024</v>
      </c>
      <c r="B117">
        <f t="shared" si="101"/>
        <v>4000115</v>
      </c>
      <c r="C117">
        <f t="shared" si="102"/>
        <v>4000115</v>
      </c>
      <c r="D117" t="str">
        <f t="shared" si="103"/>
        <v>4000024s4</v>
      </c>
      <c r="E117" t="str">
        <f t="shared" si="104"/>
        <v>4000115:24:1</v>
      </c>
      <c r="F117">
        <f t="shared" si="105"/>
        <v>115</v>
      </c>
      <c r="G117">
        <f t="shared" si="100"/>
        <v>4000115</v>
      </c>
      <c r="H117">
        <f t="shared" si="113"/>
        <v>115</v>
      </c>
      <c r="I117" t="str">
        <f>VLOOKUP(U117,怪物属性偏向!E:F,2,FALSE)</f>
        <v>小花精</v>
      </c>
      <c r="J117">
        <f t="shared" si="106"/>
        <v>24</v>
      </c>
      <c r="K117">
        <f t="shared" si="107"/>
        <v>1238</v>
      </c>
      <c r="L117">
        <f t="shared" si="108"/>
        <v>1238</v>
      </c>
      <c r="M117">
        <f t="shared" si="109"/>
        <v>1980</v>
      </c>
      <c r="N117">
        <f t="shared" si="110"/>
        <v>672</v>
      </c>
      <c r="O117">
        <f t="shared" si="111"/>
        <v>4000115</v>
      </c>
      <c r="P117" t="str">
        <f t="shared" si="112"/>
        <v>超治疗小花精</v>
      </c>
      <c r="S117">
        <v>24</v>
      </c>
      <c r="T117">
        <v>4</v>
      </c>
      <c r="U117" t="s">
        <v>475</v>
      </c>
      <c r="V117">
        <f>VLOOKUP(S117,映射表!T:U,2,FALSE)</f>
        <v>24</v>
      </c>
      <c r="W117">
        <v>1</v>
      </c>
      <c r="X117" s="5">
        <v>1</v>
      </c>
      <c r="Y117" s="5">
        <v>1</v>
      </c>
      <c r="Z117" s="5">
        <v>1</v>
      </c>
      <c r="AA117" s="5">
        <v>1</v>
      </c>
      <c r="AB117" s="5">
        <v>1</v>
      </c>
      <c r="AC117" s="10">
        <f>INT(VLOOKUP($V117,映射表!$B:$C,2,FALSE)*VLOOKUP($U117,怪物属性偏向!$E:$I,3,FALSE)/100*X117*$AB117)</f>
        <v>1238</v>
      </c>
      <c r="AD117" s="10">
        <f>INT(VLOOKUP($V117,映射表!$B:$C,2,FALSE)*VLOOKUP($U117,怪物属性偏向!$E:$I,4,FALSE)/100*Y117*$AB117)</f>
        <v>1238</v>
      </c>
      <c r="AE117" s="10">
        <f>INT(VLOOKUP($V117,映射表!$B:$C,2,FALSE)*VLOOKUP($U117,怪物属性偏向!$E:$I,5,FALSE)/100*Z117*AB117)</f>
        <v>1980</v>
      </c>
      <c r="AF117" s="10">
        <f>INT(VLOOKUP($V117,映射表!$B:$D,3,FALSE)*AA117)</f>
        <v>672</v>
      </c>
    </row>
    <row r="118" spans="1:32" x14ac:dyDescent="0.15">
      <c r="A118">
        <f t="shared" si="99"/>
        <v>4000024</v>
      </c>
      <c r="B118">
        <f t="shared" si="101"/>
        <v>4000115</v>
      </c>
      <c r="C118">
        <f t="shared" si="102"/>
        <v>4000115</v>
      </c>
      <c r="D118" t="str">
        <f t="shared" si="103"/>
        <v>4000024s6</v>
      </c>
      <c r="E118" t="str">
        <f t="shared" si="104"/>
        <v>4000116:24:1</v>
      </c>
      <c r="F118">
        <f t="shared" si="105"/>
        <v>116</v>
      </c>
      <c r="G118">
        <f t="shared" si="100"/>
        <v>4000116</v>
      </c>
      <c r="H118">
        <f t="shared" si="113"/>
        <v>116</v>
      </c>
      <c r="I118" t="str">
        <f>VLOOKUP(U118,怪物属性偏向!E:F,2,FALSE)</f>
        <v>小花精</v>
      </c>
      <c r="J118">
        <f t="shared" si="106"/>
        <v>24</v>
      </c>
      <c r="K118">
        <f t="shared" si="107"/>
        <v>1238</v>
      </c>
      <c r="L118">
        <f t="shared" si="108"/>
        <v>1238</v>
      </c>
      <c r="M118">
        <f t="shared" si="109"/>
        <v>1980</v>
      </c>
      <c r="N118">
        <f t="shared" si="110"/>
        <v>672</v>
      </c>
      <c r="O118">
        <f t="shared" si="111"/>
        <v>4000116</v>
      </c>
      <c r="P118" t="str">
        <f t="shared" si="112"/>
        <v>超治疗小花精</v>
      </c>
      <c r="S118">
        <v>24</v>
      </c>
      <c r="T118">
        <v>6</v>
      </c>
      <c r="U118" t="s">
        <v>475</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row>
    <row r="119" spans="1:32" x14ac:dyDescent="0.15">
      <c r="A119">
        <f t="shared" si="99"/>
        <v>4000024</v>
      </c>
      <c r="B119">
        <f t="shared" si="101"/>
        <v>4000117</v>
      </c>
      <c r="C119">
        <f t="shared" si="102"/>
        <v>4000117</v>
      </c>
      <c r="D119" t="str">
        <f t="shared" si="103"/>
        <v>4000024s7</v>
      </c>
      <c r="E119" t="str">
        <f t="shared" si="104"/>
        <v>4000117:24:1</v>
      </c>
      <c r="F119">
        <f t="shared" si="105"/>
        <v>117</v>
      </c>
      <c r="G119">
        <f t="shared" si="100"/>
        <v>4000117</v>
      </c>
      <c r="H119">
        <f t="shared" si="113"/>
        <v>117</v>
      </c>
      <c r="I119" t="str">
        <f>VLOOKUP(U119,怪物属性偏向!E:F,2,FALSE)</f>
        <v>小花精</v>
      </c>
      <c r="J119">
        <f t="shared" si="106"/>
        <v>24</v>
      </c>
      <c r="K119">
        <f t="shared" si="107"/>
        <v>1238</v>
      </c>
      <c r="L119">
        <f t="shared" si="108"/>
        <v>1238</v>
      </c>
      <c r="M119">
        <f t="shared" si="109"/>
        <v>1980</v>
      </c>
      <c r="N119">
        <f t="shared" si="110"/>
        <v>672</v>
      </c>
      <c r="O119">
        <f t="shared" si="111"/>
        <v>4000117</v>
      </c>
      <c r="P119" t="str">
        <f t="shared" si="112"/>
        <v>超治疗小花精</v>
      </c>
      <c r="S119">
        <v>24</v>
      </c>
      <c r="T119">
        <v>7</v>
      </c>
      <c r="U119" t="s">
        <v>475</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row>
    <row r="120" spans="1:32" x14ac:dyDescent="0.15">
      <c r="A120">
        <f t="shared" si="99"/>
        <v>4000024</v>
      </c>
      <c r="B120">
        <f t="shared" si="101"/>
        <v>4000117</v>
      </c>
      <c r="C120">
        <f t="shared" si="102"/>
        <v>4000117</v>
      </c>
      <c r="D120" t="str">
        <f t="shared" si="103"/>
        <v>4000024s9</v>
      </c>
      <c r="E120" t="str">
        <f t="shared" si="104"/>
        <v>4000118:24:1</v>
      </c>
      <c r="F120">
        <f t="shared" si="105"/>
        <v>118</v>
      </c>
      <c r="G120">
        <f t="shared" si="100"/>
        <v>4000118</v>
      </c>
      <c r="H120">
        <f t="shared" si="113"/>
        <v>118</v>
      </c>
      <c r="I120" t="str">
        <f>VLOOKUP(U120,怪物属性偏向!E:F,2,FALSE)</f>
        <v>小花精</v>
      </c>
      <c r="J120">
        <f t="shared" si="106"/>
        <v>24</v>
      </c>
      <c r="K120">
        <f t="shared" si="107"/>
        <v>1238</v>
      </c>
      <c r="L120">
        <f t="shared" si="108"/>
        <v>1238</v>
      </c>
      <c r="M120">
        <f t="shared" si="109"/>
        <v>1980</v>
      </c>
      <c r="N120">
        <f t="shared" si="110"/>
        <v>672</v>
      </c>
      <c r="O120">
        <f t="shared" si="111"/>
        <v>4000118</v>
      </c>
      <c r="P120" t="str">
        <f t="shared" si="112"/>
        <v>超治疗小花精</v>
      </c>
      <c r="S120">
        <v>24</v>
      </c>
      <c r="T120">
        <v>9</v>
      </c>
      <c r="U120" t="s">
        <v>475</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row>
    <row r="121" spans="1:32" x14ac:dyDescent="0.15">
      <c r="A121">
        <f t="shared" si="99"/>
        <v>4000024</v>
      </c>
      <c r="B121">
        <f t="shared" si="101"/>
        <v>4000119</v>
      </c>
      <c r="C121">
        <f t="shared" si="102"/>
        <v>4000119</v>
      </c>
      <c r="D121" t="str">
        <f t="shared" si="103"/>
        <v>4000024s2</v>
      </c>
      <c r="E121" t="str">
        <f t="shared" si="104"/>
        <v>4000119:24:1</v>
      </c>
      <c r="F121">
        <f t="shared" si="105"/>
        <v>119</v>
      </c>
      <c r="G121">
        <f t="shared" si="100"/>
        <v>4000119</v>
      </c>
      <c r="H121">
        <f t="shared" si="113"/>
        <v>119</v>
      </c>
      <c r="I121" t="str">
        <f>VLOOKUP(U121,怪物属性偏向!E:F,2,FALSE)</f>
        <v>甲虫精</v>
      </c>
      <c r="J121">
        <f t="shared" si="106"/>
        <v>24</v>
      </c>
      <c r="K121">
        <f t="shared" si="107"/>
        <v>1238</v>
      </c>
      <c r="L121">
        <f t="shared" si="108"/>
        <v>1238</v>
      </c>
      <c r="M121">
        <f t="shared" si="109"/>
        <v>1980</v>
      </c>
      <c r="N121">
        <f t="shared" si="110"/>
        <v>672</v>
      </c>
      <c r="O121">
        <f t="shared" si="111"/>
        <v>4000119</v>
      </c>
      <c r="P121" t="str">
        <f t="shared" si="112"/>
        <v>甲虫精</v>
      </c>
      <c r="S121">
        <v>24</v>
      </c>
      <c r="T121">
        <v>2</v>
      </c>
      <c r="U121" t="s">
        <v>354</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row>
    <row r="122" spans="1:32" x14ac:dyDescent="0.15">
      <c r="A122">
        <f t="shared" si="99"/>
        <v>4000025</v>
      </c>
      <c r="B122">
        <f t="shared" si="101"/>
        <v>4000121</v>
      </c>
      <c r="C122" t="str">
        <f t="shared" si="102"/>
        <v/>
      </c>
      <c r="D122" t="str">
        <f t="shared" si="103"/>
        <v>4000025s9</v>
      </c>
      <c r="E122" t="str">
        <f t="shared" si="104"/>
        <v>4000120:25:1</v>
      </c>
      <c r="F122">
        <f t="shared" si="105"/>
        <v>120</v>
      </c>
      <c r="G122">
        <f t="shared" si="100"/>
        <v>4000120</v>
      </c>
      <c r="H122">
        <f t="shared" si="113"/>
        <v>120</v>
      </c>
      <c r="I122" t="str">
        <f>VLOOKUP(U122,怪物属性偏向!E:F,2,FALSE)</f>
        <v>小花精</v>
      </c>
      <c r="J122">
        <f t="shared" si="106"/>
        <v>25</v>
      </c>
      <c r="K122">
        <f t="shared" si="107"/>
        <v>1364</v>
      </c>
      <c r="L122">
        <f t="shared" si="108"/>
        <v>1364</v>
      </c>
      <c r="M122">
        <f t="shared" si="109"/>
        <v>2182</v>
      </c>
      <c r="N122">
        <f t="shared" si="110"/>
        <v>720</v>
      </c>
      <c r="O122">
        <f t="shared" si="111"/>
        <v>4000120</v>
      </c>
      <c r="P122" t="str">
        <f t="shared" si="112"/>
        <v>超治疗小花精</v>
      </c>
      <c r="S122">
        <v>25</v>
      </c>
      <c r="T122">
        <v>9</v>
      </c>
      <c r="U122" t="s">
        <v>475</v>
      </c>
      <c r="V122">
        <f>VLOOKUP(S122,映射表!T:U,2,FALSE)</f>
        <v>25</v>
      </c>
      <c r="W122">
        <v>0</v>
      </c>
      <c r="X122" s="5">
        <v>1</v>
      </c>
      <c r="Y122" s="5">
        <v>1</v>
      </c>
      <c r="Z122" s="5">
        <v>1</v>
      </c>
      <c r="AA122" s="5">
        <v>1</v>
      </c>
      <c r="AB122" s="5">
        <v>1</v>
      </c>
      <c r="AC122" s="10">
        <f>INT(VLOOKUP($V122,映射表!$B:$C,2,FALSE)*VLOOKUP($U122,怪物属性偏向!$E:$I,3,FALSE)/100*X122*$AB122)</f>
        <v>1364</v>
      </c>
      <c r="AD122" s="10">
        <f>INT(VLOOKUP($V122,映射表!$B:$C,2,FALSE)*VLOOKUP($U122,怪物属性偏向!$E:$I,4,FALSE)/100*Y122*$AB122)</f>
        <v>1364</v>
      </c>
      <c r="AE122" s="10">
        <f>INT(VLOOKUP($V122,映射表!$B:$C,2,FALSE)*VLOOKUP($U122,怪物属性偏向!$E:$I,5,FALSE)/100*Z122*AB122)</f>
        <v>2182</v>
      </c>
      <c r="AF122" s="10">
        <f>INT(VLOOKUP($V122,映射表!$B:$D,3,FALSE)*AA122)</f>
        <v>720</v>
      </c>
    </row>
    <row r="123" spans="1:32" x14ac:dyDescent="0.15">
      <c r="A123">
        <f t="shared" si="99"/>
        <v>4000025</v>
      </c>
      <c r="B123">
        <f t="shared" si="101"/>
        <v>4000121</v>
      </c>
      <c r="C123">
        <f t="shared" si="102"/>
        <v>4000121</v>
      </c>
      <c r="D123" t="str">
        <f t="shared" si="103"/>
        <v>4000025s7</v>
      </c>
      <c r="E123" t="str">
        <f t="shared" si="104"/>
        <v>4000121:25:1</v>
      </c>
      <c r="F123">
        <f t="shared" si="105"/>
        <v>121</v>
      </c>
      <c r="G123">
        <f t="shared" si="100"/>
        <v>4000121</v>
      </c>
      <c r="H123">
        <f t="shared" si="113"/>
        <v>121</v>
      </c>
      <c r="I123" t="str">
        <f>VLOOKUP(U123,怪物属性偏向!E:F,2,FALSE)</f>
        <v>小花精</v>
      </c>
      <c r="J123">
        <f t="shared" si="106"/>
        <v>25</v>
      </c>
      <c r="K123">
        <f t="shared" si="107"/>
        <v>1364</v>
      </c>
      <c r="L123">
        <f t="shared" si="108"/>
        <v>1364</v>
      </c>
      <c r="M123">
        <f t="shared" si="109"/>
        <v>2182</v>
      </c>
      <c r="N123">
        <f t="shared" si="110"/>
        <v>720</v>
      </c>
      <c r="O123">
        <f t="shared" si="111"/>
        <v>4000121</v>
      </c>
      <c r="P123" t="str">
        <f t="shared" si="112"/>
        <v>超治疗小花精</v>
      </c>
      <c r="S123">
        <v>25</v>
      </c>
      <c r="T123">
        <v>7</v>
      </c>
      <c r="U123" t="s">
        <v>475</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row>
    <row r="124" spans="1:32" x14ac:dyDescent="0.15">
      <c r="A124">
        <f t="shared" si="99"/>
        <v>4000025</v>
      </c>
      <c r="B124">
        <f t="shared" si="101"/>
        <v>4000121</v>
      </c>
      <c r="C124">
        <f t="shared" si="102"/>
        <v>4000121</v>
      </c>
      <c r="D124" t="str">
        <f t="shared" si="103"/>
        <v>4000025s5</v>
      </c>
      <c r="E124" t="str">
        <f t="shared" si="104"/>
        <v>4000122:25:1</v>
      </c>
      <c r="F124">
        <f t="shared" si="105"/>
        <v>122</v>
      </c>
      <c r="G124">
        <f t="shared" si="100"/>
        <v>4000122</v>
      </c>
      <c r="H124">
        <f t="shared" si="113"/>
        <v>122</v>
      </c>
      <c r="I124" t="str">
        <f>VLOOKUP(U124,怪物属性偏向!E:F,2,FALSE)</f>
        <v>洛克</v>
      </c>
      <c r="J124">
        <f t="shared" si="106"/>
        <v>25</v>
      </c>
      <c r="K124">
        <f t="shared" si="107"/>
        <v>1364</v>
      </c>
      <c r="L124">
        <f t="shared" si="108"/>
        <v>1364</v>
      </c>
      <c r="M124">
        <f t="shared" si="109"/>
        <v>2182</v>
      </c>
      <c r="N124">
        <f t="shared" si="110"/>
        <v>720</v>
      </c>
      <c r="O124">
        <f t="shared" si="111"/>
        <v>4000122</v>
      </c>
      <c r="P124" t="str">
        <f t="shared" si="112"/>
        <v>洛克</v>
      </c>
      <c r="S124">
        <v>25</v>
      </c>
      <c r="T124">
        <v>5</v>
      </c>
      <c r="U124" s="19" t="s">
        <v>427</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row>
    <row r="125" spans="1:32" x14ac:dyDescent="0.15">
      <c r="A125">
        <f t="shared" si="99"/>
        <v>4000025</v>
      </c>
      <c r="B125">
        <f t="shared" si="101"/>
        <v>4000123</v>
      </c>
      <c r="C125">
        <f t="shared" si="102"/>
        <v>4000123</v>
      </c>
      <c r="D125" t="str">
        <f t="shared" si="103"/>
        <v>4000025s1</v>
      </c>
      <c r="E125" t="str">
        <f t="shared" si="104"/>
        <v>4000123:25:1</v>
      </c>
      <c r="F125">
        <f t="shared" si="105"/>
        <v>123</v>
      </c>
      <c r="G125">
        <f t="shared" si="100"/>
        <v>4000123</v>
      </c>
      <c r="H125">
        <f t="shared" si="113"/>
        <v>123</v>
      </c>
      <c r="I125" t="str">
        <f>VLOOKUP(U125,怪物属性偏向!E:F,2,FALSE)</f>
        <v>尤尼丝</v>
      </c>
      <c r="J125">
        <f t="shared" si="106"/>
        <v>25</v>
      </c>
      <c r="K125">
        <f t="shared" si="107"/>
        <v>1364</v>
      </c>
      <c r="L125">
        <f t="shared" si="108"/>
        <v>1364</v>
      </c>
      <c r="M125">
        <f t="shared" si="109"/>
        <v>2182</v>
      </c>
      <c r="N125">
        <f t="shared" si="110"/>
        <v>720</v>
      </c>
      <c r="O125">
        <f t="shared" si="111"/>
        <v>4000123</v>
      </c>
      <c r="P125" t="str">
        <f t="shared" si="112"/>
        <v>尤尼丝</v>
      </c>
      <c r="S125">
        <v>25</v>
      </c>
      <c r="T125">
        <v>1</v>
      </c>
      <c r="U125" s="20" t="s">
        <v>428</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row>
    <row r="126" spans="1:32" x14ac:dyDescent="0.15">
      <c r="A126">
        <f t="shared" si="99"/>
        <v>4000025</v>
      </c>
      <c r="B126">
        <f t="shared" si="101"/>
        <v>4000123</v>
      </c>
      <c r="C126">
        <f t="shared" si="102"/>
        <v>4000123</v>
      </c>
      <c r="D126" t="str">
        <f t="shared" si="103"/>
        <v>4000025s3</v>
      </c>
      <c r="E126" t="str">
        <f t="shared" si="104"/>
        <v>4000124:25:1</v>
      </c>
      <c r="F126">
        <f t="shared" si="105"/>
        <v>124</v>
      </c>
      <c r="G126">
        <f t="shared" si="100"/>
        <v>4000124</v>
      </c>
      <c r="H126">
        <f t="shared" si="113"/>
        <v>124</v>
      </c>
      <c r="I126" t="str">
        <f>VLOOKUP(U126,怪物属性偏向!E:F,2,FALSE)</f>
        <v>艾德蒙</v>
      </c>
      <c r="J126">
        <f t="shared" si="106"/>
        <v>25</v>
      </c>
      <c r="K126">
        <f t="shared" si="107"/>
        <v>1364</v>
      </c>
      <c r="L126">
        <f t="shared" si="108"/>
        <v>1364</v>
      </c>
      <c r="M126">
        <f t="shared" si="109"/>
        <v>2182</v>
      </c>
      <c r="N126">
        <f t="shared" si="110"/>
        <v>720</v>
      </c>
      <c r="O126">
        <f t="shared" si="111"/>
        <v>4000124</v>
      </c>
      <c r="P126" t="str">
        <f t="shared" si="112"/>
        <v>艾德蒙</v>
      </c>
      <c r="S126">
        <v>25</v>
      </c>
      <c r="T126">
        <v>3</v>
      </c>
      <c r="U126" s="20" t="s">
        <v>429</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row>
    <row r="127" spans="1:32" x14ac:dyDescent="0.15">
      <c r="A127">
        <f t="shared" si="99"/>
        <v>4000026</v>
      </c>
      <c r="B127">
        <f t="shared" si="101"/>
        <v>4000125</v>
      </c>
      <c r="C127">
        <f t="shared" si="102"/>
        <v>4000125</v>
      </c>
      <c r="D127" t="str">
        <f t="shared" si="103"/>
        <v>4000026s8</v>
      </c>
      <c r="E127" t="str">
        <f t="shared" si="104"/>
        <v>4000125:26:1</v>
      </c>
      <c r="F127">
        <f t="shared" si="105"/>
        <v>125</v>
      </c>
      <c r="G127">
        <f t="shared" si="100"/>
        <v>4000125</v>
      </c>
      <c r="H127">
        <f t="shared" si="113"/>
        <v>125</v>
      </c>
      <c r="I127" t="str">
        <f>VLOOKUP(U127,怪物属性偏向!E:F,2,FALSE)</f>
        <v>毒蘑菇</v>
      </c>
      <c r="J127">
        <f t="shared" si="106"/>
        <v>26</v>
      </c>
      <c r="K127">
        <f t="shared" si="107"/>
        <v>1495</v>
      </c>
      <c r="L127">
        <f t="shared" si="108"/>
        <v>1495</v>
      </c>
      <c r="M127">
        <f t="shared" si="109"/>
        <v>2392</v>
      </c>
      <c r="N127">
        <f t="shared" si="110"/>
        <v>768</v>
      </c>
      <c r="O127">
        <f t="shared" si="111"/>
        <v>4000125</v>
      </c>
      <c r="P127" t="str">
        <f t="shared" si="112"/>
        <v>毒躯蘑菇</v>
      </c>
      <c r="S127">
        <v>26</v>
      </c>
      <c r="T127">
        <v>8</v>
      </c>
      <c r="U127" t="s">
        <v>357</v>
      </c>
      <c r="V127">
        <f>VLOOKUP(S127,映射表!T:U,2,FALSE)</f>
        <v>26</v>
      </c>
      <c r="W127">
        <v>1</v>
      </c>
      <c r="X127" s="5">
        <v>1</v>
      </c>
      <c r="Y127" s="5">
        <v>1</v>
      </c>
      <c r="Z127" s="5">
        <v>1</v>
      </c>
      <c r="AA127" s="5">
        <v>1</v>
      </c>
      <c r="AB127" s="5">
        <v>1</v>
      </c>
      <c r="AC127" s="10">
        <f>INT(VLOOKUP($V127,映射表!$B:$C,2,FALSE)*VLOOKUP($U127,怪物属性偏向!$E:$I,3,FALSE)/100*X127*$AB127)</f>
        <v>1495</v>
      </c>
      <c r="AD127" s="10">
        <f>INT(VLOOKUP($V127,映射表!$B:$C,2,FALSE)*VLOOKUP($U127,怪物属性偏向!$E:$I,4,FALSE)/100*Y127*$AB127)</f>
        <v>1495</v>
      </c>
      <c r="AE127" s="10">
        <f>INT(VLOOKUP($V127,映射表!$B:$C,2,FALSE)*VLOOKUP($U127,怪物属性偏向!$E:$I,5,FALSE)/100*Z127*AB127)</f>
        <v>2392</v>
      </c>
      <c r="AF127" s="10">
        <f>INT(VLOOKUP($V127,映射表!$B:$D,3,FALSE)*AA127)</f>
        <v>768</v>
      </c>
    </row>
    <row r="128" spans="1:32" x14ac:dyDescent="0.15">
      <c r="A128">
        <f t="shared" si="99"/>
        <v>4000026</v>
      </c>
      <c r="B128">
        <f t="shared" si="101"/>
        <v>4000125</v>
      </c>
      <c r="C128">
        <f t="shared" si="102"/>
        <v>4000125</v>
      </c>
      <c r="D128" t="str">
        <f t="shared" si="103"/>
        <v>4000026s6</v>
      </c>
      <c r="E128" t="str">
        <f t="shared" si="104"/>
        <v>4000126:26:1</v>
      </c>
      <c r="F128">
        <f t="shared" si="105"/>
        <v>126</v>
      </c>
      <c r="G128">
        <f t="shared" si="100"/>
        <v>4000126</v>
      </c>
      <c r="H128">
        <f t="shared" si="113"/>
        <v>126</v>
      </c>
      <c r="I128" t="str">
        <f>VLOOKUP(U128,怪物属性偏向!E:F,2,FALSE)</f>
        <v>毒蘑菇</v>
      </c>
      <c r="J128">
        <f t="shared" si="106"/>
        <v>26</v>
      </c>
      <c r="K128">
        <f t="shared" si="107"/>
        <v>1495</v>
      </c>
      <c r="L128">
        <f t="shared" si="108"/>
        <v>1495</v>
      </c>
      <c r="M128">
        <f t="shared" si="109"/>
        <v>2392</v>
      </c>
      <c r="N128">
        <f t="shared" si="110"/>
        <v>768</v>
      </c>
      <c r="O128">
        <f t="shared" si="111"/>
        <v>4000126</v>
      </c>
      <c r="P128" t="str">
        <f t="shared" si="112"/>
        <v>毒躯蘑菇</v>
      </c>
      <c r="S128">
        <v>26</v>
      </c>
      <c r="T128">
        <v>6</v>
      </c>
      <c r="U128" t="s">
        <v>357</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row>
    <row r="129" spans="1:32" x14ac:dyDescent="0.15">
      <c r="A129">
        <f t="shared" si="99"/>
        <v>4000026</v>
      </c>
      <c r="B129">
        <f t="shared" si="101"/>
        <v>4000127</v>
      </c>
      <c r="C129">
        <f t="shared" si="102"/>
        <v>4000127</v>
      </c>
      <c r="D129" t="str">
        <f t="shared" si="103"/>
        <v>4000026s4</v>
      </c>
      <c r="E129" t="str">
        <f t="shared" si="104"/>
        <v>4000127:26:1</v>
      </c>
      <c r="F129">
        <f t="shared" si="105"/>
        <v>127</v>
      </c>
      <c r="G129">
        <f t="shared" si="100"/>
        <v>4000127</v>
      </c>
      <c r="H129">
        <f t="shared" si="113"/>
        <v>127</v>
      </c>
      <c r="I129" t="str">
        <f>VLOOKUP(U129,怪物属性偏向!E:F,2,FALSE)</f>
        <v>毒蘑菇</v>
      </c>
      <c r="J129">
        <f t="shared" si="106"/>
        <v>26</v>
      </c>
      <c r="K129">
        <f t="shared" si="107"/>
        <v>1495</v>
      </c>
      <c r="L129">
        <f t="shared" si="108"/>
        <v>1495</v>
      </c>
      <c r="M129">
        <f t="shared" si="109"/>
        <v>2392</v>
      </c>
      <c r="N129">
        <f t="shared" si="110"/>
        <v>768</v>
      </c>
      <c r="O129">
        <f t="shared" si="111"/>
        <v>4000127</v>
      </c>
      <c r="P129" t="str">
        <f t="shared" si="112"/>
        <v>毒躯蘑菇</v>
      </c>
      <c r="S129">
        <v>26</v>
      </c>
      <c r="T129">
        <v>4</v>
      </c>
      <c r="U129" t="s">
        <v>357</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row>
    <row r="130" spans="1:32" x14ac:dyDescent="0.15">
      <c r="A130">
        <f t="shared" si="99"/>
        <v>4000026</v>
      </c>
      <c r="B130">
        <f t="shared" si="101"/>
        <v>4000127</v>
      </c>
      <c r="C130">
        <f t="shared" si="102"/>
        <v>4000127</v>
      </c>
      <c r="D130" t="str">
        <f t="shared" si="103"/>
        <v>4000026s3</v>
      </c>
      <c r="E130" t="str">
        <f t="shared" si="104"/>
        <v>4000128:26:1</v>
      </c>
      <c r="F130">
        <f t="shared" si="105"/>
        <v>128</v>
      </c>
      <c r="G130">
        <f t="shared" si="100"/>
        <v>4000128</v>
      </c>
      <c r="H130">
        <f t="shared" si="113"/>
        <v>128</v>
      </c>
      <c r="I130" t="str">
        <f>VLOOKUP(U130,怪物属性偏向!E:F,2,FALSE)</f>
        <v>树妖</v>
      </c>
      <c r="J130">
        <f t="shared" si="106"/>
        <v>26</v>
      </c>
      <c r="K130">
        <f t="shared" si="107"/>
        <v>1495</v>
      </c>
      <c r="L130">
        <f t="shared" si="108"/>
        <v>1495</v>
      </c>
      <c r="M130">
        <f t="shared" si="109"/>
        <v>2392</v>
      </c>
      <c r="N130">
        <f t="shared" si="110"/>
        <v>768</v>
      </c>
      <c r="O130">
        <f t="shared" si="111"/>
        <v>4000128</v>
      </c>
      <c r="P130" t="str">
        <f t="shared" si="112"/>
        <v>毒躯树妖</v>
      </c>
      <c r="S130">
        <v>26</v>
      </c>
      <c r="T130">
        <v>3</v>
      </c>
      <c r="U130" t="s">
        <v>359</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row>
    <row r="131" spans="1:32" x14ac:dyDescent="0.15">
      <c r="A131">
        <f t="shared" si="99"/>
        <v>4000026</v>
      </c>
      <c r="B131">
        <f t="shared" si="101"/>
        <v>4000129</v>
      </c>
      <c r="C131">
        <f t="shared" si="102"/>
        <v>4000129</v>
      </c>
      <c r="D131" t="str">
        <f t="shared" si="103"/>
        <v>4000026s1</v>
      </c>
      <c r="E131" t="str">
        <f t="shared" si="104"/>
        <v>4000129:26:1</v>
      </c>
      <c r="F131">
        <f t="shared" si="105"/>
        <v>129</v>
      </c>
      <c r="G131">
        <f t="shared" si="100"/>
        <v>4000129</v>
      </c>
      <c r="H131">
        <f t="shared" si="113"/>
        <v>129</v>
      </c>
      <c r="I131" t="str">
        <f>VLOOKUP(U131,怪物属性偏向!E:F,2,FALSE)</f>
        <v>树妖</v>
      </c>
      <c r="J131">
        <f t="shared" si="106"/>
        <v>26</v>
      </c>
      <c r="K131">
        <f t="shared" si="107"/>
        <v>1495</v>
      </c>
      <c r="L131">
        <f t="shared" si="108"/>
        <v>1495</v>
      </c>
      <c r="M131">
        <f t="shared" si="109"/>
        <v>2392</v>
      </c>
      <c r="N131">
        <f t="shared" si="110"/>
        <v>768</v>
      </c>
      <c r="O131">
        <f t="shared" si="111"/>
        <v>4000129</v>
      </c>
      <c r="P131" t="str">
        <f t="shared" si="112"/>
        <v>毒躯树妖</v>
      </c>
      <c r="S131">
        <v>26</v>
      </c>
      <c r="T131">
        <v>1</v>
      </c>
      <c r="U131" t="s">
        <v>359</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row>
    <row r="132" spans="1:32" x14ac:dyDescent="0.15">
      <c r="A132">
        <f t="shared" ref="A132:A183" si="114">4000000+S132</f>
        <v>4000027</v>
      </c>
      <c r="B132">
        <f t="shared" si="101"/>
        <v>4000131</v>
      </c>
      <c r="C132" t="str">
        <f t="shared" si="102"/>
        <v/>
      </c>
      <c r="D132" t="str">
        <f t="shared" si="103"/>
        <v>4000027s2</v>
      </c>
      <c r="E132" t="str">
        <f t="shared" si="104"/>
        <v>4000130:27:1</v>
      </c>
      <c r="F132">
        <f t="shared" si="105"/>
        <v>130</v>
      </c>
      <c r="G132">
        <f t="shared" ref="G132:G183" si="115">4000000+F132</f>
        <v>4000130</v>
      </c>
      <c r="H132">
        <f t="shared" si="113"/>
        <v>130</v>
      </c>
      <c r="I132" t="str">
        <f>VLOOKUP(U132,怪物属性偏向!E:F,2,FALSE)</f>
        <v>树妖</v>
      </c>
      <c r="J132">
        <f t="shared" si="106"/>
        <v>27</v>
      </c>
      <c r="K132">
        <f t="shared" si="107"/>
        <v>1631</v>
      </c>
      <c r="L132">
        <f t="shared" si="108"/>
        <v>1631</v>
      </c>
      <c r="M132">
        <f t="shared" si="109"/>
        <v>2609</v>
      </c>
      <c r="N132">
        <f t="shared" si="110"/>
        <v>816</v>
      </c>
      <c r="O132">
        <f t="shared" si="111"/>
        <v>4000130</v>
      </c>
      <c r="P132" t="str">
        <f t="shared" si="112"/>
        <v>毒躯树妖</v>
      </c>
      <c r="S132">
        <v>27</v>
      </c>
      <c r="T132">
        <v>2</v>
      </c>
      <c r="U132" t="s">
        <v>359</v>
      </c>
      <c r="V132">
        <f>VLOOKUP(S132,映射表!T:U,2,FALSE)</f>
        <v>27</v>
      </c>
      <c r="W132">
        <v>0</v>
      </c>
      <c r="X132" s="5">
        <v>1</v>
      </c>
      <c r="Y132" s="5">
        <v>1</v>
      </c>
      <c r="Z132" s="5">
        <v>1</v>
      </c>
      <c r="AA132" s="5">
        <v>1</v>
      </c>
      <c r="AB132" s="5">
        <v>1</v>
      </c>
      <c r="AC132" s="10">
        <f>INT(VLOOKUP($V132,映射表!$B:$C,2,FALSE)*VLOOKUP($U132,怪物属性偏向!$E:$I,3,FALSE)/100*X132*$AB132)</f>
        <v>1631</v>
      </c>
      <c r="AD132" s="10">
        <f>INT(VLOOKUP($V132,映射表!$B:$C,2,FALSE)*VLOOKUP($U132,怪物属性偏向!$E:$I,4,FALSE)/100*Y132*$AB132)</f>
        <v>1631</v>
      </c>
      <c r="AE132" s="10">
        <f>INT(VLOOKUP($V132,映射表!$B:$C,2,FALSE)*VLOOKUP($U132,怪物属性偏向!$E:$I,5,FALSE)/100*Z132*AB132)</f>
        <v>2609</v>
      </c>
      <c r="AF132" s="10">
        <f>INT(VLOOKUP($V132,映射表!$B:$D,3,FALSE)*AA132)</f>
        <v>816</v>
      </c>
    </row>
    <row r="133" spans="1:32" x14ac:dyDescent="0.15">
      <c r="A133">
        <f t="shared" si="114"/>
        <v>4000027</v>
      </c>
      <c r="B133">
        <f t="shared" si="101"/>
        <v>4000131</v>
      </c>
      <c r="C133">
        <f t="shared" si="102"/>
        <v>4000131</v>
      </c>
      <c r="D133" t="str">
        <f t="shared" si="103"/>
        <v>4000027s4</v>
      </c>
      <c r="E133" t="str">
        <f t="shared" si="104"/>
        <v>4000131:27:1</v>
      </c>
      <c r="F133">
        <f t="shared" si="105"/>
        <v>131</v>
      </c>
      <c r="G133">
        <f t="shared" si="115"/>
        <v>4000131</v>
      </c>
      <c r="H133">
        <f t="shared" si="113"/>
        <v>131</v>
      </c>
      <c r="I133" t="str">
        <f>VLOOKUP(U133,怪物属性偏向!E:F,2,FALSE)</f>
        <v>藤蔓怪</v>
      </c>
      <c r="J133">
        <f t="shared" si="106"/>
        <v>27</v>
      </c>
      <c r="K133">
        <f t="shared" si="107"/>
        <v>1631</v>
      </c>
      <c r="L133">
        <f t="shared" si="108"/>
        <v>1631</v>
      </c>
      <c r="M133">
        <f t="shared" si="109"/>
        <v>2609</v>
      </c>
      <c r="N133">
        <f t="shared" si="110"/>
        <v>816</v>
      </c>
      <c r="O133">
        <f t="shared" si="111"/>
        <v>4000131</v>
      </c>
      <c r="P133" t="str">
        <f t="shared" si="112"/>
        <v>毒躯藤蔓怪</v>
      </c>
      <c r="S133">
        <v>27</v>
      </c>
      <c r="T133">
        <v>4</v>
      </c>
      <c r="U133" t="s">
        <v>477</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row>
    <row r="134" spans="1:32" x14ac:dyDescent="0.15">
      <c r="A134">
        <f t="shared" si="114"/>
        <v>4000027</v>
      </c>
      <c r="B134">
        <f t="shared" si="101"/>
        <v>4000131</v>
      </c>
      <c r="C134">
        <f t="shared" si="102"/>
        <v>4000131</v>
      </c>
      <c r="D134" t="str">
        <f t="shared" si="103"/>
        <v>4000027s6</v>
      </c>
      <c r="E134" t="str">
        <f t="shared" si="104"/>
        <v>4000132:27:1</v>
      </c>
      <c r="F134">
        <f t="shared" si="105"/>
        <v>132</v>
      </c>
      <c r="G134">
        <f t="shared" si="115"/>
        <v>4000132</v>
      </c>
      <c r="H134">
        <f t="shared" si="113"/>
        <v>132</v>
      </c>
      <c r="I134" t="str">
        <f>VLOOKUP(U134,怪物属性偏向!E:F,2,FALSE)</f>
        <v>藤蔓怪</v>
      </c>
      <c r="J134">
        <f t="shared" si="106"/>
        <v>27</v>
      </c>
      <c r="K134">
        <f t="shared" si="107"/>
        <v>1631</v>
      </c>
      <c r="L134">
        <f t="shared" si="108"/>
        <v>1631</v>
      </c>
      <c r="M134">
        <f t="shared" si="109"/>
        <v>2609</v>
      </c>
      <c r="N134">
        <f t="shared" si="110"/>
        <v>816</v>
      </c>
      <c r="O134">
        <f t="shared" si="111"/>
        <v>4000132</v>
      </c>
      <c r="P134" t="str">
        <f t="shared" si="112"/>
        <v>毒躯藤蔓怪</v>
      </c>
      <c r="S134">
        <v>27</v>
      </c>
      <c r="T134">
        <v>6</v>
      </c>
      <c r="U134" t="s">
        <v>477</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row>
    <row r="135" spans="1:32" x14ac:dyDescent="0.15">
      <c r="A135">
        <f t="shared" si="114"/>
        <v>4000027</v>
      </c>
      <c r="B135">
        <f t="shared" si="101"/>
        <v>4000133</v>
      </c>
      <c r="C135">
        <f t="shared" si="102"/>
        <v>4000133</v>
      </c>
      <c r="D135" t="str">
        <f t="shared" si="103"/>
        <v>4000027s8</v>
      </c>
      <c r="E135" t="str">
        <f t="shared" si="104"/>
        <v>4000133:27:1</v>
      </c>
      <c r="F135">
        <f t="shared" si="105"/>
        <v>133</v>
      </c>
      <c r="G135">
        <f t="shared" si="115"/>
        <v>4000133</v>
      </c>
      <c r="H135">
        <f t="shared" si="113"/>
        <v>133</v>
      </c>
      <c r="I135" t="str">
        <f>VLOOKUP(U135,怪物属性偏向!E:F,2,FALSE)</f>
        <v>毒蘑菇</v>
      </c>
      <c r="J135">
        <f t="shared" si="106"/>
        <v>27</v>
      </c>
      <c r="K135">
        <f t="shared" si="107"/>
        <v>1631</v>
      </c>
      <c r="L135">
        <f t="shared" si="108"/>
        <v>1631</v>
      </c>
      <c r="M135">
        <f t="shared" si="109"/>
        <v>2609</v>
      </c>
      <c r="N135">
        <f t="shared" si="110"/>
        <v>816</v>
      </c>
      <c r="O135">
        <f t="shared" si="111"/>
        <v>4000133</v>
      </c>
      <c r="P135" t="str">
        <f t="shared" si="112"/>
        <v>毒躯蘑菇</v>
      </c>
      <c r="S135">
        <v>27</v>
      </c>
      <c r="T135">
        <v>8</v>
      </c>
      <c r="U135" t="s">
        <v>357</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row>
    <row r="136" spans="1:32" x14ac:dyDescent="0.15">
      <c r="A136">
        <f t="shared" si="114"/>
        <v>4000027</v>
      </c>
      <c r="B136">
        <f t="shared" ref="B136:B144" si="116">IF(C136="",B137,C136)</f>
        <v>4000134</v>
      </c>
      <c r="C136">
        <f t="shared" ref="C136:C144" si="117">IF(W136=1,G136,IF(A136=A135,C135,""))</f>
        <v>4000134</v>
      </c>
      <c r="D136" t="str">
        <f t="shared" ref="D136:D144" si="118">A136&amp;"s"&amp;T136</f>
        <v>4000027s9</v>
      </c>
      <c r="E136" t="str">
        <f t="shared" ref="E136:E144" si="119">G136&amp;":"&amp;V136&amp;":"&amp;"1"</f>
        <v>4000134:27:1</v>
      </c>
      <c r="F136">
        <f t="shared" ref="F136:F144" si="120">H136</f>
        <v>134</v>
      </c>
      <c r="G136">
        <f t="shared" si="115"/>
        <v>4000134</v>
      </c>
      <c r="H136">
        <f t="shared" si="113"/>
        <v>134</v>
      </c>
      <c r="I136" t="str">
        <f>VLOOKUP(U136,怪物属性偏向!E:F,2,FALSE)</f>
        <v>毒蘑菇</v>
      </c>
      <c r="J136">
        <f t="shared" ref="J136:J144" si="121">V136</f>
        <v>27</v>
      </c>
      <c r="K136">
        <f t="shared" ref="K136:K144" si="122">AC136</f>
        <v>1631</v>
      </c>
      <c r="L136">
        <f t="shared" ref="L136:L144" si="123">AD136</f>
        <v>1631</v>
      </c>
      <c r="M136">
        <f t="shared" ref="M136:M144" si="124">AE136</f>
        <v>2609</v>
      </c>
      <c r="N136">
        <f t="shared" ref="N136:N144" si="125">AF136</f>
        <v>816</v>
      </c>
      <c r="O136">
        <f t="shared" ref="O136:O144" si="126">G136</f>
        <v>4000134</v>
      </c>
      <c r="P136" t="str">
        <f t="shared" ref="P136:P144" si="127">U136</f>
        <v>毒躯蘑菇</v>
      </c>
      <c r="S136">
        <v>27</v>
      </c>
      <c r="T136">
        <v>9</v>
      </c>
      <c r="U136" t="s">
        <v>357</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row>
    <row r="137" spans="1:32" x14ac:dyDescent="0.15">
      <c r="A137">
        <f t="shared" si="114"/>
        <v>4000028</v>
      </c>
      <c r="B137">
        <f t="shared" si="116"/>
        <v>4000135</v>
      </c>
      <c r="C137">
        <f t="shared" si="117"/>
        <v>4000135</v>
      </c>
      <c r="D137" t="str">
        <f t="shared" si="118"/>
        <v>4000028s9</v>
      </c>
      <c r="E137" t="str">
        <f t="shared" si="119"/>
        <v>4000135:28:1</v>
      </c>
      <c r="F137">
        <f t="shared" si="120"/>
        <v>135</v>
      </c>
      <c r="G137">
        <f t="shared" si="115"/>
        <v>4000135</v>
      </c>
      <c r="H137">
        <f t="shared" si="113"/>
        <v>135</v>
      </c>
      <c r="I137" t="str">
        <f>VLOOKUP(U137,怪物属性偏向!E:F,2,FALSE)</f>
        <v>树妖</v>
      </c>
      <c r="J137">
        <f t="shared" si="121"/>
        <v>28</v>
      </c>
      <c r="K137">
        <f t="shared" si="122"/>
        <v>1773</v>
      </c>
      <c r="L137">
        <f t="shared" si="123"/>
        <v>1773</v>
      </c>
      <c r="M137">
        <f t="shared" si="124"/>
        <v>2836</v>
      </c>
      <c r="N137">
        <f t="shared" si="125"/>
        <v>864</v>
      </c>
      <c r="O137">
        <f t="shared" si="126"/>
        <v>4000135</v>
      </c>
      <c r="P137" t="str">
        <f t="shared" si="127"/>
        <v>毒躯树妖</v>
      </c>
      <c r="S137">
        <v>28</v>
      </c>
      <c r="T137">
        <v>9</v>
      </c>
      <c r="U137" t="s">
        <v>479</v>
      </c>
      <c r="V137">
        <f>VLOOKUP(S137,映射表!T:U,2,FALSE)</f>
        <v>28</v>
      </c>
      <c r="W137">
        <v>1</v>
      </c>
      <c r="X137" s="5">
        <v>1</v>
      </c>
      <c r="Y137" s="5">
        <v>1</v>
      </c>
      <c r="Z137" s="5">
        <v>1</v>
      </c>
      <c r="AA137" s="5">
        <v>1</v>
      </c>
      <c r="AB137" s="5">
        <v>1</v>
      </c>
      <c r="AC137" s="10">
        <f>INT(VLOOKUP($V137,映射表!$B:$C,2,FALSE)*VLOOKUP($U137,怪物属性偏向!$E:$I,3,FALSE)/100*X137*$AB137)</f>
        <v>1773</v>
      </c>
      <c r="AD137" s="10">
        <f>INT(VLOOKUP($V137,映射表!$B:$C,2,FALSE)*VLOOKUP($U137,怪物属性偏向!$E:$I,4,FALSE)/100*Y137*$AB137)</f>
        <v>1773</v>
      </c>
      <c r="AE137" s="10">
        <f>INT(VLOOKUP($V137,映射表!$B:$C,2,FALSE)*VLOOKUP($U137,怪物属性偏向!$E:$I,5,FALSE)/100*Z137*AB137)</f>
        <v>2836</v>
      </c>
      <c r="AF137" s="10">
        <f>INT(VLOOKUP($V137,映射表!$B:$D,3,FALSE)*AA137)</f>
        <v>864</v>
      </c>
    </row>
    <row r="138" spans="1:32" x14ac:dyDescent="0.15">
      <c r="A138">
        <f t="shared" si="114"/>
        <v>4000028</v>
      </c>
      <c r="B138">
        <f t="shared" si="116"/>
        <v>4000136</v>
      </c>
      <c r="C138">
        <f t="shared" si="117"/>
        <v>4000136</v>
      </c>
      <c r="D138" t="str">
        <f t="shared" si="118"/>
        <v>4000028s9</v>
      </c>
      <c r="E138" t="str">
        <f t="shared" si="119"/>
        <v>4000136:28:1</v>
      </c>
      <c r="F138">
        <f t="shared" si="120"/>
        <v>136</v>
      </c>
      <c r="G138">
        <f t="shared" si="115"/>
        <v>4000136</v>
      </c>
      <c r="H138">
        <f t="shared" si="113"/>
        <v>136</v>
      </c>
      <c r="I138" t="str">
        <f>VLOOKUP(U138,怪物属性偏向!E:F,2,FALSE)</f>
        <v>树妖</v>
      </c>
      <c r="J138">
        <f t="shared" si="121"/>
        <v>28</v>
      </c>
      <c r="K138">
        <f t="shared" si="122"/>
        <v>1773</v>
      </c>
      <c r="L138">
        <f t="shared" si="123"/>
        <v>1773</v>
      </c>
      <c r="M138">
        <f t="shared" si="124"/>
        <v>2836</v>
      </c>
      <c r="N138">
        <f t="shared" si="125"/>
        <v>864</v>
      </c>
      <c r="O138">
        <f t="shared" si="126"/>
        <v>4000136</v>
      </c>
      <c r="P138" t="str">
        <f t="shared" si="127"/>
        <v>毒躯树妖</v>
      </c>
      <c r="S138">
        <v>28</v>
      </c>
      <c r="T138">
        <v>9</v>
      </c>
      <c r="U138" t="s">
        <v>479</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row>
    <row r="139" spans="1:32" x14ac:dyDescent="0.15">
      <c r="A139">
        <f t="shared" si="114"/>
        <v>4000028</v>
      </c>
      <c r="B139">
        <f t="shared" si="116"/>
        <v>4000137</v>
      </c>
      <c r="C139">
        <f t="shared" si="117"/>
        <v>4000137</v>
      </c>
      <c r="D139" t="str">
        <f t="shared" si="118"/>
        <v>4000028s9</v>
      </c>
      <c r="E139" t="str">
        <f t="shared" si="119"/>
        <v>4000137:28:1</v>
      </c>
      <c r="F139">
        <f t="shared" si="120"/>
        <v>137</v>
      </c>
      <c r="G139">
        <f t="shared" si="115"/>
        <v>4000137</v>
      </c>
      <c r="H139">
        <f t="shared" si="113"/>
        <v>137</v>
      </c>
      <c r="I139" t="str">
        <f>VLOOKUP(U139,怪物属性偏向!E:F,2,FALSE)</f>
        <v>树妖</v>
      </c>
      <c r="J139">
        <f t="shared" si="121"/>
        <v>28</v>
      </c>
      <c r="K139">
        <f t="shared" si="122"/>
        <v>1773</v>
      </c>
      <c r="L139">
        <f t="shared" si="123"/>
        <v>1773</v>
      </c>
      <c r="M139">
        <f t="shared" si="124"/>
        <v>2836</v>
      </c>
      <c r="N139">
        <f t="shared" si="125"/>
        <v>864</v>
      </c>
      <c r="O139">
        <f t="shared" si="126"/>
        <v>4000137</v>
      </c>
      <c r="P139" t="str">
        <f t="shared" si="127"/>
        <v>毒躯树妖</v>
      </c>
      <c r="S139">
        <v>28</v>
      </c>
      <c r="T139">
        <v>9</v>
      </c>
      <c r="U139" t="s">
        <v>359</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row>
    <row r="140" spans="1:32" x14ac:dyDescent="0.15">
      <c r="A140">
        <f t="shared" si="114"/>
        <v>4000028</v>
      </c>
      <c r="B140">
        <f t="shared" si="116"/>
        <v>4000138</v>
      </c>
      <c r="C140">
        <f t="shared" si="117"/>
        <v>4000138</v>
      </c>
      <c r="D140" t="str">
        <f t="shared" si="118"/>
        <v>4000028s9</v>
      </c>
      <c r="E140" t="str">
        <f t="shared" si="119"/>
        <v>4000138:28:1</v>
      </c>
      <c r="F140">
        <f t="shared" si="120"/>
        <v>138</v>
      </c>
      <c r="G140">
        <f t="shared" si="115"/>
        <v>4000138</v>
      </c>
      <c r="H140">
        <f t="shared" si="113"/>
        <v>138</v>
      </c>
      <c r="I140" t="str">
        <f>VLOOKUP(U140,怪物属性偏向!E:F,2,FALSE)</f>
        <v>树妖</v>
      </c>
      <c r="J140">
        <f t="shared" si="121"/>
        <v>28</v>
      </c>
      <c r="K140">
        <f t="shared" si="122"/>
        <v>1773</v>
      </c>
      <c r="L140">
        <f t="shared" si="123"/>
        <v>1773</v>
      </c>
      <c r="M140">
        <f t="shared" si="124"/>
        <v>2836</v>
      </c>
      <c r="N140">
        <f t="shared" si="125"/>
        <v>864</v>
      </c>
      <c r="O140">
        <f t="shared" si="126"/>
        <v>4000138</v>
      </c>
      <c r="P140" t="str">
        <f t="shared" si="127"/>
        <v>毒躯树妖</v>
      </c>
      <c r="S140">
        <v>28</v>
      </c>
      <c r="T140">
        <v>9</v>
      </c>
      <c r="U140" t="s">
        <v>359</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row>
    <row r="141" spans="1:32" x14ac:dyDescent="0.15">
      <c r="A141">
        <f t="shared" si="114"/>
        <v>4000028</v>
      </c>
      <c r="B141">
        <f t="shared" si="116"/>
        <v>4000139</v>
      </c>
      <c r="C141">
        <f t="shared" si="117"/>
        <v>4000139</v>
      </c>
      <c r="D141" t="str">
        <f t="shared" si="118"/>
        <v>4000028s9</v>
      </c>
      <c r="E141" t="str">
        <f t="shared" si="119"/>
        <v>4000139:28:1</v>
      </c>
      <c r="F141">
        <f t="shared" si="120"/>
        <v>139</v>
      </c>
      <c r="G141">
        <f t="shared" si="115"/>
        <v>4000139</v>
      </c>
      <c r="H141">
        <f t="shared" si="113"/>
        <v>139</v>
      </c>
      <c r="I141" t="str">
        <f>VLOOKUP(U141,怪物属性偏向!E:F,2,FALSE)</f>
        <v>藤蔓怪</v>
      </c>
      <c r="J141">
        <f t="shared" si="121"/>
        <v>28</v>
      </c>
      <c r="K141">
        <f t="shared" si="122"/>
        <v>1773</v>
      </c>
      <c r="L141">
        <f t="shared" si="123"/>
        <v>1773</v>
      </c>
      <c r="M141">
        <f t="shared" si="124"/>
        <v>2836</v>
      </c>
      <c r="N141">
        <f t="shared" si="125"/>
        <v>864</v>
      </c>
      <c r="O141">
        <f t="shared" si="126"/>
        <v>4000139</v>
      </c>
      <c r="P141" t="str">
        <f t="shared" si="127"/>
        <v>毒躯藤蔓怪</v>
      </c>
      <c r="S141">
        <v>28</v>
      </c>
      <c r="T141">
        <v>9</v>
      </c>
      <c r="U141" t="s">
        <v>478</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row>
    <row r="142" spans="1:32" x14ac:dyDescent="0.15">
      <c r="A142">
        <f t="shared" si="114"/>
        <v>4000029</v>
      </c>
      <c r="B142">
        <f t="shared" si="116"/>
        <v>4000140</v>
      </c>
      <c r="C142">
        <f t="shared" si="117"/>
        <v>4000140</v>
      </c>
      <c r="D142" t="str">
        <f t="shared" si="118"/>
        <v>4000029s2</v>
      </c>
      <c r="E142" t="str">
        <f t="shared" si="119"/>
        <v>4000140:29:1</v>
      </c>
      <c r="F142">
        <f t="shared" si="120"/>
        <v>140</v>
      </c>
      <c r="G142">
        <f t="shared" si="115"/>
        <v>4000140</v>
      </c>
      <c r="H142">
        <f t="shared" si="113"/>
        <v>140</v>
      </c>
      <c r="I142" t="str">
        <f>VLOOKUP(U142,怪物属性偏向!E:F,2,FALSE)</f>
        <v>树妖</v>
      </c>
      <c r="J142">
        <f t="shared" si="121"/>
        <v>29</v>
      </c>
      <c r="K142">
        <f t="shared" si="122"/>
        <v>1920</v>
      </c>
      <c r="L142">
        <f t="shared" si="123"/>
        <v>1920</v>
      </c>
      <c r="M142">
        <f t="shared" si="124"/>
        <v>3072</v>
      </c>
      <c r="N142">
        <f t="shared" si="125"/>
        <v>912</v>
      </c>
      <c r="O142">
        <f t="shared" si="126"/>
        <v>4000140</v>
      </c>
      <c r="P142" t="str">
        <f t="shared" si="127"/>
        <v>毒躯树妖</v>
      </c>
      <c r="S142">
        <v>29</v>
      </c>
      <c r="T142">
        <v>2</v>
      </c>
      <c r="U142" t="s">
        <v>359</v>
      </c>
      <c r="V142">
        <f>VLOOKUP(S142,映射表!T:U,2,FALSE)</f>
        <v>29</v>
      </c>
      <c r="W142">
        <v>1</v>
      </c>
      <c r="X142" s="5">
        <v>1</v>
      </c>
      <c r="Y142" s="5">
        <v>1</v>
      </c>
      <c r="Z142" s="5">
        <v>1</v>
      </c>
      <c r="AA142" s="5">
        <v>1</v>
      </c>
      <c r="AB142" s="5">
        <v>1</v>
      </c>
      <c r="AC142" s="10">
        <f>INT(VLOOKUP($V142,映射表!$B:$C,2,FALSE)*VLOOKUP($U142,怪物属性偏向!$E:$I,3,FALSE)/100*X142*$AB142)</f>
        <v>1920</v>
      </c>
      <c r="AD142" s="10">
        <f>INT(VLOOKUP($V142,映射表!$B:$C,2,FALSE)*VLOOKUP($U142,怪物属性偏向!$E:$I,4,FALSE)/100*Y142*$AB142)</f>
        <v>1920</v>
      </c>
      <c r="AE142" s="10">
        <f>INT(VLOOKUP($V142,映射表!$B:$C,2,FALSE)*VLOOKUP($U142,怪物属性偏向!$E:$I,5,FALSE)/100*Z142*AB142)</f>
        <v>3072</v>
      </c>
      <c r="AF142" s="10">
        <f>INT(VLOOKUP($V142,映射表!$B:$D,3,FALSE)*AA142)</f>
        <v>912</v>
      </c>
    </row>
    <row r="143" spans="1:32" x14ac:dyDescent="0.15">
      <c r="A143">
        <f t="shared" si="114"/>
        <v>4000029</v>
      </c>
      <c r="B143">
        <f t="shared" si="116"/>
        <v>4000141</v>
      </c>
      <c r="C143">
        <f t="shared" si="117"/>
        <v>4000141</v>
      </c>
      <c r="D143" t="str">
        <f t="shared" si="118"/>
        <v>4000029s5</v>
      </c>
      <c r="E143" t="str">
        <f t="shared" si="119"/>
        <v>4000141:29:1</v>
      </c>
      <c r="F143">
        <f t="shared" si="120"/>
        <v>141</v>
      </c>
      <c r="G143">
        <f t="shared" si="115"/>
        <v>4000141</v>
      </c>
      <c r="H143">
        <f t="shared" si="113"/>
        <v>141</v>
      </c>
      <c r="I143" t="str">
        <f>VLOOKUP(U143,怪物属性偏向!E:F,2,FALSE)</f>
        <v>树妖</v>
      </c>
      <c r="J143">
        <f t="shared" si="121"/>
        <v>29</v>
      </c>
      <c r="K143">
        <f t="shared" si="122"/>
        <v>1920</v>
      </c>
      <c r="L143">
        <f t="shared" si="123"/>
        <v>1920</v>
      </c>
      <c r="M143">
        <f t="shared" si="124"/>
        <v>3072</v>
      </c>
      <c r="N143">
        <f t="shared" si="125"/>
        <v>912</v>
      </c>
      <c r="O143">
        <f t="shared" si="126"/>
        <v>4000141</v>
      </c>
      <c r="P143" t="str">
        <f t="shared" si="127"/>
        <v>毒躯树妖</v>
      </c>
      <c r="S143">
        <v>29</v>
      </c>
      <c r="T143">
        <v>5</v>
      </c>
      <c r="U143" t="s">
        <v>359</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row>
    <row r="144" spans="1:32" x14ac:dyDescent="0.15">
      <c r="A144">
        <f t="shared" si="114"/>
        <v>4000029</v>
      </c>
      <c r="B144">
        <f t="shared" si="116"/>
        <v>4000142</v>
      </c>
      <c r="C144">
        <f t="shared" si="117"/>
        <v>4000142</v>
      </c>
      <c r="D144" t="str">
        <f t="shared" si="118"/>
        <v>4000029s7</v>
      </c>
      <c r="E144" t="str">
        <f t="shared" si="119"/>
        <v>4000142:29:1</v>
      </c>
      <c r="F144">
        <f t="shared" si="120"/>
        <v>142</v>
      </c>
      <c r="G144">
        <f t="shared" si="115"/>
        <v>4000142</v>
      </c>
      <c r="H144">
        <f t="shared" si="113"/>
        <v>142</v>
      </c>
      <c r="I144" t="str">
        <f>VLOOKUP(U144,怪物属性偏向!E:F,2,FALSE)</f>
        <v>藤蔓怪</v>
      </c>
      <c r="J144">
        <f t="shared" si="121"/>
        <v>29</v>
      </c>
      <c r="K144">
        <f t="shared" si="122"/>
        <v>1920</v>
      </c>
      <c r="L144">
        <f t="shared" si="123"/>
        <v>1920</v>
      </c>
      <c r="M144">
        <f t="shared" si="124"/>
        <v>3072</v>
      </c>
      <c r="N144">
        <f t="shared" si="125"/>
        <v>912</v>
      </c>
      <c r="O144">
        <f t="shared" si="126"/>
        <v>4000142</v>
      </c>
      <c r="P144" t="str">
        <f t="shared" si="127"/>
        <v>毒躯藤蔓怪</v>
      </c>
      <c r="S144">
        <v>29</v>
      </c>
      <c r="T144">
        <v>7</v>
      </c>
      <c r="U144" t="s">
        <v>478</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row>
    <row r="145" spans="1:32" x14ac:dyDescent="0.15">
      <c r="A145">
        <f t="shared" si="114"/>
        <v>4000029</v>
      </c>
      <c r="B145">
        <f t="shared" ref="B145:B196" si="128">IF(C145="",B146,C145)</f>
        <v>4000143</v>
      </c>
      <c r="C145">
        <f t="shared" ref="C145:C196" si="129">IF(W145=1,G145,IF(A145=A144,C144,""))</f>
        <v>4000143</v>
      </c>
      <c r="D145" t="str">
        <f t="shared" ref="D145:D196" si="130">A145&amp;"s"&amp;T145</f>
        <v>4000029s9</v>
      </c>
      <c r="E145" t="str">
        <f t="shared" ref="E145:E196" si="131">G145&amp;":"&amp;V145&amp;":"&amp;"1"</f>
        <v>4000143:29:1</v>
      </c>
      <c r="F145">
        <f t="shared" ref="F145:F196" si="132">H145</f>
        <v>143</v>
      </c>
      <c r="G145">
        <f t="shared" si="115"/>
        <v>4000143</v>
      </c>
      <c r="H145">
        <f t="shared" si="113"/>
        <v>143</v>
      </c>
      <c r="I145" t="str">
        <f>VLOOKUP(U145,怪物属性偏向!E:F,2,FALSE)</f>
        <v>藤蔓怪</v>
      </c>
      <c r="J145">
        <f t="shared" ref="J145:J196" si="133">V145</f>
        <v>29</v>
      </c>
      <c r="K145">
        <f t="shared" ref="K145:K196" si="134">AC145</f>
        <v>1920</v>
      </c>
      <c r="L145">
        <f t="shared" ref="L145:L196" si="135">AD145</f>
        <v>1920</v>
      </c>
      <c r="M145">
        <f t="shared" ref="M145:M196" si="136">AE145</f>
        <v>3072</v>
      </c>
      <c r="N145">
        <f t="shared" ref="N145:N196" si="137">AF145</f>
        <v>912</v>
      </c>
      <c r="O145">
        <f t="shared" ref="O145:O196" si="138">G145</f>
        <v>4000143</v>
      </c>
      <c r="P145" t="str">
        <f t="shared" ref="P145:P196" si="139">U145</f>
        <v>毒躯藤蔓怪</v>
      </c>
      <c r="S145">
        <v>29</v>
      </c>
      <c r="T145">
        <v>9</v>
      </c>
      <c r="U145" t="s">
        <v>478</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row>
    <row r="146" spans="1:32" x14ac:dyDescent="0.15">
      <c r="A146">
        <f t="shared" si="114"/>
        <v>4000029</v>
      </c>
      <c r="B146">
        <f t="shared" si="128"/>
        <v>4000144</v>
      </c>
      <c r="C146">
        <f t="shared" si="129"/>
        <v>4000144</v>
      </c>
      <c r="D146" t="str">
        <f t="shared" si="130"/>
        <v>4000029s3</v>
      </c>
      <c r="E146" t="str">
        <f t="shared" si="131"/>
        <v>4000144:29:1</v>
      </c>
      <c r="F146">
        <f t="shared" si="132"/>
        <v>144</v>
      </c>
      <c r="G146">
        <f t="shared" si="115"/>
        <v>4000144</v>
      </c>
      <c r="H146">
        <f t="shared" si="113"/>
        <v>144</v>
      </c>
      <c r="I146" t="str">
        <f>VLOOKUP(U146,怪物属性偏向!E:F,2,FALSE)</f>
        <v>树妖</v>
      </c>
      <c r="J146">
        <f t="shared" si="133"/>
        <v>29</v>
      </c>
      <c r="K146">
        <f t="shared" si="134"/>
        <v>1920</v>
      </c>
      <c r="L146">
        <f t="shared" si="135"/>
        <v>1920</v>
      </c>
      <c r="M146">
        <f t="shared" si="136"/>
        <v>3072</v>
      </c>
      <c r="N146">
        <f t="shared" si="137"/>
        <v>912</v>
      </c>
      <c r="O146">
        <f t="shared" si="138"/>
        <v>4000144</v>
      </c>
      <c r="P146" t="str">
        <f t="shared" si="139"/>
        <v>毒躯树妖</v>
      </c>
      <c r="S146">
        <v>29</v>
      </c>
      <c r="T146">
        <v>3</v>
      </c>
      <c r="U146" t="s">
        <v>479</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row>
    <row r="147" spans="1:32" x14ac:dyDescent="0.15">
      <c r="A147">
        <f t="shared" si="114"/>
        <v>4000029</v>
      </c>
      <c r="B147">
        <f t="shared" si="128"/>
        <v>4000145</v>
      </c>
      <c r="C147">
        <f t="shared" si="129"/>
        <v>4000145</v>
      </c>
      <c r="D147" t="str">
        <f t="shared" si="130"/>
        <v>4000029s1</v>
      </c>
      <c r="E147" t="str">
        <f t="shared" si="131"/>
        <v>4000145:29:1</v>
      </c>
      <c r="F147">
        <f t="shared" si="132"/>
        <v>145</v>
      </c>
      <c r="G147">
        <f t="shared" si="115"/>
        <v>4000145</v>
      </c>
      <c r="H147">
        <f t="shared" si="113"/>
        <v>145</v>
      </c>
      <c r="I147" t="str">
        <f>VLOOKUP(U147,怪物属性偏向!E:F,2,FALSE)</f>
        <v>树妖</v>
      </c>
      <c r="J147">
        <f t="shared" si="133"/>
        <v>29</v>
      </c>
      <c r="K147">
        <f t="shared" si="134"/>
        <v>1920</v>
      </c>
      <c r="L147">
        <f t="shared" si="135"/>
        <v>1920</v>
      </c>
      <c r="M147">
        <f t="shared" si="136"/>
        <v>3072</v>
      </c>
      <c r="N147">
        <f t="shared" si="137"/>
        <v>912</v>
      </c>
      <c r="O147">
        <f t="shared" si="138"/>
        <v>4000145</v>
      </c>
      <c r="P147" t="str">
        <f t="shared" si="139"/>
        <v>毒躯树妖</v>
      </c>
      <c r="S147">
        <v>29</v>
      </c>
      <c r="T147">
        <v>1</v>
      </c>
      <c r="U147" t="s">
        <v>479</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row>
    <row r="148" spans="1:32" x14ac:dyDescent="0.15">
      <c r="A148">
        <f t="shared" si="114"/>
        <v>4000030</v>
      </c>
      <c r="B148">
        <f t="shared" si="128"/>
        <v>4000146</v>
      </c>
      <c r="C148">
        <f t="shared" si="129"/>
        <v>4000146</v>
      </c>
      <c r="D148" t="str">
        <f t="shared" si="130"/>
        <v>4000030s1</v>
      </c>
      <c r="E148" t="str">
        <f t="shared" si="131"/>
        <v>4000146:30:1</v>
      </c>
      <c r="F148">
        <f t="shared" si="132"/>
        <v>146</v>
      </c>
      <c r="G148">
        <f t="shared" si="115"/>
        <v>4000146</v>
      </c>
      <c r="H148">
        <f t="shared" si="113"/>
        <v>146</v>
      </c>
      <c r="I148" t="str">
        <f>VLOOKUP(U148,怪物属性偏向!E:F,2,FALSE)</f>
        <v>树妖</v>
      </c>
      <c r="J148">
        <f t="shared" si="133"/>
        <v>30</v>
      </c>
      <c r="K148">
        <f t="shared" si="134"/>
        <v>2048</v>
      </c>
      <c r="L148">
        <f t="shared" si="135"/>
        <v>2048</v>
      </c>
      <c r="M148">
        <f t="shared" si="136"/>
        <v>3276</v>
      </c>
      <c r="N148">
        <f t="shared" si="137"/>
        <v>960</v>
      </c>
      <c r="O148">
        <f t="shared" si="138"/>
        <v>4000146</v>
      </c>
      <c r="P148" t="str">
        <f t="shared" si="139"/>
        <v>毒躯树妖</v>
      </c>
      <c r="S148">
        <v>30</v>
      </c>
      <c r="T148">
        <v>1</v>
      </c>
      <c r="U148" t="s">
        <v>479</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row>
    <row r="149" spans="1:32" x14ac:dyDescent="0.15">
      <c r="A149">
        <f t="shared" si="114"/>
        <v>4000030</v>
      </c>
      <c r="B149">
        <f t="shared" si="128"/>
        <v>4000147</v>
      </c>
      <c r="C149">
        <f t="shared" si="129"/>
        <v>4000147</v>
      </c>
      <c r="D149" t="str">
        <f t="shared" si="130"/>
        <v>4000030s5</v>
      </c>
      <c r="E149" t="str">
        <f t="shared" si="131"/>
        <v>4000147:30:1</v>
      </c>
      <c r="F149">
        <f t="shared" si="132"/>
        <v>147</v>
      </c>
      <c r="G149">
        <f t="shared" si="115"/>
        <v>4000147</v>
      </c>
      <c r="H149">
        <f t="shared" si="113"/>
        <v>147</v>
      </c>
      <c r="I149" t="str">
        <f>VLOOKUP(U149,怪物属性偏向!E:F,2,FALSE)</f>
        <v>树妖</v>
      </c>
      <c r="J149">
        <f t="shared" si="133"/>
        <v>30</v>
      </c>
      <c r="K149">
        <f t="shared" si="134"/>
        <v>2048</v>
      </c>
      <c r="L149">
        <f t="shared" si="135"/>
        <v>2048</v>
      </c>
      <c r="M149">
        <f t="shared" si="136"/>
        <v>3276</v>
      </c>
      <c r="N149">
        <f t="shared" si="137"/>
        <v>960</v>
      </c>
      <c r="O149">
        <f t="shared" si="138"/>
        <v>4000147</v>
      </c>
      <c r="P149" t="str">
        <f t="shared" si="139"/>
        <v>毒躯树妖</v>
      </c>
      <c r="S149">
        <v>30</v>
      </c>
      <c r="T149">
        <v>5</v>
      </c>
      <c r="U149" t="s">
        <v>479</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row>
    <row r="150" spans="1:32" x14ac:dyDescent="0.15">
      <c r="A150">
        <f t="shared" si="114"/>
        <v>4000030</v>
      </c>
      <c r="B150">
        <f t="shared" si="128"/>
        <v>4000148</v>
      </c>
      <c r="C150">
        <f t="shared" si="129"/>
        <v>4000148</v>
      </c>
      <c r="D150" t="str">
        <f t="shared" si="130"/>
        <v>4000030s2</v>
      </c>
      <c r="E150" t="str">
        <f t="shared" si="131"/>
        <v>4000148:30:1</v>
      </c>
      <c r="F150">
        <f t="shared" si="132"/>
        <v>148</v>
      </c>
      <c r="G150">
        <f t="shared" si="115"/>
        <v>4000148</v>
      </c>
      <c r="H150">
        <f t="shared" si="113"/>
        <v>148</v>
      </c>
      <c r="I150" t="str">
        <f>VLOOKUP(U150,怪物属性偏向!E:F,2,FALSE)</f>
        <v>树妖</v>
      </c>
      <c r="J150">
        <f t="shared" si="133"/>
        <v>30</v>
      </c>
      <c r="K150">
        <f t="shared" si="134"/>
        <v>2048</v>
      </c>
      <c r="L150">
        <f t="shared" si="135"/>
        <v>2048</v>
      </c>
      <c r="M150">
        <f t="shared" si="136"/>
        <v>3276</v>
      </c>
      <c r="N150">
        <f t="shared" si="137"/>
        <v>960</v>
      </c>
      <c r="O150">
        <f t="shared" si="138"/>
        <v>4000148</v>
      </c>
      <c r="P150" t="str">
        <f t="shared" si="139"/>
        <v>毒躯树妖</v>
      </c>
      <c r="S150">
        <v>30</v>
      </c>
      <c r="T150">
        <v>2</v>
      </c>
      <c r="U150" t="s">
        <v>479</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row>
    <row r="151" spans="1:32" x14ac:dyDescent="0.15">
      <c r="A151">
        <f t="shared" si="114"/>
        <v>4000030</v>
      </c>
      <c r="B151">
        <f t="shared" si="128"/>
        <v>4000149</v>
      </c>
      <c r="C151">
        <f t="shared" si="129"/>
        <v>4000149</v>
      </c>
      <c r="D151" t="str">
        <f t="shared" si="130"/>
        <v>4000030s7</v>
      </c>
      <c r="E151" t="str">
        <f t="shared" si="131"/>
        <v>4000149:30:1</v>
      </c>
      <c r="F151">
        <f t="shared" si="132"/>
        <v>149</v>
      </c>
      <c r="G151">
        <f t="shared" si="115"/>
        <v>4000149</v>
      </c>
      <c r="H151">
        <f t="shared" si="113"/>
        <v>149</v>
      </c>
      <c r="I151" t="str">
        <f>VLOOKUP(U151,怪物属性偏向!E:F,2,FALSE)</f>
        <v>贝蒂</v>
      </c>
      <c r="J151">
        <f t="shared" si="133"/>
        <v>30</v>
      </c>
      <c r="K151">
        <f t="shared" si="134"/>
        <v>2048</v>
      </c>
      <c r="L151">
        <f t="shared" si="135"/>
        <v>2048</v>
      </c>
      <c r="M151">
        <f t="shared" si="136"/>
        <v>3276</v>
      </c>
      <c r="N151">
        <f t="shared" si="137"/>
        <v>960</v>
      </c>
      <c r="O151">
        <f t="shared" si="138"/>
        <v>4000149</v>
      </c>
      <c r="P151" t="str">
        <f t="shared" si="139"/>
        <v>贝蒂</v>
      </c>
      <c r="S151">
        <v>30</v>
      </c>
      <c r="T151">
        <v>7</v>
      </c>
      <c r="U151" s="19" t="s">
        <v>431</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row>
    <row r="152" spans="1:32" x14ac:dyDescent="0.15">
      <c r="A152">
        <f t="shared" si="114"/>
        <v>4000030</v>
      </c>
      <c r="B152">
        <f t="shared" si="128"/>
        <v>4000150</v>
      </c>
      <c r="C152">
        <f t="shared" si="129"/>
        <v>4000150</v>
      </c>
      <c r="D152" t="str">
        <f t="shared" si="130"/>
        <v>4000030s8</v>
      </c>
      <c r="E152" t="str">
        <f t="shared" si="131"/>
        <v>4000150:30:1</v>
      </c>
      <c r="F152">
        <f t="shared" si="132"/>
        <v>150</v>
      </c>
      <c r="G152">
        <f t="shared" si="115"/>
        <v>4000150</v>
      </c>
      <c r="H152">
        <f t="shared" si="113"/>
        <v>150</v>
      </c>
      <c r="I152" t="str">
        <f>VLOOKUP(U152,怪物属性偏向!E:F,2,FALSE)</f>
        <v>伊芙</v>
      </c>
      <c r="J152">
        <f t="shared" si="133"/>
        <v>30</v>
      </c>
      <c r="K152">
        <f t="shared" si="134"/>
        <v>2048</v>
      </c>
      <c r="L152">
        <f t="shared" si="135"/>
        <v>2048</v>
      </c>
      <c r="M152">
        <f t="shared" si="136"/>
        <v>3276</v>
      </c>
      <c r="N152">
        <f t="shared" si="137"/>
        <v>960</v>
      </c>
      <c r="O152">
        <f t="shared" si="138"/>
        <v>4000150</v>
      </c>
      <c r="P152" t="str">
        <f t="shared" si="139"/>
        <v>伊芙</v>
      </c>
      <c r="S152">
        <v>30</v>
      </c>
      <c r="T152">
        <v>8</v>
      </c>
      <c r="U152" s="20" t="s">
        <v>432</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row>
    <row r="153" spans="1:32" x14ac:dyDescent="0.15">
      <c r="A153">
        <f t="shared" si="114"/>
        <v>4000030</v>
      </c>
      <c r="B153">
        <f t="shared" si="128"/>
        <v>4000151</v>
      </c>
      <c r="C153">
        <f t="shared" si="129"/>
        <v>4000151</v>
      </c>
      <c r="D153" t="str">
        <f t="shared" si="130"/>
        <v>4000030s9</v>
      </c>
      <c r="E153" t="str">
        <f t="shared" si="131"/>
        <v>4000151:30:1</v>
      </c>
      <c r="F153">
        <f t="shared" si="132"/>
        <v>151</v>
      </c>
      <c r="G153">
        <f t="shared" si="115"/>
        <v>4000151</v>
      </c>
      <c r="H153">
        <f t="shared" si="113"/>
        <v>151</v>
      </c>
      <c r="I153" t="str">
        <f>VLOOKUP(U153,怪物属性偏向!E:F,2,FALSE)</f>
        <v>麦克白</v>
      </c>
      <c r="J153">
        <f t="shared" si="133"/>
        <v>30</v>
      </c>
      <c r="K153">
        <f t="shared" si="134"/>
        <v>2048</v>
      </c>
      <c r="L153">
        <f t="shared" si="135"/>
        <v>2048</v>
      </c>
      <c r="M153">
        <f t="shared" si="136"/>
        <v>3276</v>
      </c>
      <c r="N153">
        <f t="shared" si="137"/>
        <v>960</v>
      </c>
      <c r="O153">
        <f t="shared" si="138"/>
        <v>4000151</v>
      </c>
      <c r="P153" t="str">
        <f t="shared" si="139"/>
        <v>麦克白</v>
      </c>
      <c r="S153">
        <v>30</v>
      </c>
      <c r="T153">
        <v>9</v>
      </c>
      <c r="U153" s="19" t="s">
        <v>433</v>
      </c>
      <c r="V153">
        <f>VLOOKUP(S153,映射表!T:U,2,FALSE)</f>
        <v>30</v>
      </c>
      <c r="W153">
        <v>1</v>
      </c>
      <c r="X153" s="5">
        <v>1</v>
      </c>
      <c r="Y153" s="5">
        <v>1</v>
      </c>
      <c r="Z153" s="5">
        <v>1</v>
      </c>
      <c r="AA153" s="5">
        <v>1</v>
      </c>
      <c r="AB153" s="5">
        <v>1</v>
      </c>
      <c r="AC153" s="10">
        <f>INT(VLOOKUP($V153,映射表!$B:$C,2,FALSE)*VLOOKUP($U153,怪物属性偏向!$E:$I,3,FALSE)/100*X153*$AB153)</f>
        <v>2048</v>
      </c>
      <c r="AD153" s="10">
        <f>INT(VLOOKUP($V153,映射表!$B:$C,2,FALSE)*VLOOKUP($U153,怪物属性偏向!$E:$I,4,FALSE)/100*Y153*$AB153)</f>
        <v>2048</v>
      </c>
      <c r="AE153" s="10">
        <f>INT(VLOOKUP($V153,映射表!$B:$C,2,FALSE)*VLOOKUP($U153,怪物属性偏向!$E:$I,5,FALSE)/100*Z153*AB153)</f>
        <v>3276</v>
      </c>
      <c r="AF153" s="10">
        <f>INT(VLOOKUP($V153,映射表!$B:$D,3,FALSE)*AA153)</f>
        <v>960</v>
      </c>
    </row>
    <row r="154" spans="1:32" x14ac:dyDescent="0.15">
      <c r="A154">
        <f t="shared" si="114"/>
        <v>4000031</v>
      </c>
      <c r="B154">
        <f t="shared" si="128"/>
        <v>4000153</v>
      </c>
      <c r="C154" t="str">
        <f t="shared" si="129"/>
        <v/>
      </c>
      <c r="D154" t="str">
        <f t="shared" si="130"/>
        <v>4000031s8</v>
      </c>
      <c r="E154" t="str">
        <f t="shared" si="131"/>
        <v>4000152:31:1</v>
      </c>
      <c r="F154">
        <f t="shared" si="132"/>
        <v>152</v>
      </c>
      <c r="G154">
        <f t="shared" si="115"/>
        <v>4000152</v>
      </c>
      <c r="H154">
        <f t="shared" si="113"/>
        <v>152</v>
      </c>
      <c r="I154" t="str">
        <f>VLOOKUP(U154,怪物属性偏向!E:F,2,FALSE)</f>
        <v>小花精</v>
      </c>
      <c r="J154">
        <f t="shared" si="133"/>
        <v>31</v>
      </c>
      <c r="K154">
        <f t="shared" si="134"/>
        <v>2265</v>
      </c>
      <c r="L154">
        <f t="shared" si="135"/>
        <v>2265</v>
      </c>
      <c r="M154">
        <f t="shared" si="136"/>
        <v>3624</v>
      </c>
      <c r="N154">
        <f t="shared" si="137"/>
        <v>1059</v>
      </c>
      <c r="O154">
        <f t="shared" si="138"/>
        <v>4000152</v>
      </c>
      <c r="P154" t="str">
        <f t="shared" si="139"/>
        <v>超治疗小花精</v>
      </c>
      <c r="S154">
        <v>31</v>
      </c>
      <c r="T154">
        <v>8</v>
      </c>
      <c r="U154" t="s">
        <v>475</v>
      </c>
      <c r="V154">
        <f>VLOOKUP(S154,映射表!T:U,2,FALSE)</f>
        <v>31</v>
      </c>
      <c r="W154">
        <v>0</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row>
    <row r="155" spans="1:32" x14ac:dyDescent="0.15">
      <c r="A155">
        <f t="shared" si="114"/>
        <v>4000031</v>
      </c>
      <c r="B155">
        <f t="shared" si="128"/>
        <v>4000153</v>
      </c>
      <c r="C155">
        <f t="shared" si="129"/>
        <v>4000153</v>
      </c>
      <c r="D155" t="str">
        <f t="shared" si="130"/>
        <v>4000031s1</v>
      </c>
      <c r="E155" t="str">
        <f t="shared" si="131"/>
        <v>4000153:31:1</v>
      </c>
      <c r="F155">
        <f t="shared" si="132"/>
        <v>153</v>
      </c>
      <c r="G155">
        <f t="shared" si="115"/>
        <v>4000153</v>
      </c>
      <c r="H155">
        <f t="shared" si="113"/>
        <v>153</v>
      </c>
      <c r="I155" t="str">
        <f>VLOOKUP(U155,怪物属性偏向!E:F,2,FALSE)</f>
        <v>树妖</v>
      </c>
      <c r="J155">
        <f t="shared" si="133"/>
        <v>31</v>
      </c>
      <c r="K155">
        <f t="shared" si="134"/>
        <v>1585</v>
      </c>
      <c r="L155">
        <f t="shared" si="135"/>
        <v>2265</v>
      </c>
      <c r="M155">
        <f t="shared" si="136"/>
        <v>5798</v>
      </c>
      <c r="N155">
        <f t="shared" si="137"/>
        <v>1059</v>
      </c>
      <c r="O155">
        <f t="shared" si="138"/>
        <v>4000153</v>
      </c>
      <c r="P155" t="str">
        <f t="shared" si="139"/>
        <v>树妖</v>
      </c>
      <c r="S155">
        <v>31</v>
      </c>
      <c r="T155">
        <v>1</v>
      </c>
      <c r="U155" t="s">
        <v>468</v>
      </c>
      <c r="V155">
        <f>VLOOKUP(S155,映射表!T:U,2,FALSE)</f>
        <v>31</v>
      </c>
      <c r="W155">
        <v>1</v>
      </c>
      <c r="X155" s="5">
        <v>1</v>
      </c>
      <c r="Y155" s="5">
        <v>1</v>
      </c>
      <c r="Z155" s="5">
        <v>1</v>
      </c>
      <c r="AA155" s="5">
        <v>1</v>
      </c>
      <c r="AB155" s="5">
        <v>1</v>
      </c>
      <c r="AC155" s="10">
        <f>INT(VLOOKUP($V155,映射表!$B:$C,2,FALSE)*VLOOKUP($U155,怪物属性偏向!$E:$I,3,FALSE)/100*X155*$AB155)</f>
        <v>1585</v>
      </c>
      <c r="AD155" s="10">
        <f>INT(VLOOKUP($V155,映射表!$B:$C,2,FALSE)*VLOOKUP($U155,怪物属性偏向!$E:$I,4,FALSE)/100*Y155*$AB155)</f>
        <v>2265</v>
      </c>
      <c r="AE155" s="10">
        <f>INT(VLOOKUP($V155,映射表!$B:$C,2,FALSE)*VLOOKUP($U155,怪物属性偏向!$E:$I,5,FALSE)/100*Z155*AB155)</f>
        <v>5798</v>
      </c>
      <c r="AF155" s="10">
        <f>INT(VLOOKUP($V155,映射表!$B:$D,3,FALSE)*AA155)</f>
        <v>1059</v>
      </c>
    </row>
    <row r="156" spans="1:32" x14ac:dyDescent="0.15">
      <c r="A156">
        <f t="shared" si="114"/>
        <v>4000031</v>
      </c>
      <c r="B156">
        <f t="shared" si="128"/>
        <v>4000153</v>
      </c>
      <c r="C156">
        <f t="shared" si="129"/>
        <v>4000153</v>
      </c>
      <c r="D156" t="str">
        <f t="shared" si="130"/>
        <v>4000031s3</v>
      </c>
      <c r="E156" t="str">
        <f t="shared" si="131"/>
        <v>4000154:31:1</v>
      </c>
      <c r="F156">
        <f t="shared" si="132"/>
        <v>154</v>
      </c>
      <c r="G156">
        <f t="shared" si="115"/>
        <v>4000154</v>
      </c>
      <c r="H156">
        <f t="shared" si="113"/>
        <v>154</v>
      </c>
      <c r="I156" t="str">
        <f>VLOOKUP(U156,怪物属性偏向!E:F,2,FALSE)</f>
        <v>树妖</v>
      </c>
      <c r="J156">
        <f t="shared" si="133"/>
        <v>31</v>
      </c>
      <c r="K156">
        <f t="shared" si="134"/>
        <v>1585</v>
      </c>
      <c r="L156">
        <f t="shared" si="135"/>
        <v>2265</v>
      </c>
      <c r="M156">
        <f t="shared" si="136"/>
        <v>5798</v>
      </c>
      <c r="N156">
        <f t="shared" si="137"/>
        <v>1059</v>
      </c>
      <c r="O156">
        <f t="shared" si="138"/>
        <v>4000154</v>
      </c>
      <c r="P156" t="str">
        <f t="shared" si="139"/>
        <v>树妖</v>
      </c>
      <c r="S156">
        <v>31</v>
      </c>
      <c r="T156">
        <v>3</v>
      </c>
      <c r="U156" t="s">
        <v>468</v>
      </c>
      <c r="V156">
        <f>VLOOKUP(S156,映射表!T:U,2,FALSE)</f>
        <v>31</v>
      </c>
      <c r="W156">
        <v>0</v>
      </c>
      <c r="X156" s="5">
        <v>1</v>
      </c>
      <c r="Y156" s="5">
        <v>1</v>
      </c>
      <c r="Z156" s="5">
        <v>1</v>
      </c>
      <c r="AA156" s="5">
        <v>1</v>
      </c>
      <c r="AB156" s="5">
        <v>1</v>
      </c>
      <c r="AC156" s="10">
        <f>INT(VLOOKUP($V156,映射表!$B:$C,2,FALSE)*VLOOKUP($U156,怪物属性偏向!$E:$I,3,FALSE)/100*X156*$AB156)</f>
        <v>1585</v>
      </c>
      <c r="AD156" s="10">
        <f>INT(VLOOKUP($V156,映射表!$B:$C,2,FALSE)*VLOOKUP($U156,怪物属性偏向!$E:$I,4,FALSE)/100*Y156*$AB156)</f>
        <v>2265</v>
      </c>
      <c r="AE156" s="10">
        <f>INT(VLOOKUP($V156,映射表!$B:$C,2,FALSE)*VLOOKUP($U156,怪物属性偏向!$E:$I,5,FALSE)/100*Z156*AB156)</f>
        <v>5798</v>
      </c>
      <c r="AF156" s="10">
        <f>INT(VLOOKUP($V156,映射表!$B:$D,3,FALSE)*AA156)</f>
        <v>1059</v>
      </c>
    </row>
    <row r="157" spans="1:32" x14ac:dyDescent="0.15">
      <c r="A157">
        <f t="shared" si="114"/>
        <v>4000031</v>
      </c>
      <c r="B157">
        <f t="shared" si="128"/>
        <v>4000155</v>
      </c>
      <c r="C157">
        <f t="shared" si="129"/>
        <v>4000155</v>
      </c>
      <c r="D157" t="str">
        <f t="shared" si="130"/>
        <v>4000031s4</v>
      </c>
      <c r="E157" t="str">
        <f t="shared" si="131"/>
        <v>4000155:31:1</v>
      </c>
      <c r="F157">
        <f t="shared" si="132"/>
        <v>155</v>
      </c>
      <c r="G157">
        <f t="shared" si="115"/>
        <v>4000155</v>
      </c>
      <c r="H157">
        <f t="shared" si="113"/>
        <v>155</v>
      </c>
      <c r="I157" t="str">
        <f>VLOOKUP(U157,怪物属性偏向!E:F,2,FALSE)</f>
        <v>树妖</v>
      </c>
      <c r="J157">
        <f t="shared" si="133"/>
        <v>31</v>
      </c>
      <c r="K157">
        <f t="shared" si="134"/>
        <v>1585</v>
      </c>
      <c r="L157">
        <f t="shared" si="135"/>
        <v>2265</v>
      </c>
      <c r="M157">
        <f t="shared" si="136"/>
        <v>5798</v>
      </c>
      <c r="N157">
        <f t="shared" si="137"/>
        <v>1059</v>
      </c>
      <c r="O157">
        <f t="shared" si="138"/>
        <v>4000155</v>
      </c>
      <c r="P157" t="str">
        <f t="shared" si="139"/>
        <v>树妖</v>
      </c>
      <c r="S157">
        <v>31</v>
      </c>
      <c r="T157">
        <v>4</v>
      </c>
      <c r="U157" t="s">
        <v>468</v>
      </c>
      <c r="V157">
        <f>VLOOKUP(S157,映射表!T:U,2,FALSE)</f>
        <v>31</v>
      </c>
      <c r="W157">
        <v>1</v>
      </c>
      <c r="X157" s="5">
        <v>1</v>
      </c>
      <c r="Y157" s="5">
        <v>1</v>
      </c>
      <c r="Z157" s="5">
        <v>1</v>
      </c>
      <c r="AA157" s="5">
        <v>1</v>
      </c>
      <c r="AB157" s="5">
        <v>1</v>
      </c>
      <c r="AC157" s="10">
        <f>INT(VLOOKUP($V157,映射表!$B:$C,2,FALSE)*VLOOKUP($U157,怪物属性偏向!$E:$I,3,FALSE)/100*X157*$AB157)</f>
        <v>1585</v>
      </c>
      <c r="AD157" s="10">
        <f>INT(VLOOKUP($V157,映射表!$B:$C,2,FALSE)*VLOOKUP($U157,怪物属性偏向!$E:$I,4,FALSE)/100*Y157*$AB157)</f>
        <v>2265</v>
      </c>
      <c r="AE157" s="10">
        <f>INT(VLOOKUP($V157,映射表!$B:$C,2,FALSE)*VLOOKUP($U157,怪物属性偏向!$E:$I,5,FALSE)/100*Z157*AB157)</f>
        <v>5798</v>
      </c>
      <c r="AF157" s="10">
        <f>INT(VLOOKUP($V157,映射表!$B:$D,3,FALSE)*AA157)</f>
        <v>1059</v>
      </c>
    </row>
    <row r="158" spans="1:32" x14ac:dyDescent="0.15">
      <c r="A158">
        <f t="shared" si="114"/>
        <v>4000031</v>
      </c>
      <c r="B158">
        <f t="shared" si="128"/>
        <v>4000155</v>
      </c>
      <c r="C158">
        <f t="shared" si="129"/>
        <v>4000155</v>
      </c>
      <c r="D158" t="str">
        <f t="shared" si="130"/>
        <v>4000031s6</v>
      </c>
      <c r="E158" t="str">
        <f t="shared" si="131"/>
        <v>4000156:31:1</v>
      </c>
      <c r="F158">
        <f t="shared" si="132"/>
        <v>156</v>
      </c>
      <c r="G158">
        <f t="shared" si="115"/>
        <v>4000156</v>
      </c>
      <c r="H158">
        <f t="shared" si="113"/>
        <v>156</v>
      </c>
      <c r="I158" t="str">
        <f>VLOOKUP(U158,怪物属性偏向!E:F,2,FALSE)</f>
        <v>树妖</v>
      </c>
      <c r="J158">
        <f t="shared" si="133"/>
        <v>31</v>
      </c>
      <c r="K158">
        <f t="shared" si="134"/>
        <v>1585</v>
      </c>
      <c r="L158">
        <f t="shared" si="135"/>
        <v>2265</v>
      </c>
      <c r="M158">
        <f t="shared" si="136"/>
        <v>5798</v>
      </c>
      <c r="N158">
        <f t="shared" si="137"/>
        <v>1059</v>
      </c>
      <c r="O158">
        <f t="shared" si="138"/>
        <v>4000156</v>
      </c>
      <c r="P158" t="str">
        <f t="shared" si="139"/>
        <v>树妖</v>
      </c>
      <c r="S158">
        <v>31</v>
      </c>
      <c r="T158">
        <v>6</v>
      </c>
      <c r="U158" t="s">
        <v>468</v>
      </c>
      <c r="V158">
        <f>VLOOKUP(S158,映射表!T:U,2,FALSE)</f>
        <v>31</v>
      </c>
      <c r="W158">
        <v>0</v>
      </c>
      <c r="X158" s="5">
        <v>1</v>
      </c>
      <c r="Y158" s="5">
        <v>1</v>
      </c>
      <c r="Z158" s="5">
        <v>1</v>
      </c>
      <c r="AA158" s="5">
        <v>1</v>
      </c>
      <c r="AB158" s="5">
        <v>1</v>
      </c>
      <c r="AC158" s="10">
        <f>INT(VLOOKUP($V158,映射表!$B:$C,2,FALSE)*VLOOKUP($U158,怪物属性偏向!$E:$I,3,FALSE)/100*X158*$AB158)</f>
        <v>1585</v>
      </c>
      <c r="AD158" s="10">
        <f>INT(VLOOKUP($V158,映射表!$B:$C,2,FALSE)*VLOOKUP($U158,怪物属性偏向!$E:$I,4,FALSE)/100*Y158*$AB158)</f>
        <v>2265</v>
      </c>
      <c r="AE158" s="10">
        <f>INT(VLOOKUP($V158,映射表!$B:$C,2,FALSE)*VLOOKUP($U158,怪物属性偏向!$E:$I,5,FALSE)/100*Z158*AB158)</f>
        <v>5798</v>
      </c>
      <c r="AF158" s="10">
        <f>INT(VLOOKUP($V158,映射表!$B:$D,3,FALSE)*AA158)</f>
        <v>1059</v>
      </c>
    </row>
    <row r="159" spans="1:32" x14ac:dyDescent="0.15">
      <c r="A159">
        <f t="shared" si="114"/>
        <v>4000032</v>
      </c>
      <c r="B159">
        <f t="shared" si="128"/>
        <v>4000157</v>
      </c>
      <c r="C159">
        <f t="shared" si="129"/>
        <v>4000157</v>
      </c>
      <c r="D159" t="str">
        <f t="shared" si="130"/>
        <v>4000032s5</v>
      </c>
      <c r="E159" t="str">
        <f t="shared" si="131"/>
        <v>4000157:32:1</v>
      </c>
      <c r="F159">
        <f t="shared" si="132"/>
        <v>157</v>
      </c>
      <c r="G159">
        <f t="shared" si="115"/>
        <v>4000157</v>
      </c>
      <c r="H159">
        <f t="shared" si="113"/>
        <v>157</v>
      </c>
      <c r="I159" t="str">
        <f>VLOOKUP(U159,怪物属性偏向!E:F,2,FALSE)</f>
        <v>小花精</v>
      </c>
      <c r="J159">
        <f t="shared" si="133"/>
        <v>32</v>
      </c>
      <c r="K159">
        <f t="shared" si="134"/>
        <v>2490</v>
      </c>
      <c r="L159">
        <f t="shared" si="135"/>
        <v>2490</v>
      </c>
      <c r="M159">
        <f t="shared" si="136"/>
        <v>3984</v>
      </c>
      <c r="N159">
        <f t="shared" si="137"/>
        <v>1158</v>
      </c>
      <c r="O159">
        <f t="shared" si="138"/>
        <v>4000157</v>
      </c>
      <c r="P159" t="str">
        <f t="shared" si="139"/>
        <v>超治疗小花精</v>
      </c>
      <c r="S159">
        <v>32</v>
      </c>
      <c r="T159">
        <v>5</v>
      </c>
      <c r="U159" t="s">
        <v>475</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row>
    <row r="160" spans="1:32" x14ac:dyDescent="0.15">
      <c r="A160">
        <f t="shared" si="114"/>
        <v>4000032</v>
      </c>
      <c r="B160">
        <f t="shared" si="128"/>
        <v>4000157</v>
      </c>
      <c r="C160">
        <f t="shared" si="129"/>
        <v>4000157</v>
      </c>
      <c r="D160" t="str">
        <f t="shared" si="130"/>
        <v>4000032s8</v>
      </c>
      <c r="E160" t="str">
        <f t="shared" si="131"/>
        <v>4000158:32:1</v>
      </c>
      <c r="F160">
        <f t="shared" si="132"/>
        <v>158</v>
      </c>
      <c r="G160">
        <f t="shared" si="115"/>
        <v>4000158</v>
      </c>
      <c r="H160">
        <f t="shared" ref="H160:H205" si="140">H159+1</f>
        <v>158</v>
      </c>
      <c r="I160" t="str">
        <f>VLOOKUP(U160,怪物属性偏向!E:F,2,FALSE)</f>
        <v>小花精</v>
      </c>
      <c r="J160">
        <f t="shared" si="133"/>
        <v>32</v>
      </c>
      <c r="K160">
        <f t="shared" si="134"/>
        <v>2490</v>
      </c>
      <c r="L160">
        <f t="shared" si="135"/>
        <v>2490</v>
      </c>
      <c r="M160">
        <f t="shared" si="136"/>
        <v>3984</v>
      </c>
      <c r="N160">
        <f t="shared" si="137"/>
        <v>1158</v>
      </c>
      <c r="O160">
        <f t="shared" si="138"/>
        <v>4000158</v>
      </c>
      <c r="P160" t="str">
        <f t="shared" si="139"/>
        <v>超治疗小花精</v>
      </c>
      <c r="S160">
        <v>32</v>
      </c>
      <c r="T160">
        <v>8</v>
      </c>
      <c r="U160" t="s">
        <v>475</v>
      </c>
      <c r="V160">
        <f>VLOOKUP(S160,映射表!T:U,2,FALSE)</f>
        <v>32</v>
      </c>
      <c r="W160">
        <v>0</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row>
    <row r="161" spans="1:32" x14ac:dyDescent="0.15">
      <c r="A161">
        <f t="shared" si="114"/>
        <v>4000032</v>
      </c>
      <c r="B161">
        <f t="shared" si="128"/>
        <v>4000159</v>
      </c>
      <c r="C161">
        <f t="shared" si="129"/>
        <v>4000159</v>
      </c>
      <c r="D161" t="str">
        <f t="shared" si="130"/>
        <v>4000032s1</v>
      </c>
      <c r="E161" t="str">
        <f t="shared" si="131"/>
        <v>4000159:32:1</v>
      </c>
      <c r="F161">
        <f t="shared" si="132"/>
        <v>159</v>
      </c>
      <c r="G161">
        <f t="shared" si="115"/>
        <v>4000159</v>
      </c>
      <c r="H161">
        <f t="shared" si="140"/>
        <v>159</v>
      </c>
      <c r="I161" t="str">
        <f>VLOOKUP(U161,怪物属性偏向!E:F,2,FALSE)</f>
        <v>树妖</v>
      </c>
      <c r="J161">
        <f t="shared" si="133"/>
        <v>32</v>
      </c>
      <c r="K161">
        <f t="shared" si="134"/>
        <v>1743</v>
      </c>
      <c r="L161">
        <f t="shared" si="135"/>
        <v>2490</v>
      </c>
      <c r="M161">
        <f t="shared" si="136"/>
        <v>6374</v>
      </c>
      <c r="N161">
        <f t="shared" si="137"/>
        <v>1158</v>
      </c>
      <c r="O161">
        <f t="shared" si="138"/>
        <v>4000159</v>
      </c>
      <c r="P161" t="str">
        <f t="shared" si="139"/>
        <v>树妖</v>
      </c>
      <c r="S161">
        <v>32</v>
      </c>
      <c r="T161">
        <v>1</v>
      </c>
      <c r="U161" t="s">
        <v>350</v>
      </c>
      <c r="V161">
        <f>VLOOKUP(S161,映射表!T:U,2,FALSE)</f>
        <v>32</v>
      </c>
      <c r="W161">
        <v>1</v>
      </c>
      <c r="X161" s="5">
        <v>1</v>
      </c>
      <c r="Y161" s="5">
        <v>1</v>
      </c>
      <c r="Z161" s="5">
        <v>1</v>
      </c>
      <c r="AA161" s="5">
        <v>1</v>
      </c>
      <c r="AB161" s="5">
        <v>1</v>
      </c>
      <c r="AC161" s="10">
        <f>INT(VLOOKUP($V161,映射表!$B:$C,2,FALSE)*VLOOKUP($U161,怪物属性偏向!$E:$I,3,FALSE)/100*X161*$AB161)</f>
        <v>1743</v>
      </c>
      <c r="AD161" s="10">
        <f>INT(VLOOKUP($V161,映射表!$B:$C,2,FALSE)*VLOOKUP($U161,怪物属性偏向!$E:$I,4,FALSE)/100*Y161*$AB161)</f>
        <v>2490</v>
      </c>
      <c r="AE161" s="10">
        <f>INT(VLOOKUP($V161,映射表!$B:$C,2,FALSE)*VLOOKUP($U161,怪物属性偏向!$E:$I,5,FALSE)/100*Z161*AB161)</f>
        <v>6374</v>
      </c>
      <c r="AF161" s="10">
        <f>INT(VLOOKUP($V161,映射表!$B:$D,3,FALSE)*AA161)</f>
        <v>1158</v>
      </c>
    </row>
    <row r="162" spans="1:32" x14ac:dyDescent="0.15">
      <c r="A162">
        <f t="shared" si="114"/>
        <v>4000032</v>
      </c>
      <c r="B162">
        <f t="shared" si="128"/>
        <v>4000159</v>
      </c>
      <c r="C162">
        <f t="shared" si="129"/>
        <v>4000159</v>
      </c>
      <c r="D162" t="str">
        <f t="shared" si="130"/>
        <v>4000032s3</v>
      </c>
      <c r="E162" t="str">
        <f t="shared" si="131"/>
        <v>4000160:32:1</v>
      </c>
      <c r="F162">
        <f t="shared" si="132"/>
        <v>160</v>
      </c>
      <c r="G162">
        <f t="shared" si="115"/>
        <v>4000160</v>
      </c>
      <c r="H162">
        <f t="shared" si="140"/>
        <v>160</v>
      </c>
      <c r="I162" t="str">
        <f>VLOOKUP(U162,怪物属性偏向!E:F,2,FALSE)</f>
        <v>树妖</v>
      </c>
      <c r="J162">
        <f t="shared" si="133"/>
        <v>32</v>
      </c>
      <c r="K162">
        <f t="shared" si="134"/>
        <v>1743</v>
      </c>
      <c r="L162">
        <f t="shared" si="135"/>
        <v>2490</v>
      </c>
      <c r="M162">
        <f t="shared" si="136"/>
        <v>6374</v>
      </c>
      <c r="N162">
        <f t="shared" si="137"/>
        <v>1158</v>
      </c>
      <c r="O162">
        <f t="shared" si="138"/>
        <v>4000160</v>
      </c>
      <c r="P162" t="str">
        <f t="shared" si="139"/>
        <v>树妖</v>
      </c>
      <c r="S162">
        <v>32</v>
      </c>
      <c r="T162">
        <v>3</v>
      </c>
      <c r="U162" t="s">
        <v>350</v>
      </c>
      <c r="V162">
        <f>VLOOKUP(S162,映射表!T:U,2,FALSE)</f>
        <v>32</v>
      </c>
      <c r="W162">
        <v>0</v>
      </c>
      <c r="X162" s="5">
        <v>1</v>
      </c>
      <c r="Y162" s="5">
        <v>1</v>
      </c>
      <c r="Z162" s="5">
        <v>1</v>
      </c>
      <c r="AA162" s="5">
        <v>1</v>
      </c>
      <c r="AB162" s="5">
        <v>1</v>
      </c>
      <c r="AC162" s="10">
        <f>INT(VLOOKUP($V162,映射表!$B:$C,2,FALSE)*VLOOKUP($U162,怪物属性偏向!$E:$I,3,FALSE)/100*X162*$AB162)</f>
        <v>1743</v>
      </c>
      <c r="AD162" s="10">
        <f>INT(VLOOKUP($V162,映射表!$B:$C,2,FALSE)*VLOOKUP($U162,怪物属性偏向!$E:$I,4,FALSE)/100*Y162*$AB162)</f>
        <v>2490</v>
      </c>
      <c r="AE162" s="10">
        <f>INT(VLOOKUP($V162,映射表!$B:$C,2,FALSE)*VLOOKUP($U162,怪物属性偏向!$E:$I,5,FALSE)/100*Z162*AB162)</f>
        <v>6374</v>
      </c>
      <c r="AF162" s="10">
        <f>INT(VLOOKUP($V162,映射表!$B:$D,3,FALSE)*AA162)</f>
        <v>1158</v>
      </c>
    </row>
    <row r="163" spans="1:32" x14ac:dyDescent="0.15">
      <c r="A163">
        <f t="shared" si="114"/>
        <v>4000032</v>
      </c>
      <c r="B163">
        <f t="shared" si="128"/>
        <v>4000161</v>
      </c>
      <c r="C163">
        <f t="shared" si="129"/>
        <v>4000161</v>
      </c>
      <c r="D163" t="str">
        <f t="shared" si="130"/>
        <v>4000032s2</v>
      </c>
      <c r="E163" t="str">
        <f t="shared" si="131"/>
        <v>4000161:32:1</v>
      </c>
      <c r="F163">
        <f t="shared" si="132"/>
        <v>161</v>
      </c>
      <c r="G163">
        <f t="shared" si="115"/>
        <v>4000161</v>
      </c>
      <c r="H163">
        <f t="shared" si="140"/>
        <v>161</v>
      </c>
      <c r="I163" t="str">
        <f>VLOOKUP(U163,怪物属性偏向!E:F,2,FALSE)</f>
        <v>甲虫精</v>
      </c>
      <c r="J163">
        <f t="shared" si="133"/>
        <v>32</v>
      </c>
      <c r="K163">
        <f t="shared" si="134"/>
        <v>2490</v>
      </c>
      <c r="L163">
        <f t="shared" si="135"/>
        <v>2490</v>
      </c>
      <c r="M163">
        <f t="shared" si="136"/>
        <v>3984</v>
      </c>
      <c r="N163">
        <f t="shared" si="137"/>
        <v>1158</v>
      </c>
      <c r="O163">
        <f t="shared" si="138"/>
        <v>4000161</v>
      </c>
      <c r="P163" t="str">
        <f t="shared" si="139"/>
        <v>甲虫精</v>
      </c>
      <c r="S163">
        <v>32</v>
      </c>
      <c r="T163">
        <v>2</v>
      </c>
      <c r="U163" t="s">
        <v>476</v>
      </c>
      <c r="V163">
        <f>VLOOKUP(S163,映射表!T:U,2,FALSE)</f>
        <v>32</v>
      </c>
      <c r="W163">
        <v>1</v>
      </c>
      <c r="X163" s="5">
        <v>1</v>
      </c>
      <c r="Y163" s="5">
        <v>1</v>
      </c>
      <c r="Z163" s="5">
        <v>1</v>
      </c>
      <c r="AA163" s="5">
        <v>1</v>
      </c>
      <c r="AB163" s="5">
        <v>1</v>
      </c>
      <c r="AC163" s="10">
        <f>INT(VLOOKUP($V163,映射表!$B:$C,2,FALSE)*VLOOKUP($U163,怪物属性偏向!$E:$I,3,FALSE)/100*X163*$AB163)</f>
        <v>2490</v>
      </c>
      <c r="AD163" s="10">
        <f>INT(VLOOKUP($V163,映射表!$B:$C,2,FALSE)*VLOOKUP($U163,怪物属性偏向!$E:$I,4,FALSE)/100*Y163*$AB163)</f>
        <v>2490</v>
      </c>
      <c r="AE163" s="10">
        <f>INT(VLOOKUP($V163,映射表!$B:$C,2,FALSE)*VLOOKUP($U163,怪物属性偏向!$E:$I,5,FALSE)/100*Z163*AB163)</f>
        <v>3984</v>
      </c>
      <c r="AF163" s="10">
        <f>INT(VLOOKUP($V163,映射表!$B:$D,3,FALSE)*AA163)</f>
        <v>1158</v>
      </c>
    </row>
    <row r="164" spans="1:32" x14ac:dyDescent="0.15">
      <c r="A164">
        <f t="shared" si="114"/>
        <v>4000033</v>
      </c>
      <c r="B164">
        <f t="shared" si="128"/>
        <v>4000163</v>
      </c>
      <c r="C164" t="str">
        <f t="shared" si="129"/>
        <v/>
      </c>
      <c r="D164" t="str">
        <f t="shared" si="130"/>
        <v>4000033s7</v>
      </c>
      <c r="E164" t="str">
        <f t="shared" si="131"/>
        <v>4000162:33:1</v>
      </c>
      <c r="F164">
        <f t="shared" si="132"/>
        <v>162</v>
      </c>
      <c r="G164">
        <f t="shared" si="115"/>
        <v>4000162</v>
      </c>
      <c r="H164">
        <f t="shared" si="140"/>
        <v>162</v>
      </c>
      <c r="I164" t="str">
        <f>VLOOKUP(U164,怪物属性偏向!E:F,2,FALSE)</f>
        <v>小花精</v>
      </c>
      <c r="J164">
        <f t="shared" si="133"/>
        <v>33</v>
      </c>
      <c r="K164">
        <f t="shared" si="134"/>
        <v>2720</v>
      </c>
      <c r="L164">
        <f t="shared" si="135"/>
        <v>2720</v>
      </c>
      <c r="M164">
        <f t="shared" si="136"/>
        <v>4352</v>
      </c>
      <c r="N164">
        <f t="shared" si="137"/>
        <v>1257</v>
      </c>
      <c r="O164">
        <f t="shared" si="138"/>
        <v>4000162</v>
      </c>
      <c r="P164" t="str">
        <f t="shared" si="139"/>
        <v>超治疗小花精</v>
      </c>
      <c r="S164">
        <v>33</v>
      </c>
      <c r="T164">
        <v>7</v>
      </c>
      <c r="U164" t="s">
        <v>475</v>
      </c>
      <c r="V164">
        <f>VLOOKUP(S164,映射表!T:U,2,FALSE)</f>
        <v>33</v>
      </c>
      <c r="W164">
        <v>0</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row>
    <row r="165" spans="1:32" x14ac:dyDescent="0.15">
      <c r="A165">
        <f t="shared" si="114"/>
        <v>4000033</v>
      </c>
      <c r="B165">
        <f t="shared" si="128"/>
        <v>4000163</v>
      </c>
      <c r="C165">
        <f t="shared" si="129"/>
        <v>4000163</v>
      </c>
      <c r="D165" t="str">
        <f t="shared" si="130"/>
        <v>4000033s8</v>
      </c>
      <c r="E165" t="str">
        <f t="shared" si="131"/>
        <v>4000163:33:1</v>
      </c>
      <c r="F165">
        <f t="shared" si="132"/>
        <v>163</v>
      </c>
      <c r="G165">
        <f t="shared" si="115"/>
        <v>4000163</v>
      </c>
      <c r="H165">
        <f t="shared" si="140"/>
        <v>163</v>
      </c>
      <c r="I165" t="str">
        <f>VLOOKUP(U165,怪物属性偏向!E:F,2,FALSE)</f>
        <v>小花精</v>
      </c>
      <c r="J165">
        <f t="shared" si="133"/>
        <v>33</v>
      </c>
      <c r="K165">
        <f t="shared" si="134"/>
        <v>2720</v>
      </c>
      <c r="L165">
        <f t="shared" si="135"/>
        <v>2720</v>
      </c>
      <c r="M165">
        <f t="shared" si="136"/>
        <v>4352</v>
      </c>
      <c r="N165">
        <f t="shared" si="137"/>
        <v>1257</v>
      </c>
      <c r="O165">
        <f t="shared" si="138"/>
        <v>4000163</v>
      </c>
      <c r="P165" t="str">
        <f t="shared" si="139"/>
        <v>超治疗小花精</v>
      </c>
      <c r="S165">
        <v>33</v>
      </c>
      <c r="T165">
        <v>8</v>
      </c>
      <c r="U165" t="s">
        <v>475</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row>
    <row r="166" spans="1:32" x14ac:dyDescent="0.15">
      <c r="A166">
        <f t="shared" si="114"/>
        <v>4000033</v>
      </c>
      <c r="B166">
        <f t="shared" si="128"/>
        <v>4000163</v>
      </c>
      <c r="C166">
        <f t="shared" si="129"/>
        <v>4000163</v>
      </c>
      <c r="D166" t="str">
        <f t="shared" si="130"/>
        <v>4000033s9</v>
      </c>
      <c r="E166" t="str">
        <f t="shared" si="131"/>
        <v>4000164:33:1</v>
      </c>
      <c r="F166">
        <f t="shared" si="132"/>
        <v>164</v>
      </c>
      <c r="G166">
        <f t="shared" si="115"/>
        <v>4000164</v>
      </c>
      <c r="H166">
        <f t="shared" si="140"/>
        <v>164</v>
      </c>
      <c r="I166" t="str">
        <f>VLOOKUP(U166,怪物属性偏向!E:F,2,FALSE)</f>
        <v>小花精</v>
      </c>
      <c r="J166">
        <f t="shared" si="133"/>
        <v>33</v>
      </c>
      <c r="K166">
        <f t="shared" si="134"/>
        <v>2720</v>
      </c>
      <c r="L166">
        <f t="shared" si="135"/>
        <v>2720</v>
      </c>
      <c r="M166">
        <f t="shared" si="136"/>
        <v>4352</v>
      </c>
      <c r="N166">
        <f t="shared" si="137"/>
        <v>1257</v>
      </c>
      <c r="O166">
        <f t="shared" si="138"/>
        <v>4000164</v>
      </c>
      <c r="P166" t="str">
        <f t="shared" si="139"/>
        <v>超治疗小花精</v>
      </c>
      <c r="S166">
        <v>33</v>
      </c>
      <c r="T166">
        <v>9</v>
      </c>
      <c r="U166" t="s">
        <v>475</v>
      </c>
      <c r="V166">
        <f>VLOOKUP(S166,映射表!T:U,2,FALSE)</f>
        <v>33</v>
      </c>
      <c r="W166">
        <v>0</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row>
    <row r="167" spans="1:32" x14ac:dyDescent="0.15">
      <c r="A167">
        <f t="shared" si="114"/>
        <v>4000033</v>
      </c>
      <c r="B167">
        <f t="shared" si="128"/>
        <v>4000165</v>
      </c>
      <c r="C167">
        <f t="shared" si="129"/>
        <v>4000165</v>
      </c>
      <c r="D167" t="str">
        <f t="shared" si="130"/>
        <v>4000033s1</v>
      </c>
      <c r="E167" t="str">
        <f t="shared" si="131"/>
        <v>4000165:33:1</v>
      </c>
      <c r="F167">
        <f t="shared" si="132"/>
        <v>165</v>
      </c>
      <c r="G167">
        <f t="shared" si="115"/>
        <v>4000165</v>
      </c>
      <c r="H167">
        <f t="shared" si="140"/>
        <v>165</v>
      </c>
      <c r="I167" t="str">
        <f>VLOOKUP(U167,怪物属性偏向!E:F,2,FALSE)</f>
        <v>甲虫精</v>
      </c>
      <c r="J167">
        <f t="shared" si="133"/>
        <v>33</v>
      </c>
      <c r="K167">
        <f t="shared" si="134"/>
        <v>2720</v>
      </c>
      <c r="L167">
        <f t="shared" si="135"/>
        <v>2720</v>
      </c>
      <c r="M167">
        <f t="shared" si="136"/>
        <v>4352</v>
      </c>
      <c r="N167">
        <f t="shared" si="137"/>
        <v>1257</v>
      </c>
      <c r="O167">
        <f t="shared" si="138"/>
        <v>4000165</v>
      </c>
      <c r="P167" t="str">
        <f t="shared" si="139"/>
        <v>甲虫精</v>
      </c>
      <c r="S167">
        <v>33</v>
      </c>
      <c r="T167">
        <v>1</v>
      </c>
      <c r="U167" t="s">
        <v>354</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row>
    <row r="168" spans="1:32" x14ac:dyDescent="0.15">
      <c r="A168">
        <f t="shared" si="114"/>
        <v>4000033</v>
      </c>
      <c r="B168">
        <f t="shared" si="128"/>
        <v>4000165</v>
      </c>
      <c r="C168">
        <f t="shared" si="129"/>
        <v>4000165</v>
      </c>
      <c r="D168" t="str">
        <f t="shared" si="130"/>
        <v>4000033s3</v>
      </c>
      <c r="E168" t="str">
        <f t="shared" si="131"/>
        <v>4000166:33:1</v>
      </c>
      <c r="F168">
        <f t="shared" si="132"/>
        <v>166</v>
      </c>
      <c r="G168">
        <f t="shared" si="115"/>
        <v>4000166</v>
      </c>
      <c r="H168">
        <f t="shared" si="140"/>
        <v>166</v>
      </c>
      <c r="I168" t="str">
        <f>VLOOKUP(U168,怪物属性偏向!E:F,2,FALSE)</f>
        <v>甲虫精</v>
      </c>
      <c r="J168">
        <f t="shared" si="133"/>
        <v>33</v>
      </c>
      <c r="K168">
        <f t="shared" si="134"/>
        <v>2720</v>
      </c>
      <c r="L168">
        <f t="shared" si="135"/>
        <v>2720</v>
      </c>
      <c r="M168">
        <f t="shared" si="136"/>
        <v>4352</v>
      </c>
      <c r="N168">
        <f t="shared" si="137"/>
        <v>1257</v>
      </c>
      <c r="O168">
        <f t="shared" si="138"/>
        <v>4000166</v>
      </c>
      <c r="P168" t="str">
        <f t="shared" si="139"/>
        <v>甲虫精</v>
      </c>
      <c r="S168">
        <v>33</v>
      </c>
      <c r="T168">
        <v>3</v>
      </c>
      <c r="U168" t="s">
        <v>354</v>
      </c>
      <c r="V168">
        <f>VLOOKUP(S168,映射表!T:U,2,FALSE)</f>
        <v>33</v>
      </c>
      <c r="W168">
        <v>0</v>
      </c>
      <c r="X168" s="5">
        <v>1</v>
      </c>
      <c r="Y168" s="5">
        <v>1</v>
      </c>
      <c r="Z168" s="5">
        <v>1</v>
      </c>
      <c r="AA168" s="5">
        <v>1</v>
      </c>
      <c r="AB168" s="5">
        <v>1</v>
      </c>
      <c r="AC168" s="10">
        <f>INT(VLOOKUP($V168,映射表!$B:$C,2,FALSE)*VLOOKUP($U168,怪物属性偏向!$E:$I,3,FALSE)/100*X168*$AB168)</f>
        <v>2720</v>
      </c>
      <c r="AD168" s="10">
        <f>INT(VLOOKUP($V168,映射表!$B:$C,2,FALSE)*VLOOKUP($U168,怪物属性偏向!$E:$I,4,FALSE)/100*Y168*$AB168)</f>
        <v>2720</v>
      </c>
      <c r="AE168" s="10">
        <f>INT(VLOOKUP($V168,映射表!$B:$C,2,FALSE)*VLOOKUP($U168,怪物属性偏向!$E:$I,5,FALSE)/100*Z168*AB168)</f>
        <v>4352</v>
      </c>
      <c r="AF168" s="10">
        <f>INT(VLOOKUP($V168,映射表!$B:$D,3,FALSE)*AA168)</f>
        <v>1257</v>
      </c>
    </row>
    <row r="169" spans="1:32" x14ac:dyDescent="0.15">
      <c r="A169">
        <f t="shared" si="114"/>
        <v>4000034</v>
      </c>
      <c r="B169">
        <f t="shared" si="128"/>
        <v>4000167</v>
      </c>
      <c r="C169">
        <f t="shared" si="129"/>
        <v>4000167</v>
      </c>
      <c r="D169" t="str">
        <f t="shared" si="130"/>
        <v>4000034s4</v>
      </c>
      <c r="E169" t="str">
        <f t="shared" si="131"/>
        <v>4000167:34:1</v>
      </c>
      <c r="F169">
        <f t="shared" si="132"/>
        <v>167</v>
      </c>
      <c r="G169">
        <f t="shared" si="115"/>
        <v>4000167</v>
      </c>
      <c r="H169">
        <f t="shared" si="140"/>
        <v>167</v>
      </c>
      <c r="I169" t="str">
        <f>VLOOKUP(U169,怪物属性偏向!E:F,2,FALSE)</f>
        <v>小花精</v>
      </c>
      <c r="J169">
        <f t="shared" si="133"/>
        <v>34</v>
      </c>
      <c r="K169">
        <f t="shared" si="134"/>
        <v>2958</v>
      </c>
      <c r="L169">
        <f t="shared" si="135"/>
        <v>2958</v>
      </c>
      <c r="M169">
        <f t="shared" si="136"/>
        <v>4732</v>
      </c>
      <c r="N169">
        <f t="shared" si="137"/>
        <v>1357</v>
      </c>
      <c r="O169">
        <f t="shared" si="138"/>
        <v>4000167</v>
      </c>
      <c r="P169" t="str">
        <f t="shared" si="139"/>
        <v>超治疗小花精</v>
      </c>
      <c r="S169">
        <v>34</v>
      </c>
      <c r="T169">
        <v>4</v>
      </c>
      <c r="U169" t="s">
        <v>475</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row>
    <row r="170" spans="1:32" x14ac:dyDescent="0.15">
      <c r="A170">
        <f t="shared" si="114"/>
        <v>4000034</v>
      </c>
      <c r="B170">
        <f t="shared" si="128"/>
        <v>4000167</v>
      </c>
      <c r="C170">
        <f t="shared" si="129"/>
        <v>4000167</v>
      </c>
      <c r="D170" t="str">
        <f t="shared" si="130"/>
        <v>4000034s6</v>
      </c>
      <c r="E170" t="str">
        <f t="shared" si="131"/>
        <v>4000168:34:1</v>
      </c>
      <c r="F170">
        <f t="shared" si="132"/>
        <v>168</v>
      </c>
      <c r="G170">
        <f t="shared" si="115"/>
        <v>4000168</v>
      </c>
      <c r="H170">
        <f t="shared" si="140"/>
        <v>168</v>
      </c>
      <c r="I170" t="str">
        <f>VLOOKUP(U170,怪物属性偏向!E:F,2,FALSE)</f>
        <v>小花精</v>
      </c>
      <c r="J170">
        <f t="shared" si="133"/>
        <v>34</v>
      </c>
      <c r="K170">
        <f t="shared" si="134"/>
        <v>2958</v>
      </c>
      <c r="L170">
        <f t="shared" si="135"/>
        <v>2958</v>
      </c>
      <c r="M170">
        <f t="shared" si="136"/>
        <v>4732</v>
      </c>
      <c r="N170">
        <f t="shared" si="137"/>
        <v>1357</v>
      </c>
      <c r="O170">
        <f t="shared" si="138"/>
        <v>4000168</v>
      </c>
      <c r="P170" t="str">
        <f t="shared" si="139"/>
        <v>超治疗小花精</v>
      </c>
      <c r="S170">
        <v>34</v>
      </c>
      <c r="T170">
        <v>6</v>
      </c>
      <c r="U170" t="s">
        <v>475</v>
      </c>
      <c r="V170">
        <f>VLOOKUP(S170,映射表!T:U,2,FALSE)</f>
        <v>34</v>
      </c>
      <c r="W170">
        <v>0</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row>
    <row r="171" spans="1:32" x14ac:dyDescent="0.15">
      <c r="A171">
        <f t="shared" si="114"/>
        <v>4000034</v>
      </c>
      <c r="B171">
        <f t="shared" si="128"/>
        <v>4000169</v>
      </c>
      <c r="C171">
        <f t="shared" si="129"/>
        <v>4000169</v>
      </c>
      <c r="D171" t="str">
        <f t="shared" si="130"/>
        <v>4000034s7</v>
      </c>
      <c r="E171" t="str">
        <f t="shared" si="131"/>
        <v>4000169:34:1</v>
      </c>
      <c r="F171">
        <f t="shared" si="132"/>
        <v>169</v>
      </c>
      <c r="G171">
        <f t="shared" si="115"/>
        <v>4000169</v>
      </c>
      <c r="H171">
        <f t="shared" si="140"/>
        <v>169</v>
      </c>
      <c r="I171" t="str">
        <f>VLOOKUP(U171,怪物属性偏向!E:F,2,FALSE)</f>
        <v>小花精</v>
      </c>
      <c r="J171">
        <f t="shared" si="133"/>
        <v>34</v>
      </c>
      <c r="K171">
        <f t="shared" si="134"/>
        <v>2958</v>
      </c>
      <c r="L171">
        <f t="shared" si="135"/>
        <v>2958</v>
      </c>
      <c r="M171">
        <f t="shared" si="136"/>
        <v>4732</v>
      </c>
      <c r="N171">
        <f t="shared" si="137"/>
        <v>1357</v>
      </c>
      <c r="O171">
        <f t="shared" si="138"/>
        <v>4000169</v>
      </c>
      <c r="P171" t="str">
        <f t="shared" si="139"/>
        <v>超治疗小花精</v>
      </c>
      <c r="S171">
        <v>34</v>
      </c>
      <c r="T171">
        <v>7</v>
      </c>
      <c r="U171" t="s">
        <v>475</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row>
    <row r="172" spans="1:32" x14ac:dyDescent="0.15">
      <c r="A172">
        <f t="shared" si="114"/>
        <v>4000034</v>
      </c>
      <c r="B172">
        <f t="shared" si="128"/>
        <v>4000169</v>
      </c>
      <c r="C172">
        <f t="shared" si="129"/>
        <v>4000169</v>
      </c>
      <c r="D172" t="str">
        <f t="shared" si="130"/>
        <v>4000034s9</v>
      </c>
      <c r="E172" t="str">
        <f t="shared" si="131"/>
        <v>4000170:34:1</v>
      </c>
      <c r="F172">
        <f t="shared" si="132"/>
        <v>170</v>
      </c>
      <c r="G172">
        <f t="shared" si="115"/>
        <v>4000170</v>
      </c>
      <c r="H172">
        <f t="shared" si="140"/>
        <v>170</v>
      </c>
      <c r="I172" t="str">
        <f>VLOOKUP(U172,怪物属性偏向!E:F,2,FALSE)</f>
        <v>小花精</v>
      </c>
      <c r="J172">
        <f t="shared" si="133"/>
        <v>34</v>
      </c>
      <c r="K172">
        <f t="shared" si="134"/>
        <v>2958</v>
      </c>
      <c r="L172">
        <f t="shared" si="135"/>
        <v>2958</v>
      </c>
      <c r="M172">
        <f t="shared" si="136"/>
        <v>4732</v>
      </c>
      <c r="N172">
        <f t="shared" si="137"/>
        <v>1357</v>
      </c>
      <c r="O172">
        <f t="shared" si="138"/>
        <v>4000170</v>
      </c>
      <c r="P172" t="str">
        <f t="shared" si="139"/>
        <v>超治疗小花精</v>
      </c>
      <c r="S172">
        <v>34</v>
      </c>
      <c r="T172">
        <v>9</v>
      </c>
      <c r="U172" t="s">
        <v>475</v>
      </c>
      <c r="V172">
        <f>VLOOKUP(S172,映射表!T:U,2,FALSE)</f>
        <v>34</v>
      </c>
      <c r="W172">
        <v>0</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row>
    <row r="173" spans="1:32" x14ac:dyDescent="0.15">
      <c r="A173">
        <f t="shared" si="114"/>
        <v>4000034</v>
      </c>
      <c r="B173">
        <f t="shared" si="128"/>
        <v>4000171</v>
      </c>
      <c r="C173">
        <f t="shared" si="129"/>
        <v>4000171</v>
      </c>
      <c r="D173" t="str">
        <f t="shared" si="130"/>
        <v>4000034s2</v>
      </c>
      <c r="E173" t="str">
        <f t="shared" si="131"/>
        <v>4000171:34:1</v>
      </c>
      <c r="F173">
        <f t="shared" si="132"/>
        <v>171</v>
      </c>
      <c r="G173">
        <f t="shared" si="115"/>
        <v>4000171</v>
      </c>
      <c r="H173">
        <f t="shared" si="140"/>
        <v>171</v>
      </c>
      <c r="I173" t="str">
        <f>VLOOKUP(U173,怪物属性偏向!E:F,2,FALSE)</f>
        <v>甲虫精</v>
      </c>
      <c r="J173">
        <f t="shared" si="133"/>
        <v>34</v>
      </c>
      <c r="K173">
        <f t="shared" si="134"/>
        <v>2958</v>
      </c>
      <c r="L173">
        <f t="shared" si="135"/>
        <v>2958</v>
      </c>
      <c r="M173">
        <f t="shared" si="136"/>
        <v>4732</v>
      </c>
      <c r="N173">
        <f t="shared" si="137"/>
        <v>1357</v>
      </c>
      <c r="O173">
        <f t="shared" si="138"/>
        <v>4000171</v>
      </c>
      <c r="P173" t="str">
        <f t="shared" si="139"/>
        <v>甲虫精</v>
      </c>
      <c r="S173">
        <v>34</v>
      </c>
      <c r="T173">
        <v>2</v>
      </c>
      <c r="U173" t="s">
        <v>354</v>
      </c>
      <c r="V173">
        <f>VLOOKUP(S173,映射表!T:U,2,FALSE)</f>
        <v>34</v>
      </c>
      <c r="W173">
        <v>1</v>
      </c>
      <c r="X173" s="5">
        <v>1</v>
      </c>
      <c r="Y173" s="5">
        <v>1</v>
      </c>
      <c r="Z173" s="5">
        <v>1</v>
      </c>
      <c r="AA173" s="5">
        <v>1</v>
      </c>
      <c r="AB173" s="5">
        <v>1</v>
      </c>
      <c r="AC173" s="10">
        <f>INT(VLOOKUP($V173,映射表!$B:$C,2,FALSE)*VLOOKUP($U173,怪物属性偏向!$E:$I,3,FALSE)/100*X173*$AB173)</f>
        <v>2958</v>
      </c>
      <c r="AD173" s="10">
        <f>INT(VLOOKUP($V173,映射表!$B:$C,2,FALSE)*VLOOKUP($U173,怪物属性偏向!$E:$I,4,FALSE)/100*Y173*$AB173)</f>
        <v>2958</v>
      </c>
      <c r="AE173" s="10">
        <f>INT(VLOOKUP($V173,映射表!$B:$C,2,FALSE)*VLOOKUP($U173,怪物属性偏向!$E:$I,5,FALSE)/100*Z173*AB173)</f>
        <v>4732</v>
      </c>
      <c r="AF173" s="10">
        <f>INT(VLOOKUP($V173,映射表!$B:$D,3,FALSE)*AA173)</f>
        <v>1357</v>
      </c>
    </row>
    <row r="174" spans="1:32" x14ac:dyDescent="0.15">
      <c r="A174">
        <f t="shared" si="114"/>
        <v>4000035</v>
      </c>
      <c r="B174">
        <f t="shared" si="128"/>
        <v>4000173</v>
      </c>
      <c r="C174" t="str">
        <f t="shared" si="129"/>
        <v/>
      </c>
      <c r="D174" t="str">
        <f t="shared" si="130"/>
        <v>4000035s9</v>
      </c>
      <c r="E174" t="str">
        <f t="shared" si="131"/>
        <v>4000172:35:1</v>
      </c>
      <c r="F174">
        <f t="shared" si="132"/>
        <v>172</v>
      </c>
      <c r="G174">
        <f t="shared" si="115"/>
        <v>4000172</v>
      </c>
      <c r="H174">
        <f t="shared" si="140"/>
        <v>172</v>
      </c>
      <c r="I174" t="str">
        <f>VLOOKUP(U174,怪物属性偏向!E:F,2,FALSE)</f>
        <v>小花精</v>
      </c>
      <c r="J174">
        <f t="shared" si="133"/>
        <v>35</v>
      </c>
      <c r="K174">
        <f t="shared" si="134"/>
        <v>3275</v>
      </c>
      <c r="L174">
        <f t="shared" si="135"/>
        <v>3275</v>
      </c>
      <c r="M174">
        <f t="shared" si="136"/>
        <v>5240</v>
      </c>
      <c r="N174">
        <f t="shared" si="137"/>
        <v>1456</v>
      </c>
      <c r="O174">
        <f t="shared" si="138"/>
        <v>4000172</v>
      </c>
      <c r="P174" t="str">
        <f t="shared" si="139"/>
        <v>超治疗小花精</v>
      </c>
      <c r="S174">
        <v>35</v>
      </c>
      <c r="T174">
        <v>9</v>
      </c>
      <c r="U174" t="s">
        <v>475</v>
      </c>
      <c r="V174">
        <f>VLOOKUP(S174,映射表!T:U,2,FALSE)</f>
        <v>35</v>
      </c>
      <c r="W174">
        <v>0</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row>
    <row r="175" spans="1:32" x14ac:dyDescent="0.15">
      <c r="A175">
        <f t="shared" si="114"/>
        <v>4000035</v>
      </c>
      <c r="B175">
        <f t="shared" si="128"/>
        <v>4000173</v>
      </c>
      <c r="C175">
        <f t="shared" si="129"/>
        <v>4000173</v>
      </c>
      <c r="D175" t="str">
        <f t="shared" si="130"/>
        <v>4000035s7</v>
      </c>
      <c r="E175" t="str">
        <f t="shared" si="131"/>
        <v>4000173:35:1</v>
      </c>
      <c r="F175">
        <f t="shared" si="132"/>
        <v>173</v>
      </c>
      <c r="G175">
        <f t="shared" si="115"/>
        <v>4000173</v>
      </c>
      <c r="H175">
        <f t="shared" si="140"/>
        <v>173</v>
      </c>
      <c r="I175" t="str">
        <f>VLOOKUP(U175,怪物属性偏向!E:F,2,FALSE)</f>
        <v>小花精</v>
      </c>
      <c r="J175">
        <f t="shared" si="133"/>
        <v>35</v>
      </c>
      <c r="K175">
        <f t="shared" si="134"/>
        <v>3275</v>
      </c>
      <c r="L175">
        <f t="shared" si="135"/>
        <v>3275</v>
      </c>
      <c r="M175">
        <f t="shared" si="136"/>
        <v>5240</v>
      </c>
      <c r="N175">
        <f t="shared" si="137"/>
        <v>1456</v>
      </c>
      <c r="O175">
        <f t="shared" si="138"/>
        <v>4000173</v>
      </c>
      <c r="P175" t="str">
        <f t="shared" si="139"/>
        <v>超治疗小花精</v>
      </c>
      <c r="S175">
        <v>35</v>
      </c>
      <c r="T175">
        <v>7</v>
      </c>
      <c r="U175" t="s">
        <v>475</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row>
    <row r="176" spans="1:32" x14ac:dyDescent="0.15">
      <c r="A176">
        <f t="shared" si="114"/>
        <v>4000035</v>
      </c>
      <c r="B176">
        <f t="shared" si="128"/>
        <v>4000173</v>
      </c>
      <c r="C176">
        <f t="shared" si="129"/>
        <v>4000173</v>
      </c>
      <c r="D176" t="str">
        <f t="shared" si="130"/>
        <v>4000035s5</v>
      </c>
      <c r="E176" t="str">
        <f t="shared" si="131"/>
        <v>4000174:35:1</v>
      </c>
      <c r="F176">
        <f t="shared" si="132"/>
        <v>174</v>
      </c>
      <c r="G176">
        <f t="shared" si="115"/>
        <v>4000174</v>
      </c>
      <c r="H176">
        <f t="shared" si="140"/>
        <v>174</v>
      </c>
      <c r="I176" t="str">
        <f>VLOOKUP(U176,怪物属性偏向!E:F,2,FALSE)</f>
        <v>洛克</v>
      </c>
      <c r="J176">
        <f t="shared" si="133"/>
        <v>35</v>
      </c>
      <c r="K176">
        <f t="shared" si="134"/>
        <v>3275</v>
      </c>
      <c r="L176">
        <f t="shared" si="135"/>
        <v>3275</v>
      </c>
      <c r="M176">
        <f t="shared" si="136"/>
        <v>5240</v>
      </c>
      <c r="N176">
        <f t="shared" si="137"/>
        <v>1456</v>
      </c>
      <c r="O176">
        <f t="shared" si="138"/>
        <v>4000174</v>
      </c>
      <c r="P176" t="str">
        <f t="shared" si="139"/>
        <v>洛克</v>
      </c>
      <c r="S176">
        <v>35</v>
      </c>
      <c r="T176">
        <v>5</v>
      </c>
      <c r="U176" s="19" t="s">
        <v>427</v>
      </c>
      <c r="V176">
        <f>VLOOKUP(S176,映射表!T:U,2,FALSE)</f>
        <v>35</v>
      </c>
      <c r="W176">
        <v>0</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row>
    <row r="177" spans="1:32" x14ac:dyDescent="0.15">
      <c r="A177">
        <f t="shared" si="114"/>
        <v>4000035</v>
      </c>
      <c r="B177">
        <f t="shared" si="128"/>
        <v>4000175</v>
      </c>
      <c r="C177">
        <f t="shared" si="129"/>
        <v>4000175</v>
      </c>
      <c r="D177" t="str">
        <f t="shared" si="130"/>
        <v>4000035s1</v>
      </c>
      <c r="E177" t="str">
        <f t="shared" si="131"/>
        <v>4000175:35:1</v>
      </c>
      <c r="F177">
        <f t="shared" si="132"/>
        <v>175</v>
      </c>
      <c r="G177">
        <f t="shared" si="115"/>
        <v>4000175</v>
      </c>
      <c r="H177">
        <f t="shared" si="140"/>
        <v>175</v>
      </c>
      <c r="I177" t="str">
        <f>VLOOKUP(U177,怪物属性偏向!E:F,2,FALSE)</f>
        <v>尤尼丝</v>
      </c>
      <c r="J177">
        <f t="shared" si="133"/>
        <v>35</v>
      </c>
      <c r="K177">
        <f t="shared" si="134"/>
        <v>3275</v>
      </c>
      <c r="L177">
        <f t="shared" si="135"/>
        <v>3275</v>
      </c>
      <c r="M177">
        <f t="shared" si="136"/>
        <v>5240</v>
      </c>
      <c r="N177">
        <f t="shared" si="137"/>
        <v>1456</v>
      </c>
      <c r="O177">
        <f t="shared" si="138"/>
        <v>4000175</v>
      </c>
      <c r="P177" t="str">
        <f t="shared" si="139"/>
        <v>尤尼丝</v>
      </c>
      <c r="S177">
        <v>35</v>
      </c>
      <c r="T177">
        <v>1</v>
      </c>
      <c r="U177" s="20" t="s">
        <v>428</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row>
    <row r="178" spans="1:32" x14ac:dyDescent="0.15">
      <c r="A178">
        <f t="shared" si="114"/>
        <v>4000035</v>
      </c>
      <c r="B178">
        <f t="shared" si="128"/>
        <v>4000175</v>
      </c>
      <c r="C178">
        <f t="shared" si="129"/>
        <v>4000175</v>
      </c>
      <c r="D178" t="str">
        <f t="shared" si="130"/>
        <v>4000035s3</v>
      </c>
      <c r="E178" t="str">
        <f t="shared" si="131"/>
        <v>4000176:35:1</v>
      </c>
      <c r="F178">
        <f t="shared" si="132"/>
        <v>176</v>
      </c>
      <c r="G178">
        <f t="shared" si="115"/>
        <v>4000176</v>
      </c>
      <c r="H178">
        <f t="shared" si="140"/>
        <v>176</v>
      </c>
      <c r="I178" t="str">
        <f>VLOOKUP(U178,怪物属性偏向!E:F,2,FALSE)</f>
        <v>艾德蒙</v>
      </c>
      <c r="J178">
        <f t="shared" si="133"/>
        <v>35</v>
      </c>
      <c r="K178">
        <f t="shared" si="134"/>
        <v>3275</v>
      </c>
      <c r="L178">
        <f t="shared" si="135"/>
        <v>3275</v>
      </c>
      <c r="M178">
        <f t="shared" si="136"/>
        <v>5240</v>
      </c>
      <c r="N178">
        <f t="shared" si="137"/>
        <v>1456</v>
      </c>
      <c r="O178">
        <f t="shared" si="138"/>
        <v>4000176</v>
      </c>
      <c r="P178" t="str">
        <f t="shared" si="139"/>
        <v>艾德蒙</v>
      </c>
      <c r="S178">
        <v>35</v>
      </c>
      <c r="T178">
        <v>3</v>
      </c>
      <c r="U178" s="20" t="s">
        <v>429</v>
      </c>
      <c r="V178">
        <f>VLOOKUP(S178,映射表!T:U,2,FALSE)</f>
        <v>35</v>
      </c>
      <c r="W178">
        <v>0</v>
      </c>
      <c r="X178" s="5">
        <v>1</v>
      </c>
      <c r="Y178" s="5">
        <v>1</v>
      </c>
      <c r="Z178" s="5">
        <v>1</v>
      </c>
      <c r="AA178" s="5">
        <v>1</v>
      </c>
      <c r="AB178" s="5">
        <v>1</v>
      </c>
      <c r="AC178" s="10">
        <f>INT(VLOOKUP($V178,映射表!$B:$C,2,FALSE)*VLOOKUP($U178,怪物属性偏向!$E:$I,3,FALSE)/100*X178*$AB178)</f>
        <v>3275</v>
      </c>
      <c r="AD178" s="10">
        <f>INT(VLOOKUP($V178,映射表!$B:$C,2,FALSE)*VLOOKUP($U178,怪物属性偏向!$E:$I,4,FALSE)/100*Y178*$AB178)</f>
        <v>3275</v>
      </c>
      <c r="AE178" s="10">
        <f>INT(VLOOKUP($V178,映射表!$B:$C,2,FALSE)*VLOOKUP($U178,怪物属性偏向!$E:$I,5,FALSE)/100*Z178*AB178)</f>
        <v>5240</v>
      </c>
      <c r="AF178" s="10">
        <f>INT(VLOOKUP($V178,映射表!$B:$D,3,FALSE)*AA178)</f>
        <v>1456</v>
      </c>
    </row>
    <row r="179" spans="1:32" x14ac:dyDescent="0.15">
      <c r="A179">
        <f t="shared" si="114"/>
        <v>4000036</v>
      </c>
      <c r="B179">
        <f t="shared" si="128"/>
        <v>4000177</v>
      </c>
      <c r="C179">
        <f t="shared" si="129"/>
        <v>4000177</v>
      </c>
      <c r="D179" t="str">
        <f t="shared" si="130"/>
        <v>4000036s8</v>
      </c>
      <c r="E179" t="str">
        <f t="shared" si="131"/>
        <v>4000177:36:1</v>
      </c>
      <c r="F179">
        <f t="shared" si="132"/>
        <v>177</v>
      </c>
      <c r="G179">
        <f t="shared" si="115"/>
        <v>4000177</v>
      </c>
      <c r="H179">
        <f t="shared" si="140"/>
        <v>177</v>
      </c>
      <c r="I179" t="str">
        <f>VLOOKUP(U179,怪物属性偏向!E:F,2,FALSE)</f>
        <v>毒蘑菇</v>
      </c>
      <c r="J179">
        <f t="shared" si="133"/>
        <v>36</v>
      </c>
      <c r="K179">
        <f t="shared" si="134"/>
        <v>3608</v>
      </c>
      <c r="L179">
        <f t="shared" si="135"/>
        <v>3608</v>
      </c>
      <c r="M179">
        <f t="shared" si="136"/>
        <v>5772</v>
      </c>
      <c r="N179">
        <f t="shared" si="137"/>
        <v>1555</v>
      </c>
      <c r="O179">
        <f t="shared" si="138"/>
        <v>4000177</v>
      </c>
      <c r="P179" t="str">
        <f t="shared" si="139"/>
        <v>毒躯蘑菇</v>
      </c>
      <c r="S179">
        <v>36</v>
      </c>
      <c r="T179">
        <v>8</v>
      </c>
      <c r="U179" t="s">
        <v>357</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row>
    <row r="180" spans="1:32" x14ac:dyDescent="0.15">
      <c r="A180">
        <f t="shared" si="114"/>
        <v>4000036</v>
      </c>
      <c r="B180">
        <f t="shared" si="128"/>
        <v>4000177</v>
      </c>
      <c r="C180">
        <f t="shared" si="129"/>
        <v>4000177</v>
      </c>
      <c r="D180" t="str">
        <f t="shared" si="130"/>
        <v>4000036s6</v>
      </c>
      <c r="E180" t="str">
        <f t="shared" si="131"/>
        <v>4000178:36:1</v>
      </c>
      <c r="F180">
        <f t="shared" si="132"/>
        <v>178</v>
      </c>
      <c r="G180">
        <f t="shared" si="115"/>
        <v>4000178</v>
      </c>
      <c r="H180">
        <f t="shared" si="140"/>
        <v>178</v>
      </c>
      <c r="I180" t="str">
        <f>VLOOKUP(U180,怪物属性偏向!E:F,2,FALSE)</f>
        <v>毒蘑菇</v>
      </c>
      <c r="J180">
        <f t="shared" si="133"/>
        <v>36</v>
      </c>
      <c r="K180">
        <f t="shared" si="134"/>
        <v>3608</v>
      </c>
      <c r="L180">
        <f t="shared" si="135"/>
        <v>3608</v>
      </c>
      <c r="M180">
        <f t="shared" si="136"/>
        <v>5772</v>
      </c>
      <c r="N180">
        <f t="shared" si="137"/>
        <v>1555</v>
      </c>
      <c r="O180">
        <f t="shared" si="138"/>
        <v>4000178</v>
      </c>
      <c r="P180" t="str">
        <f t="shared" si="139"/>
        <v>毒躯蘑菇</v>
      </c>
      <c r="S180">
        <v>36</v>
      </c>
      <c r="T180">
        <v>6</v>
      </c>
      <c r="U180" t="s">
        <v>357</v>
      </c>
      <c r="V180">
        <f>VLOOKUP(S180,映射表!T:U,2,FALSE)</f>
        <v>36</v>
      </c>
      <c r="W180">
        <v>0</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row>
    <row r="181" spans="1:32" x14ac:dyDescent="0.15">
      <c r="A181">
        <f t="shared" si="114"/>
        <v>4000036</v>
      </c>
      <c r="B181">
        <f t="shared" si="128"/>
        <v>4000179</v>
      </c>
      <c r="C181">
        <f t="shared" si="129"/>
        <v>4000179</v>
      </c>
      <c r="D181" t="str">
        <f t="shared" si="130"/>
        <v>4000036s4</v>
      </c>
      <c r="E181" t="str">
        <f t="shared" si="131"/>
        <v>4000179:36:1</v>
      </c>
      <c r="F181">
        <f t="shared" si="132"/>
        <v>179</v>
      </c>
      <c r="G181">
        <f t="shared" si="115"/>
        <v>4000179</v>
      </c>
      <c r="H181">
        <f t="shared" si="140"/>
        <v>179</v>
      </c>
      <c r="I181" t="str">
        <f>VLOOKUP(U181,怪物属性偏向!E:F,2,FALSE)</f>
        <v>毒蘑菇</v>
      </c>
      <c r="J181">
        <f t="shared" si="133"/>
        <v>36</v>
      </c>
      <c r="K181">
        <f t="shared" si="134"/>
        <v>3608</v>
      </c>
      <c r="L181">
        <f t="shared" si="135"/>
        <v>3608</v>
      </c>
      <c r="M181">
        <f t="shared" si="136"/>
        <v>5772</v>
      </c>
      <c r="N181">
        <f t="shared" si="137"/>
        <v>1555</v>
      </c>
      <c r="O181">
        <f t="shared" si="138"/>
        <v>4000179</v>
      </c>
      <c r="P181" t="str">
        <f t="shared" si="139"/>
        <v>毒躯蘑菇</v>
      </c>
      <c r="S181">
        <v>36</v>
      </c>
      <c r="T181">
        <v>4</v>
      </c>
      <c r="U181" t="s">
        <v>357</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row>
    <row r="182" spans="1:32" x14ac:dyDescent="0.15">
      <c r="A182">
        <f t="shared" si="114"/>
        <v>4000036</v>
      </c>
      <c r="B182">
        <f t="shared" si="128"/>
        <v>4000179</v>
      </c>
      <c r="C182">
        <f t="shared" si="129"/>
        <v>4000179</v>
      </c>
      <c r="D182" t="str">
        <f t="shared" si="130"/>
        <v>4000036s3</v>
      </c>
      <c r="E182" t="str">
        <f t="shared" si="131"/>
        <v>4000180:36:1</v>
      </c>
      <c r="F182">
        <f t="shared" si="132"/>
        <v>180</v>
      </c>
      <c r="G182">
        <f t="shared" si="115"/>
        <v>4000180</v>
      </c>
      <c r="H182">
        <f t="shared" si="140"/>
        <v>180</v>
      </c>
      <c r="I182" t="str">
        <f>VLOOKUP(U182,怪物属性偏向!E:F,2,FALSE)</f>
        <v>树妖</v>
      </c>
      <c r="J182">
        <f t="shared" si="133"/>
        <v>36</v>
      </c>
      <c r="K182">
        <f t="shared" si="134"/>
        <v>3608</v>
      </c>
      <c r="L182">
        <f t="shared" si="135"/>
        <v>3608</v>
      </c>
      <c r="M182">
        <f t="shared" si="136"/>
        <v>5772</v>
      </c>
      <c r="N182">
        <f t="shared" si="137"/>
        <v>1555</v>
      </c>
      <c r="O182">
        <f t="shared" si="138"/>
        <v>4000180</v>
      </c>
      <c r="P182" t="str">
        <f t="shared" si="139"/>
        <v>毒躯树妖</v>
      </c>
      <c r="S182">
        <v>36</v>
      </c>
      <c r="T182">
        <v>3</v>
      </c>
      <c r="U182" t="s">
        <v>359</v>
      </c>
      <c r="V182">
        <f>VLOOKUP(S182,映射表!T:U,2,FALSE)</f>
        <v>36</v>
      </c>
      <c r="W182">
        <v>0</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row>
    <row r="183" spans="1:32" x14ac:dyDescent="0.15">
      <c r="A183">
        <f t="shared" si="114"/>
        <v>4000036</v>
      </c>
      <c r="B183">
        <f t="shared" si="128"/>
        <v>4000181</v>
      </c>
      <c r="C183">
        <f t="shared" si="129"/>
        <v>4000181</v>
      </c>
      <c r="D183" t="str">
        <f t="shared" si="130"/>
        <v>4000036s1</v>
      </c>
      <c r="E183" t="str">
        <f t="shared" si="131"/>
        <v>4000181:36:1</v>
      </c>
      <c r="F183">
        <f t="shared" si="132"/>
        <v>181</v>
      </c>
      <c r="G183">
        <f t="shared" si="115"/>
        <v>4000181</v>
      </c>
      <c r="H183">
        <f t="shared" si="140"/>
        <v>181</v>
      </c>
      <c r="I183" t="str">
        <f>VLOOKUP(U183,怪物属性偏向!E:F,2,FALSE)</f>
        <v>树妖</v>
      </c>
      <c r="J183">
        <f t="shared" si="133"/>
        <v>36</v>
      </c>
      <c r="K183">
        <f t="shared" si="134"/>
        <v>3608</v>
      </c>
      <c r="L183">
        <f t="shared" si="135"/>
        <v>3608</v>
      </c>
      <c r="M183">
        <f t="shared" si="136"/>
        <v>5772</v>
      </c>
      <c r="N183">
        <f t="shared" si="137"/>
        <v>1555</v>
      </c>
      <c r="O183">
        <f t="shared" si="138"/>
        <v>4000181</v>
      </c>
      <c r="P183" t="str">
        <f t="shared" si="139"/>
        <v>毒躯树妖</v>
      </c>
      <c r="S183">
        <v>36</v>
      </c>
      <c r="T183">
        <v>1</v>
      </c>
      <c r="U183" t="s">
        <v>359</v>
      </c>
      <c r="V183">
        <f>VLOOKUP(S183,映射表!T:U,2,FALSE)</f>
        <v>36</v>
      </c>
      <c r="W183">
        <v>1</v>
      </c>
      <c r="X183" s="5">
        <v>1</v>
      </c>
      <c r="Y183" s="5">
        <v>1</v>
      </c>
      <c r="Z183" s="5">
        <v>1</v>
      </c>
      <c r="AA183" s="5">
        <v>1</v>
      </c>
      <c r="AB183" s="5">
        <v>1</v>
      </c>
      <c r="AC183" s="10">
        <f>INT(VLOOKUP($V183,映射表!$B:$C,2,FALSE)*VLOOKUP($U183,怪物属性偏向!$E:$I,3,FALSE)/100*X183*$AB183)</f>
        <v>3608</v>
      </c>
      <c r="AD183" s="10">
        <f>INT(VLOOKUP($V183,映射表!$B:$C,2,FALSE)*VLOOKUP($U183,怪物属性偏向!$E:$I,4,FALSE)/100*Y183*$AB183)</f>
        <v>3608</v>
      </c>
      <c r="AE183" s="10">
        <f>INT(VLOOKUP($V183,映射表!$B:$C,2,FALSE)*VLOOKUP($U183,怪物属性偏向!$E:$I,5,FALSE)/100*Z183*AB183)</f>
        <v>5772</v>
      </c>
      <c r="AF183" s="10">
        <f>INT(VLOOKUP($V183,映射表!$B:$D,3,FALSE)*AA183)</f>
        <v>1555</v>
      </c>
    </row>
    <row r="184" spans="1:32" x14ac:dyDescent="0.15">
      <c r="A184">
        <f t="shared" ref="A184:A205" si="141">4000000+S184</f>
        <v>4000037</v>
      </c>
      <c r="B184">
        <f t="shared" si="128"/>
        <v>4000183</v>
      </c>
      <c r="C184" t="str">
        <f t="shared" si="129"/>
        <v/>
      </c>
      <c r="D184" t="str">
        <f t="shared" si="130"/>
        <v>4000037s2</v>
      </c>
      <c r="E184" t="str">
        <f t="shared" si="131"/>
        <v>4000182:37:1</v>
      </c>
      <c r="F184">
        <f t="shared" si="132"/>
        <v>182</v>
      </c>
      <c r="G184">
        <f t="shared" ref="G184:G205" si="142">4000000+F184</f>
        <v>4000182</v>
      </c>
      <c r="H184">
        <f t="shared" si="140"/>
        <v>182</v>
      </c>
      <c r="I184" t="str">
        <f>VLOOKUP(U184,怪物属性偏向!E:F,2,FALSE)</f>
        <v>树妖</v>
      </c>
      <c r="J184">
        <f t="shared" si="133"/>
        <v>37</v>
      </c>
      <c r="K184">
        <f t="shared" si="134"/>
        <v>3959</v>
      </c>
      <c r="L184">
        <f t="shared" si="135"/>
        <v>3959</v>
      </c>
      <c r="M184">
        <f t="shared" si="136"/>
        <v>6334</v>
      </c>
      <c r="N184">
        <f t="shared" si="137"/>
        <v>1655</v>
      </c>
      <c r="O184">
        <f t="shared" si="138"/>
        <v>4000182</v>
      </c>
      <c r="P184" t="str">
        <f t="shared" si="139"/>
        <v>毒躯树妖</v>
      </c>
      <c r="S184">
        <v>37</v>
      </c>
      <c r="T184">
        <v>2</v>
      </c>
      <c r="U184" t="s">
        <v>359</v>
      </c>
      <c r="V184">
        <f>VLOOKUP(S184,映射表!T:U,2,FALSE)</f>
        <v>37</v>
      </c>
      <c r="W184">
        <v>0</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row>
    <row r="185" spans="1:32" x14ac:dyDescent="0.15">
      <c r="A185">
        <f t="shared" si="141"/>
        <v>4000037</v>
      </c>
      <c r="B185">
        <f t="shared" si="128"/>
        <v>4000183</v>
      </c>
      <c r="C185">
        <f t="shared" si="129"/>
        <v>4000183</v>
      </c>
      <c r="D185" t="str">
        <f t="shared" si="130"/>
        <v>4000037s4</v>
      </c>
      <c r="E185" t="str">
        <f t="shared" si="131"/>
        <v>4000183:37:1</v>
      </c>
      <c r="F185">
        <f t="shared" si="132"/>
        <v>183</v>
      </c>
      <c r="G185">
        <f t="shared" si="142"/>
        <v>4000183</v>
      </c>
      <c r="H185">
        <f t="shared" si="140"/>
        <v>183</v>
      </c>
      <c r="I185" t="str">
        <f>VLOOKUP(U185,怪物属性偏向!E:F,2,FALSE)</f>
        <v>藤蔓怪</v>
      </c>
      <c r="J185">
        <f t="shared" si="133"/>
        <v>37</v>
      </c>
      <c r="K185">
        <f t="shared" si="134"/>
        <v>3959</v>
      </c>
      <c r="L185">
        <f t="shared" si="135"/>
        <v>3959</v>
      </c>
      <c r="M185">
        <f t="shared" si="136"/>
        <v>6334</v>
      </c>
      <c r="N185">
        <f t="shared" si="137"/>
        <v>1655</v>
      </c>
      <c r="O185">
        <f t="shared" si="138"/>
        <v>4000183</v>
      </c>
      <c r="P185" t="str">
        <f t="shared" si="139"/>
        <v>毒躯藤蔓怪</v>
      </c>
      <c r="S185">
        <v>37</v>
      </c>
      <c r="T185">
        <v>4</v>
      </c>
      <c r="U185" t="s">
        <v>477</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row>
    <row r="186" spans="1:32" x14ac:dyDescent="0.15">
      <c r="A186">
        <f t="shared" si="141"/>
        <v>4000037</v>
      </c>
      <c r="B186">
        <f t="shared" si="128"/>
        <v>4000183</v>
      </c>
      <c r="C186">
        <f t="shared" si="129"/>
        <v>4000183</v>
      </c>
      <c r="D186" t="str">
        <f t="shared" si="130"/>
        <v>4000037s6</v>
      </c>
      <c r="E186" t="str">
        <f t="shared" si="131"/>
        <v>4000184:37:1</v>
      </c>
      <c r="F186">
        <f t="shared" si="132"/>
        <v>184</v>
      </c>
      <c r="G186">
        <f t="shared" si="142"/>
        <v>4000184</v>
      </c>
      <c r="H186">
        <f t="shared" si="140"/>
        <v>184</v>
      </c>
      <c r="I186" t="str">
        <f>VLOOKUP(U186,怪物属性偏向!E:F,2,FALSE)</f>
        <v>藤蔓怪</v>
      </c>
      <c r="J186">
        <f t="shared" si="133"/>
        <v>37</v>
      </c>
      <c r="K186">
        <f t="shared" si="134"/>
        <v>3959</v>
      </c>
      <c r="L186">
        <f t="shared" si="135"/>
        <v>3959</v>
      </c>
      <c r="M186">
        <f t="shared" si="136"/>
        <v>6334</v>
      </c>
      <c r="N186">
        <f t="shared" si="137"/>
        <v>1655</v>
      </c>
      <c r="O186">
        <f t="shared" si="138"/>
        <v>4000184</v>
      </c>
      <c r="P186" t="str">
        <f t="shared" si="139"/>
        <v>毒躯藤蔓怪</v>
      </c>
      <c r="S186">
        <v>37</v>
      </c>
      <c r="T186">
        <v>6</v>
      </c>
      <c r="U186" t="s">
        <v>477</v>
      </c>
      <c r="V186">
        <f>VLOOKUP(S186,映射表!T:U,2,FALSE)</f>
        <v>37</v>
      </c>
      <c r="W186">
        <v>0</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row>
    <row r="187" spans="1:32" x14ac:dyDescent="0.15">
      <c r="A187">
        <f t="shared" si="141"/>
        <v>4000037</v>
      </c>
      <c r="B187">
        <f t="shared" si="128"/>
        <v>4000185</v>
      </c>
      <c r="C187">
        <f t="shared" si="129"/>
        <v>4000185</v>
      </c>
      <c r="D187" t="str">
        <f t="shared" si="130"/>
        <v>4000037s8</v>
      </c>
      <c r="E187" t="str">
        <f t="shared" si="131"/>
        <v>4000185:37:1</v>
      </c>
      <c r="F187">
        <f t="shared" si="132"/>
        <v>185</v>
      </c>
      <c r="G187">
        <f t="shared" si="142"/>
        <v>4000185</v>
      </c>
      <c r="H187">
        <f t="shared" si="140"/>
        <v>185</v>
      </c>
      <c r="I187" t="str">
        <f>VLOOKUP(U187,怪物属性偏向!E:F,2,FALSE)</f>
        <v>毒蘑菇</v>
      </c>
      <c r="J187">
        <f t="shared" si="133"/>
        <v>37</v>
      </c>
      <c r="K187">
        <f t="shared" si="134"/>
        <v>3959</v>
      </c>
      <c r="L187">
        <f t="shared" si="135"/>
        <v>3959</v>
      </c>
      <c r="M187">
        <f t="shared" si="136"/>
        <v>6334</v>
      </c>
      <c r="N187">
        <f t="shared" si="137"/>
        <v>1655</v>
      </c>
      <c r="O187">
        <f t="shared" si="138"/>
        <v>4000185</v>
      </c>
      <c r="P187" t="str">
        <f t="shared" si="139"/>
        <v>毒躯蘑菇</v>
      </c>
      <c r="S187">
        <v>37</v>
      </c>
      <c r="T187">
        <v>8</v>
      </c>
      <c r="U187" t="s">
        <v>357</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row>
    <row r="188" spans="1:32" x14ac:dyDescent="0.15">
      <c r="A188">
        <f t="shared" si="141"/>
        <v>4000037</v>
      </c>
      <c r="B188">
        <f t="shared" si="128"/>
        <v>4000186</v>
      </c>
      <c r="C188">
        <f t="shared" si="129"/>
        <v>4000186</v>
      </c>
      <c r="D188" t="str">
        <f t="shared" si="130"/>
        <v>4000037s9</v>
      </c>
      <c r="E188" t="str">
        <f t="shared" si="131"/>
        <v>4000186:37:1</v>
      </c>
      <c r="F188">
        <f t="shared" si="132"/>
        <v>186</v>
      </c>
      <c r="G188">
        <f t="shared" si="142"/>
        <v>4000186</v>
      </c>
      <c r="H188">
        <f t="shared" si="140"/>
        <v>186</v>
      </c>
      <c r="I188" t="str">
        <f>VLOOKUP(U188,怪物属性偏向!E:F,2,FALSE)</f>
        <v>毒蘑菇</v>
      </c>
      <c r="J188">
        <f t="shared" si="133"/>
        <v>37</v>
      </c>
      <c r="K188">
        <f t="shared" si="134"/>
        <v>3959</v>
      </c>
      <c r="L188">
        <f t="shared" si="135"/>
        <v>3959</v>
      </c>
      <c r="M188">
        <f t="shared" si="136"/>
        <v>6334</v>
      </c>
      <c r="N188">
        <f t="shared" si="137"/>
        <v>1655</v>
      </c>
      <c r="O188">
        <f t="shared" si="138"/>
        <v>4000186</v>
      </c>
      <c r="P188" t="str">
        <f t="shared" si="139"/>
        <v>毒躯蘑菇</v>
      </c>
      <c r="S188">
        <v>37</v>
      </c>
      <c r="T188">
        <v>9</v>
      </c>
      <c r="U188" t="s">
        <v>357</v>
      </c>
      <c r="V188">
        <f>VLOOKUP(S188,映射表!T:U,2,FALSE)</f>
        <v>37</v>
      </c>
      <c r="W188">
        <v>1</v>
      </c>
      <c r="X188" s="5">
        <v>1</v>
      </c>
      <c r="Y188" s="5">
        <v>1</v>
      </c>
      <c r="Z188" s="5">
        <v>1</v>
      </c>
      <c r="AA188" s="5">
        <v>1</v>
      </c>
      <c r="AB188" s="5">
        <v>1</v>
      </c>
      <c r="AC188" s="10">
        <f>INT(VLOOKUP($V188,映射表!$B:$C,2,FALSE)*VLOOKUP($U188,怪物属性偏向!$E:$I,3,FALSE)/100*X188*$AB188)</f>
        <v>3959</v>
      </c>
      <c r="AD188" s="10">
        <f>INT(VLOOKUP($V188,映射表!$B:$C,2,FALSE)*VLOOKUP($U188,怪物属性偏向!$E:$I,4,FALSE)/100*Y188*$AB188)</f>
        <v>3959</v>
      </c>
      <c r="AE188" s="10">
        <f>INT(VLOOKUP($V188,映射表!$B:$C,2,FALSE)*VLOOKUP($U188,怪物属性偏向!$E:$I,5,FALSE)/100*Z188*AB188)</f>
        <v>6334</v>
      </c>
      <c r="AF188" s="10">
        <f>INT(VLOOKUP($V188,映射表!$B:$D,3,FALSE)*AA188)</f>
        <v>1655</v>
      </c>
    </row>
    <row r="189" spans="1:32" x14ac:dyDescent="0.15">
      <c r="A189">
        <f t="shared" si="141"/>
        <v>4000038</v>
      </c>
      <c r="B189">
        <f t="shared" si="128"/>
        <v>4000187</v>
      </c>
      <c r="C189">
        <f t="shared" si="129"/>
        <v>4000187</v>
      </c>
      <c r="D189" t="str">
        <f t="shared" si="130"/>
        <v>4000038s9</v>
      </c>
      <c r="E189" t="str">
        <f t="shared" si="131"/>
        <v>4000187:38:1</v>
      </c>
      <c r="F189">
        <f t="shared" si="132"/>
        <v>187</v>
      </c>
      <c r="G189">
        <f t="shared" si="142"/>
        <v>4000187</v>
      </c>
      <c r="H189">
        <f t="shared" si="140"/>
        <v>187</v>
      </c>
      <c r="I189" t="str">
        <f>VLOOKUP(U189,怪物属性偏向!E:F,2,FALSE)</f>
        <v>树妖</v>
      </c>
      <c r="J189">
        <f t="shared" si="133"/>
        <v>38</v>
      </c>
      <c r="K189">
        <f t="shared" si="134"/>
        <v>4326</v>
      </c>
      <c r="L189">
        <f t="shared" si="135"/>
        <v>4326</v>
      </c>
      <c r="M189">
        <f t="shared" si="136"/>
        <v>6921</v>
      </c>
      <c r="N189">
        <f t="shared" si="137"/>
        <v>1754</v>
      </c>
      <c r="O189">
        <f t="shared" si="138"/>
        <v>4000187</v>
      </c>
      <c r="P189" t="str">
        <f t="shared" si="139"/>
        <v>毒躯树妖</v>
      </c>
      <c r="S189">
        <v>38</v>
      </c>
      <c r="T189">
        <v>9</v>
      </c>
      <c r="U189" t="s">
        <v>479</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row>
    <row r="190" spans="1:32" x14ac:dyDescent="0.15">
      <c r="A190">
        <f t="shared" si="141"/>
        <v>4000038</v>
      </c>
      <c r="B190">
        <f t="shared" si="128"/>
        <v>4000188</v>
      </c>
      <c r="C190">
        <f t="shared" si="129"/>
        <v>4000188</v>
      </c>
      <c r="D190" t="str">
        <f t="shared" si="130"/>
        <v>4000038s9</v>
      </c>
      <c r="E190" t="str">
        <f t="shared" si="131"/>
        <v>4000188:38:1</v>
      </c>
      <c r="F190">
        <f t="shared" si="132"/>
        <v>188</v>
      </c>
      <c r="G190">
        <f t="shared" si="142"/>
        <v>4000188</v>
      </c>
      <c r="H190">
        <f t="shared" si="140"/>
        <v>188</v>
      </c>
      <c r="I190" t="str">
        <f>VLOOKUP(U190,怪物属性偏向!E:F,2,FALSE)</f>
        <v>树妖</v>
      </c>
      <c r="J190">
        <f t="shared" si="133"/>
        <v>38</v>
      </c>
      <c r="K190">
        <f t="shared" si="134"/>
        <v>4326</v>
      </c>
      <c r="L190">
        <f t="shared" si="135"/>
        <v>4326</v>
      </c>
      <c r="M190">
        <f t="shared" si="136"/>
        <v>6921</v>
      </c>
      <c r="N190">
        <f t="shared" si="137"/>
        <v>1754</v>
      </c>
      <c r="O190">
        <f t="shared" si="138"/>
        <v>4000188</v>
      </c>
      <c r="P190" t="str">
        <f t="shared" si="139"/>
        <v>毒躯树妖</v>
      </c>
      <c r="S190">
        <v>38</v>
      </c>
      <c r="T190">
        <v>9</v>
      </c>
      <c r="U190" t="s">
        <v>479</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row>
    <row r="191" spans="1:32" x14ac:dyDescent="0.15">
      <c r="A191">
        <f t="shared" si="141"/>
        <v>4000038</v>
      </c>
      <c r="B191">
        <f t="shared" si="128"/>
        <v>4000189</v>
      </c>
      <c r="C191">
        <f t="shared" si="129"/>
        <v>4000189</v>
      </c>
      <c r="D191" t="str">
        <f t="shared" si="130"/>
        <v>4000038s9</v>
      </c>
      <c r="E191" t="str">
        <f t="shared" si="131"/>
        <v>4000189:38:1</v>
      </c>
      <c r="F191">
        <f t="shared" si="132"/>
        <v>189</v>
      </c>
      <c r="G191">
        <f t="shared" si="142"/>
        <v>4000189</v>
      </c>
      <c r="H191">
        <f t="shared" si="140"/>
        <v>189</v>
      </c>
      <c r="I191" t="str">
        <f>VLOOKUP(U191,怪物属性偏向!E:F,2,FALSE)</f>
        <v>树妖</v>
      </c>
      <c r="J191">
        <f t="shared" si="133"/>
        <v>38</v>
      </c>
      <c r="K191">
        <f t="shared" si="134"/>
        <v>4326</v>
      </c>
      <c r="L191">
        <f t="shared" si="135"/>
        <v>4326</v>
      </c>
      <c r="M191">
        <f t="shared" si="136"/>
        <v>6921</v>
      </c>
      <c r="N191">
        <f t="shared" si="137"/>
        <v>1754</v>
      </c>
      <c r="O191">
        <f t="shared" si="138"/>
        <v>4000189</v>
      </c>
      <c r="P191" t="str">
        <f t="shared" si="139"/>
        <v>毒躯树妖</v>
      </c>
      <c r="S191">
        <v>38</v>
      </c>
      <c r="T191">
        <v>9</v>
      </c>
      <c r="U191" t="s">
        <v>359</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row>
    <row r="192" spans="1:32" x14ac:dyDescent="0.15">
      <c r="A192">
        <f t="shared" si="141"/>
        <v>4000038</v>
      </c>
      <c r="B192">
        <f t="shared" si="128"/>
        <v>4000190</v>
      </c>
      <c r="C192">
        <f t="shared" si="129"/>
        <v>4000190</v>
      </c>
      <c r="D192" t="str">
        <f t="shared" si="130"/>
        <v>4000038s9</v>
      </c>
      <c r="E192" t="str">
        <f t="shared" si="131"/>
        <v>4000190:38:1</v>
      </c>
      <c r="F192">
        <f t="shared" si="132"/>
        <v>190</v>
      </c>
      <c r="G192">
        <f t="shared" si="142"/>
        <v>4000190</v>
      </c>
      <c r="H192">
        <f t="shared" si="140"/>
        <v>190</v>
      </c>
      <c r="I192" t="str">
        <f>VLOOKUP(U192,怪物属性偏向!E:F,2,FALSE)</f>
        <v>树妖</v>
      </c>
      <c r="J192">
        <f t="shared" si="133"/>
        <v>38</v>
      </c>
      <c r="K192">
        <f t="shared" si="134"/>
        <v>4326</v>
      </c>
      <c r="L192">
        <f t="shared" si="135"/>
        <v>4326</v>
      </c>
      <c r="M192">
        <f t="shared" si="136"/>
        <v>6921</v>
      </c>
      <c r="N192">
        <f t="shared" si="137"/>
        <v>1754</v>
      </c>
      <c r="O192">
        <f t="shared" si="138"/>
        <v>4000190</v>
      </c>
      <c r="P192" t="str">
        <f t="shared" si="139"/>
        <v>毒躯树妖</v>
      </c>
      <c r="S192">
        <v>38</v>
      </c>
      <c r="T192">
        <v>9</v>
      </c>
      <c r="U192" t="s">
        <v>359</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row>
    <row r="193" spans="1:32" x14ac:dyDescent="0.15">
      <c r="A193">
        <f t="shared" si="141"/>
        <v>4000038</v>
      </c>
      <c r="B193">
        <f t="shared" si="128"/>
        <v>4000191</v>
      </c>
      <c r="C193">
        <f t="shared" si="129"/>
        <v>4000191</v>
      </c>
      <c r="D193" t="str">
        <f t="shared" si="130"/>
        <v>4000038s9</v>
      </c>
      <c r="E193" t="str">
        <f t="shared" si="131"/>
        <v>4000191:38:1</v>
      </c>
      <c r="F193">
        <f t="shared" si="132"/>
        <v>191</v>
      </c>
      <c r="G193">
        <f t="shared" si="142"/>
        <v>4000191</v>
      </c>
      <c r="H193">
        <f t="shared" si="140"/>
        <v>191</v>
      </c>
      <c r="I193" t="str">
        <f>VLOOKUP(U193,怪物属性偏向!E:F,2,FALSE)</f>
        <v>藤蔓怪</v>
      </c>
      <c r="J193">
        <f t="shared" si="133"/>
        <v>38</v>
      </c>
      <c r="K193">
        <f t="shared" si="134"/>
        <v>4326</v>
      </c>
      <c r="L193">
        <f t="shared" si="135"/>
        <v>4326</v>
      </c>
      <c r="M193">
        <f t="shared" si="136"/>
        <v>6921</v>
      </c>
      <c r="N193">
        <f t="shared" si="137"/>
        <v>1754</v>
      </c>
      <c r="O193">
        <f t="shared" si="138"/>
        <v>4000191</v>
      </c>
      <c r="P193" t="str">
        <f t="shared" si="139"/>
        <v>毒躯藤蔓怪</v>
      </c>
      <c r="S193">
        <v>38</v>
      </c>
      <c r="T193">
        <v>9</v>
      </c>
      <c r="U193" t="s">
        <v>478</v>
      </c>
      <c r="V193">
        <f>VLOOKUP(S193,映射表!T:U,2,FALSE)</f>
        <v>38</v>
      </c>
      <c r="W193">
        <v>1</v>
      </c>
      <c r="X193" s="5">
        <v>1</v>
      </c>
      <c r="Y193" s="5">
        <v>1</v>
      </c>
      <c r="Z193" s="5">
        <v>1</v>
      </c>
      <c r="AA193" s="5">
        <v>1</v>
      </c>
      <c r="AB193" s="5">
        <v>1</v>
      </c>
      <c r="AC193" s="10">
        <f>INT(VLOOKUP($V193,映射表!$B:$C,2,FALSE)*VLOOKUP($U193,怪物属性偏向!$E:$I,3,FALSE)/100*X193*$AB193)</f>
        <v>4326</v>
      </c>
      <c r="AD193" s="10">
        <f>INT(VLOOKUP($V193,映射表!$B:$C,2,FALSE)*VLOOKUP($U193,怪物属性偏向!$E:$I,4,FALSE)/100*Y193*$AB193)</f>
        <v>4326</v>
      </c>
      <c r="AE193" s="10">
        <f>INT(VLOOKUP($V193,映射表!$B:$C,2,FALSE)*VLOOKUP($U193,怪物属性偏向!$E:$I,5,FALSE)/100*Z193*AB193)</f>
        <v>6921</v>
      </c>
      <c r="AF193" s="10">
        <f>INT(VLOOKUP($V193,映射表!$B:$D,3,FALSE)*AA193)</f>
        <v>1754</v>
      </c>
    </row>
    <row r="194" spans="1:32" x14ac:dyDescent="0.15">
      <c r="A194">
        <f t="shared" si="141"/>
        <v>4000039</v>
      </c>
      <c r="B194">
        <f t="shared" si="128"/>
        <v>4000192</v>
      </c>
      <c r="C194">
        <f t="shared" si="129"/>
        <v>4000192</v>
      </c>
      <c r="D194" t="str">
        <f t="shared" si="130"/>
        <v>4000039s2</v>
      </c>
      <c r="E194" t="str">
        <f t="shared" si="131"/>
        <v>4000192:39:1</v>
      </c>
      <c r="F194">
        <f t="shared" si="132"/>
        <v>192</v>
      </c>
      <c r="G194">
        <f t="shared" si="142"/>
        <v>4000192</v>
      </c>
      <c r="H194">
        <f t="shared" si="140"/>
        <v>192</v>
      </c>
      <c r="I194" t="str">
        <f>VLOOKUP(U194,怪物属性偏向!E:F,2,FALSE)</f>
        <v>树妖</v>
      </c>
      <c r="J194">
        <f t="shared" si="133"/>
        <v>39</v>
      </c>
      <c r="K194">
        <f t="shared" si="134"/>
        <v>4709</v>
      </c>
      <c r="L194">
        <f t="shared" si="135"/>
        <v>4709</v>
      </c>
      <c r="M194">
        <f t="shared" si="136"/>
        <v>7534</v>
      </c>
      <c r="N194">
        <f t="shared" si="137"/>
        <v>1853</v>
      </c>
      <c r="O194">
        <f t="shared" si="138"/>
        <v>4000192</v>
      </c>
      <c r="P194" t="str">
        <f t="shared" si="139"/>
        <v>毒躯树妖</v>
      </c>
      <c r="S194">
        <v>39</v>
      </c>
      <c r="T194">
        <v>2</v>
      </c>
      <c r="U194" t="s">
        <v>359</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row>
    <row r="195" spans="1:32" x14ac:dyDescent="0.15">
      <c r="A195">
        <f t="shared" si="141"/>
        <v>4000039</v>
      </c>
      <c r="B195">
        <f t="shared" si="128"/>
        <v>4000193</v>
      </c>
      <c r="C195">
        <f t="shared" si="129"/>
        <v>4000193</v>
      </c>
      <c r="D195" t="str">
        <f t="shared" si="130"/>
        <v>4000039s5</v>
      </c>
      <c r="E195" t="str">
        <f t="shared" si="131"/>
        <v>4000193:39:1</v>
      </c>
      <c r="F195">
        <f t="shared" si="132"/>
        <v>193</v>
      </c>
      <c r="G195">
        <f t="shared" si="142"/>
        <v>4000193</v>
      </c>
      <c r="H195">
        <f t="shared" si="140"/>
        <v>193</v>
      </c>
      <c r="I195" t="str">
        <f>VLOOKUP(U195,怪物属性偏向!E:F,2,FALSE)</f>
        <v>树妖</v>
      </c>
      <c r="J195">
        <f t="shared" si="133"/>
        <v>39</v>
      </c>
      <c r="K195">
        <f t="shared" si="134"/>
        <v>4709</v>
      </c>
      <c r="L195">
        <f t="shared" si="135"/>
        <v>4709</v>
      </c>
      <c r="M195">
        <f t="shared" si="136"/>
        <v>7534</v>
      </c>
      <c r="N195">
        <f t="shared" si="137"/>
        <v>1853</v>
      </c>
      <c r="O195">
        <f t="shared" si="138"/>
        <v>4000193</v>
      </c>
      <c r="P195" t="str">
        <f t="shared" si="139"/>
        <v>毒躯树妖</v>
      </c>
      <c r="S195">
        <v>39</v>
      </c>
      <c r="T195">
        <v>5</v>
      </c>
      <c r="U195" t="s">
        <v>359</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row>
    <row r="196" spans="1:32" x14ac:dyDescent="0.15">
      <c r="A196">
        <f t="shared" si="141"/>
        <v>4000039</v>
      </c>
      <c r="B196">
        <f t="shared" si="128"/>
        <v>4000194</v>
      </c>
      <c r="C196">
        <f t="shared" si="129"/>
        <v>4000194</v>
      </c>
      <c r="D196" t="str">
        <f t="shared" si="130"/>
        <v>4000039s7</v>
      </c>
      <c r="E196" t="str">
        <f t="shared" si="131"/>
        <v>4000194:39:1</v>
      </c>
      <c r="F196">
        <f t="shared" si="132"/>
        <v>194</v>
      </c>
      <c r="G196">
        <f t="shared" si="142"/>
        <v>4000194</v>
      </c>
      <c r="H196">
        <f t="shared" si="140"/>
        <v>194</v>
      </c>
      <c r="I196" t="str">
        <f>VLOOKUP(U196,怪物属性偏向!E:F,2,FALSE)</f>
        <v>藤蔓怪</v>
      </c>
      <c r="J196">
        <f t="shared" si="133"/>
        <v>39</v>
      </c>
      <c r="K196">
        <f t="shared" si="134"/>
        <v>4709</v>
      </c>
      <c r="L196">
        <f t="shared" si="135"/>
        <v>4709</v>
      </c>
      <c r="M196">
        <f t="shared" si="136"/>
        <v>7534</v>
      </c>
      <c r="N196">
        <f t="shared" si="137"/>
        <v>1853</v>
      </c>
      <c r="O196">
        <f t="shared" si="138"/>
        <v>4000194</v>
      </c>
      <c r="P196" t="str">
        <f t="shared" si="139"/>
        <v>毒躯藤蔓怪</v>
      </c>
      <c r="S196">
        <v>39</v>
      </c>
      <c r="T196">
        <v>7</v>
      </c>
      <c r="U196" t="s">
        <v>478</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row>
    <row r="197" spans="1:32" x14ac:dyDescent="0.15">
      <c r="A197">
        <f t="shared" si="141"/>
        <v>4000039</v>
      </c>
      <c r="B197">
        <f t="shared" ref="B197:B205" si="143">IF(C197="",B198,C197)</f>
        <v>4000195</v>
      </c>
      <c r="C197">
        <f t="shared" ref="C197:C205" si="144">IF(W197=1,G197,IF(A197=A196,C196,""))</f>
        <v>4000195</v>
      </c>
      <c r="D197" t="str">
        <f t="shared" ref="D197:D205" si="145">A197&amp;"s"&amp;T197</f>
        <v>4000039s9</v>
      </c>
      <c r="E197" t="str">
        <f t="shared" ref="E197:E205" si="146">G197&amp;":"&amp;V197&amp;":"&amp;"1"</f>
        <v>4000195:39:1</v>
      </c>
      <c r="F197">
        <f t="shared" ref="F197:F205" si="147">H197</f>
        <v>195</v>
      </c>
      <c r="G197">
        <f t="shared" si="142"/>
        <v>4000195</v>
      </c>
      <c r="H197">
        <f t="shared" si="140"/>
        <v>195</v>
      </c>
      <c r="I197" t="str">
        <f>VLOOKUP(U197,怪物属性偏向!E:F,2,FALSE)</f>
        <v>藤蔓怪</v>
      </c>
      <c r="J197">
        <f t="shared" ref="J197:J205" si="148">V197</f>
        <v>39</v>
      </c>
      <c r="K197">
        <f t="shared" ref="K197:K205" si="149">AC197</f>
        <v>4709</v>
      </c>
      <c r="L197">
        <f t="shared" ref="L197:L205" si="150">AD197</f>
        <v>4709</v>
      </c>
      <c r="M197">
        <f t="shared" ref="M197:M205" si="151">AE197</f>
        <v>7534</v>
      </c>
      <c r="N197">
        <f t="shared" ref="N197:N205" si="152">AF197</f>
        <v>1853</v>
      </c>
      <c r="O197">
        <f t="shared" ref="O197:O205" si="153">G197</f>
        <v>4000195</v>
      </c>
      <c r="P197" t="str">
        <f t="shared" ref="P197:P205" si="154">U197</f>
        <v>毒躯藤蔓怪</v>
      </c>
      <c r="S197">
        <v>39</v>
      </c>
      <c r="T197">
        <v>9</v>
      </c>
      <c r="U197" t="s">
        <v>478</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row>
    <row r="198" spans="1:32" x14ac:dyDescent="0.15">
      <c r="A198">
        <f t="shared" si="141"/>
        <v>4000039</v>
      </c>
      <c r="B198">
        <f t="shared" si="143"/>
        <v>4000196</v>
      </c>
      <c r="C198">
        <f t="shared" si="144"/>
        <v>4000196</v>
      </c>
      <c r="D198" t="str">
        <f t="shared" si="145"/>
        <v>4000039s3</v>
      </c>
      <c r="E198" t="str">
        <f t="shared" si="146"/>
        <v>4000196:39:1</v>
      </c>
      <c r="F198">
        <f t="shared" si="147"/>
        <v>196</v>
      </c>
      <c r="G198">
        <f t="shared" si="142"/>
        <v>4000196</v>
      </c>
      <c r="H198">
        <f t="shared" si="140"/>
        <v>196</v>
      </c>
      <c r="I198" t="str">
        <f>VLOOKUP(U198,怪物属性偏向!E:F,2,FALSE)</f>
        <v>树妖</v>
      </c>
      <c r="J198">
        <f t="shared" si="148"/>
        <v>39</v>
      </c>
      <c r="K198">
        <f t="shared" si="149"/>
        <v>4709</v>
      </c>
      <c r="L198">
        <f t="shared" si="150"/>
        <v>4709</v>
      </c>
      <c r="M198">
        <f t="shared" si="151"/>
        <v>7534</v>
      </c>
      <c r="N198">
        <f t="shared" si="152"/>
        <v>1853</v>
      </c>
      <c r="O198">
        <f t="shared" si="153"/>
        <v>4000196</v>
      </c>
      <c r="P198" t="str">
        <f t="shared" si="154"/>
        <v>毒躯树妖</v>
      </c>
      <c r="S198">
        <v>39</v>
      </c>
      <c r="T198">
        <v>3</v>
      </c>
      <c r="U198" t="s">
        <v>479</v>
      </c>
      <c r="V198">
        <f>VLOOKUP(S198,映射表!T:U,2,FALSE)</f>
        <v>39</v>
      </c>
      <c r="W198">
        <v>1</v>
      </c>
      <c r="X198" s="5">
        <v>1</v>
      </c>
      <c r="Y198" s="5">
        <v>1</v>
      </c>
      <c r="Z198" s="5">
        <v>1</v>
      </c>
      <c r="AA198" s="5">
        <v>1</v>
      </c>
      <c r="AB198" s="5">
        <v>1</v>
      </c>
      <c r="AC198" s="10">
        <f>INT(VLOOKUP($V198,映射表!$B:$C,2,FALSE)*VLOOKUP($U198,怪物属性偏向!$E:$I,3,FALSE)/100*X198*$AB198)</f>
        <v>4709</v>
      </c>
      <c r="AD198" s="10">
        <f>INT(VLOOKUP($V198,映射表!$B:$C,2,FALSE)*VLOOKUP($U198,怪物属性偏向!$E:$I,4,FALSE)/100*Y198*$AB198)</f>
        <v>4709</v>
      </c>
      <c r="AE198" s="10">
        <f>INT(VLOOKUP($V198,映射表!$B:$C,2,FALSE)*VLOOKUP($U198,怪物属性偏向!$E:$I,5,FALSE)/100*Z198*AB198)</f>
        <v>7534</v>
      </c>
      <c r="AF198" s="10">
        <f>INT(VLOOKUP($V198,映射表!$B:$D,3,FALSE)*AA198)</f>
        <v>1853</v>
      </c>
    </row>
    <row r="199" spans="1:32" x14ac:dyDescent="0.15">
      <c r="A199">
        <f t="shared" si="141"/>
        <v>4000039</v>
      </c>
      <c r="B199">
        <f t="shared" si="143"/>
        <v>4000197</v>
      </c>
      <c r="C199">
        <f t="shared" si="144"/>
        <v>4000197</v>
      </c>
      <c r="D199" t="str">
        <f t="shared" si="145"/>
        <v>4000039s1</v>
      </c>
      <c r="E199" t="str">
        <f t="shared" si="146"/>
        <v>4000197:39:1</v>
      </c>
      <c r="F199">
        <f t="shared" si="147"/>
        <v>197</v>
      </c>
      <c r="G199">
        <f t="shared" si="142"/>
        <v>4000197</v>
      </c>
      <c r="H199">
        <f t="shared" si="140"/>
        <v>197</v>
      </c>
      <c r="I199" t="str">
        <f>VLOOKUP(U199,怪物属性偏向!E:F,2,FALSE)</f>
        <v>树妖</v>
      </c>
      <c r="J199">
        <f t="shared" si="148"/>
        <v>39</v>
      </c>
      <c r="K199">
        <f t="shared" si="149"/>
        <v>4709</v>
      </c>
      <c r="L199">
        <f t="shared" si="150"/>
        <v>4709</v>
      </c>
      <c r="M199">
        <f t="shared" si="151"/>
        <v>7534</v>
      </c>
      <c r="N199">
        <f t="shared" si="152"/>
        <v>1853</v>
      </c>
      <c r="O199">
        <f t="shared" si="153"/>
        <v>4000197</v>
      </c>
      <c r="P199" t="str">
        <f t="shared" si="154"/>
        <v>毒躯树妖</v>
      </c>
      <c r="S199">
        <v>39</v>
      </c>
      <c r="T199">
        <v>1</v>
      </c>
      <c r="U199" t="s">
        <v>479</v>
      </c>
      <c r="V199">
        <f>VLOOKUP(S199,映射表!T:U,2,FALSE)</f>
        <v>39</v>
      </c>
      <c r="W199">
        <v>1</v>
      </c>
      <c r="X199" s="5">
        <v>1</v>
      </c>
      <c r="Y199" s="5">
        <v>1</v>
      </c>
      <c r="Z199" s="5">
        <v>1</v>
      </c>
      <c r="AA199" s="5">
        <v>1</v>
      </c>
      <c r="AB199" s="5">
        <v>1</v>
      </c>
      <c r="AC199" s="10">
        <f>INT(VLOOKUP($V199,映射表!$B:$C,2,FALSE)*VLOOKUP($U199,怪物属性偏向!$E:$I,3,FALSE)/100*X199*$AB199)</f>
        <v>4709</v>
      </c>
      <c r="AD199" s="10">
        <f>INT(VLOOKUP($V199,映射表!$B:$C,2,FALSE)*VLOOKUP($U199,怪物属性偏向!$E:$I,4,FALSE)/100*Y199*$AB199)</f>
        <v>4709</v>
      </c>
      <c r="AE199" s="10">
        <f>INT(VLOOKUP($V199,映射表!$B:$C,2,FALSE)*VLOOKUP($U199,怪物属性偏向!$E:$I,5,FALSE)/100*Z199*AB199)</f>
        <v>7534</v>
      </c>
      <c r="AF199" s="10">
        <f>INT(VLOOKUP($V199,映射表!$B:$D,3,FALSE)*AA199)</f>
        <v>1853</v>
      </c>
    </row>
    <row r="200" spans="1:32" x14ac:dyDescent="0.15">
      <c r="A200">
        <f t="shared" si="141"/>
        <v>4000040</v>
      </c>
      <c r="B200">
        <f t="shared" si="143"/>
        <v>4000198</v>
      </c>
      <c r="C200">
        <f t="shared" si="144"/>
        <v>4000198</v>
      </c>
      <c r="D200" t="str">
        <f t="shared" si="145"/>
        <v>4000040s1</v>
      </c>
      <c r="E200" t="str">
        <f t="shared" si="146"/>
        <v>4000198:40:1</v>
      </c>
      <c r="F200">
        <f t="shared" si="147"/>
        <v>198</v>
      </c>
      <c r="G200">
        <f t="shared" si="142"/>
        <v>4000198</v>
      </c>
      <c r="H200">
        <f t="shared" si="140"/>
        <v>198</v>
      </c>
      <c r="I200" t="str">
        <f>VLOOKUP(U200,怪物属性偏向!E:F,2,FALSE)</f>
        <v>树妖</v>
      </c>
      <c r="J200">
        <f t="shared" si="148"/>
        <v>40</v>
      </c>
      <c r="K200">
        <f t="shared" si="149"/>
        <v>5142</v>
      </c>
      <c r="L200">
        <f t="shared" si="150"/>
        <v>5142</v>
      </c>
      <c r="M200">
        <f t="shared" si="151"/>
        <v>8227</v>
      </c>
      <c r="N200">
        <f t="shared" si="152"/>
        <v>1953</v>
      </c>
      <c r="O200">
        <f t="shared" si="153"/>
        <v>4000198</v>
      </c>
      <c r="P200" t="str">
        <f t="shared" si="154"/>
        <v>毒躯树妖</v>
      </c>
      <c r="S200">
        <v>40</v>
      </c>
      <c r="T200">
        <v>1</v>
      </c>
      <c r="U200" t="s">
        <v>479</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row>
    <row r="201" spans="1:32" x14ac:dyDescent="0.15">
      <c r="A201">
        <f t="shared" si="141"/>
        <v>4000040</v>
      </c>
      <c r="B201">
        <f t="shared" si="143"/>
        <v>4000199</v>
      </c>
      <c r="C201">
        <f t="shared" si="144"/>
        <v>4000199</v>
      </c>
      <c r="D201" t="str">
        <f t="shared" si="145"/>
        <v>4000040s5</v>
      </c>
      <c r="E201" t="str">
        <f t="shared" si="146"/>
        <v>4000199:40:1</v>
      </c>
      <c r="F201">
        <f t="shared" si="147"/>
        <v>199</v>
      </c>
      <c r="G201">
        <f t="shared" si="142"/>
        <v>4000199</v>
      </c>
      <c r="H201">
        <f t="shared" si="140"/>
        <v>199</v>
      </c>
      <c r="I201" t="str">
        <f>VLOOKUP(U201,怪物属性偏向!E:F,2,FALSE)</f>
        <v>树妖</v>
      </c>
      <c r="J201">
        <f t="shared" si="148"/>
        <v>40</v>
      </c>
      <c r="K201">
        <f t="shared" si="149"/>
        <v>5142</v>
      </c>
      <c r="L201">
        <f t="shared" si="150"/>
        <v>5142</v>
      </c>
      <c r="M201">
        <f t="shared" si="151"/>
        <v>8227</v>
      </c>
      <c r="N201">
        <f t="shared" si="152"/>
        <v>1953</v>
      </c>
      <c r="O201">
        <f t="shared" si="153"/>
        <v>4000199</v>
      </c>
      <c r="P201" t="str">
        <f t="shared" si="154"/>
        <v>毒躯树妖</v>
      </c>
      <c r="S201">
        <v>40</v>
      </c>
      <c r="T201">
        <v>5</v>
      </c>
      <c r="U201" t="s">
        <v>479</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row>
    <row r="202" spans="1:32" x14ac:dyDescent="0.15">
      <c r="A202">
        <f t="shared" si="141"/>
        <v>4000040</v>
      </c>
      <c r="B202">
        <f t="shared" si="143"/>
        <v>4000200</v>
      </c>
      <c r="C202">
        <f t="shared" si="144"/>
        <v>4000200</v>
      </c>
      <c r="D202" t="str">
        <f t="shared" si="145"/>
        <v>4000040s2</v>
      </c>
      <c r="E202" t="str">
        <f t="shared" si="146"/>
        <v>4000200:40:1</v>
      </c>
      <c r="F202">
        <f t="shared" si="147"/>
        <v>200</v>
      </c>
      <c r="G202">
        <f t="shared" si="142"/>
        <v>4000200</v>
      </c>
      <c r="H202">
        <f t="shared" si="140"/>
        <v>200</v>
      </c>
      <c r="I202" t="str">
        <f>VLOOKUP(U202,怪物属性偏向!E:F,2,FALSE)</f>
        <v>树妖</v>
      </c>
      <c r="J202">
        <f t="shared" si="148"/>
        <v>40</v>
      </c>
      <c r="K202">
        <f t="shared" si="149"/>
        <v>5142</v>
      </c>
      <c r="L202">
        <f t="shared" si="150"/>
        <v>5142</v>
      </c>
      <c r="M202">
        <f t="shared" si="151"/>
        <v>8227</v>
      </c>
      <c r="N202">
        <f t="shared" si="152"/>
        <v>1953</v>
      </c>
      <c r="O202">
        <f t="shared" si="153"/>
        <v>4000200</v>
      </c>
      <c r="P202" t="str">
        <f t="shared" si="154"/>
        <v>毒躯树妖</v>
      </c>
      <c r="S202">
        <v>40</v>
      </c>
      <c r="T202">
        <v>2</v>
      </c>
      <c r="U202" t="s">
        <v>479</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row>
    <row r="203" spans="1:32" x14ac:dyDescent="0.15">
      <c r="A203">
        <f t="shared" si="141"/>
        <v>4000040</v>
      </c>
      <c r="B203">
        <f t="shared" si="143"/>
        <v>4000201</v>
      </c>
      <c r="C203">
        <f t="shared" si="144"/>
        <v>4000201</v>
      </c>
      <c r="D203" t="str">
        <f t="shared" si="145"/>
        <v>4000040s7</v>
      </c>
      <c r="E203" t="str">
        <f t="shared" si="146"/>
        <v>4000201:40:1</v>
      </c>
      <c r="F203">
        <f t="shared" si="147"/>
        <v>201</v>
      </c>
      <c r="G203">
        <f t="shared" si="142"/>
        <v>4000201</v>
      </c>
      <c r="H203">
        <f t="shared" si="140"/>
        <v>201</v>
      </c>
      <c r="I203" t="str">
        <f>VLOOKUP(U203,怪物属性偏向!E:F,2,FALSE)</f>
        <v>贝蒂</v>
      </c>
      <c r="J203">
        <f t="shared" si="148"/>
        <v>40</v>
      </c>
      <c r="K203">
        <f t="shared" si="149"/>
        <v>5142</v>
      </c>
      <c r="L203">
        <f t="shared" si="150"/>
        <v>5142</v>
      </c>
      <c r="M203">
        <f t="shared" si="151"/>
        <v>8227</v>
      </c>
      <c r="N203">
        <f t="shared" si="152"/>
        <v>1953</v>
      </c>
      <c r="O203">
        <f t="shared" si="153"/>
        <v>4000201</v>
      </c>
      <c r="P203" t="str">
        <f t="shared" si="154"/>
        <v>贝蒂</v>
      </c>
      <c r="S203">
        <v>40</v>
      </c>
      <c r="T203">
        <v>7</v>
      </c>
      <c r="U203" s="19" t="s">
        <v>431</v>
      </c>
      <c r="V203">
        <f>VLOOKUP(S203,映射表!T:U,2,FALSE)</f>
        <v>40</v>
      </c>
      <c r="W203">
        <v>1</v>
      </c>
      <c r="X203" s="5">
        <v>1</v>
      </c>
      <c r="Y203" s="5">
        <v>1</v>
      </c>
      <c r="Z203" s="5">
        <v>1</v>
      </c>
      <c r="AA203" s="5">
        <v>1</v>
      </c>
      <c r="AB203" s="5">
        <v>1</v>
      </c>
      <c r="AC203" s="10">
        <f>INT(VLOOKUP($V203,映射表!$B:$C,2,FALSE)*VLOOKUP($U203,怪物属性偏向!$E:$I,3,FALSE)/100*X203*$AB203)</f>
        <v>5142</v>
      </c>
      <c r="AD203" s="10">
        <f>INT(VLOOKUP($V203,映射表!$B:$C,2,FALSE)*VLOOKUP($U203,怪物属性偏向!$E:$I,4,FALSE)/100*Y203*$AB203)</f>
        <v>5142</v>
      </c>
      <c r="AE203" s="10">
        <f>INT(VLOOKUP($V203,映射表!$B:$C,2,FALSE)*VLOOKUP($U203,怪物属性偏向!$E:$I,5,FALSE)/100*Z203*AB203)</f>
        <v>8227</v>
      </c>
      <c r="AF203" s="10">
        <f>INT(VLOOKUP($V203,映射表!$B:$D,3,FALSE)*AA203)</f>
        <v>1953</v>
      </c>
    </row>
    <row r="204" spans="1:32" x14ac:dyDescent="0.15">
      <c r="A204">
        <f t="shared" si="141"/>
        <v>4000040</v>
      </c>
      <c r="B204">
        <f t="shared" si="143"/>
        <v>4000202</v>
      </c>
      <c r="C204">
        <f t="shared" si="144"/>
        <v>4000202</v>
      </c>
      <c r="D204" t="str">
        <f t="shared" si="145"/>
        <v>4000040s8</v>
      </c>
      <c r="E204" t="str">
        <f t="shared" si="146"/>
        <v>4000202:40:1</v>
      </c>
      <c r="F204">
        <f t="shared" si="147"/>
        <v>202</v>
      </c>
      <c r="G204">
        <f t="shared" si="142"/>
        <v>4000202</v>
      </c>
      <c r="H204">
        <f t="shared" si="140"/>
        <v>202</v>
      </c>
      <c r="I204" t="str">
        <f>VLOOKUP(U204,怪物属性偏向!E:F,2,FALSE)</f>
        <v>伊芙</v>
      </c>
      <c r="J204">
        <f t="shared" si="148"/>
        <v>40</v>
      </c>
      <c r="K204">
        <f t="shared" si="149"/>
        <v>5142</v>
      </c>
      <c r="L204">
        <f t="shared" si="150"/>
        <v>5142</v>
      </c>
      <c r="M204">
        <f t="shared" si="151"/>
        <v>8227</v>
      </c>
      <c r="N204">
        <f t="shared" si="152"/>
        <v>1953</v>
      </c>
      <c r="O204">
        <f t="shared" si="153"/>
        <v>4000202</v>
      </c>
      <c r="P204" t="str">
        <f t="shared" si="154"/>
        <v>伊芙</v>
      </c>
      <c r="S204">
        <v>40</v>
      </c>
      <c r="T204">
        <v>8</v>
      </c>
      <c r="U204" s="20" t="s">
        <v>432</v>
      </c>
      <c r="V204">
        <f>VLOOKUP(S204,映射表!T:U,2,FALSE)</f>
        <v>40</v>
      </c>
      <c r="W204">
        <v>1</v>
      </c>
      <c r="X204" s="5">
        <v>1</v>
      </c>
      <c r="Y204" s="5">
        <v>1</v>
      </c>
      <c r="Z204" s="5">
        <v>1</v>
      </c>
      <c r="AA204" s="5">
        <v>1</v>
      </c>
      <c r="AB204" s="5">
        <v>1</v>
      </c>
      <c r="AC204" s="10">
        <f>INT(VLOOKUP($V204,映射表!$B:$C,2,FALSE)*VLOOKUP($U204,怪物属性偏向!$E:$I,3,FALSE)/100*X204*$AB204)</f>
        <v>5142</v>
      </c>
      <c r="AD204" s="10">
        <f>INT(VLOOKUP($V204,映射表!$B:$C,2,FALSE)*VLOOKUP($U204,怪物属性偏向!$E:$I,4,FALSE)/100*Y204*$AB204)</f>
        <v>5142</v>
      </c>
      <c r="AE204" s="10">
        <f>INT(VLOOKUP($V204,映射表!$B:$C,2,FALSE)*VLOOKUP($U204,怪物属性偏向!$E:$I,5,FALSE)/100*Z204*AB204)</f>
        <v>8227</v>
      </c>
      <c r="AF204" s="10">
        <f>INT(VLOOKUP($V204,映射表!$B:$D,3,FALSE)*AA204)</f>
        <v>1953</v>
      </c>
    </row>
    <row r="205" spans="1:32" x14ac:dyDescent="0.15">
      <c r="A205">
        <f t="shared" si="141"/>
        <v>4000040</v>
      </c>
      <c r="B205">
        <f t="shared" si="143"/>
        <v>4000203</v>
      </c>
      <c r="C205">
        <f t="shared" si="144"/>
        <v>4000203</v>
      </c>
      <c r="D205" t="str">
        <f t="shared" si="145"/>
        <v>4000040s9</v>
      </c>
      <c r="E205" t="str">
        <f t="shared" si="146"/>
        <v>4000203:40:1</v>
      </c>
      <c r="F205">
        <f t="shared" si="147"/>
        <v>203</v>
      </c>
      <c r="G205">
        <f t="shared" si="142"/>
        <v>4000203</v>
      </c>
      <c r="H205">
        <f t="shared" si="140"/>
        <v>203</v>
      </c>
      <c r="I205" t="str">
        <f>VLOOKUP(U205,怪物属性偏向!E:F,2,FALSE)</f>
        <v>麦克白</v>
      </c>
      <c r="J205">
        <f t="shared" si="148"/>
        <v>40</v>
      </c>
      <c r="K205">
        <f t="shared" si="149"/>
        <v>5142</v>
      </c>
      <c r="L205">
        <f t="shared" si="150"/>
        <v>5142</v>
      </c>
      <c r="M205">
        <f t="shared" si="151"/>
        <v>8227</v>
      </c>
      <c r="N205">
        <f t="shared" si="152"/>
        <v>1953</v>
      </c>
      <c r="O205">
        <f t="shared" si="153"/>
        <v>4000203</v>
      </c>
      <c r="P205" t="str">
        <f t="shared" si="154"/>
        <v>麦克白</v>
      </c>
      <c r="S205">
        <v>40</v>
      </c>
      <c r="T205">
        <v>9</v>
      </c>
      <c r="U205" s="19" t="s">
        <v>433</v>
      </c>
      <c r="V205">
        <f>VLOOKUP(S205,映射表!T:U,2,FALSE)</f>
        <v>40</v>
      </c>
      <c r="W205">
        <v>1</v>
      </c>
      <c r="X205" s="5">
        <v>1</v>
      </c>
      <c r="Y205" s="5">
        <v>1</v>
      </c>
      <c r="Z205" s="5">
        <v>1</v>
      </c>
      <c r="AA205" s="5">
        <v>1</v>
      </c>
      <c r="AB205" s="5">
        <v>1</v>
      </c>
      <c r="AC205" s="10">
        <f>INT(VLOOKUP($V205,映射表!$B:$C,2,FALSE)*VLOOKUP($U205,怪物属性偏向!$E:$I,3,FALSE)/100*X205*$AB205)</f>
        <v>5142</v>
      </c>
      <c r="AD205" s="10">
        <f>INT(VLOOKUP($V205,映射表!$B:$C,2,FALSE)*VLOOKUP($U205,怪物属性偏向!$E:$I,4,FALSE)/100*Y205*$AB205)</f>
        <v>5142</v>
      </c>
      <c r="AE205" s="10">
        <f>INT(VLOOKUP($V205,映射表!$B:$C,2,FALSE)*VLOOKUP($U205,怪物属性偏向!$E:$I,5,FALSE)/100*Z205*AB205)</f>
        <v>8227</v>
      </c>
      <c r="AF205" s="10">
        <f>INT(VLOOKUP($V205,映射表!$B:$D,3,FALSE)*AA205)</f>
        <v>1953</v>
      </c>
    </row>
  </sheetData>
  <phoneticPr fontId="3" type="noConversion"/>
  <conditionalFormatting sqref="X1:AB3 Y4:Y31 X206:AB1048576 AB4:AB31 X4:X153 Z4:AA153">
    <cfRule type="expression" dxfId="47" priority="51">
      <formula>MOD(ROW()+1,2)</formula>
    </cfRule>
    <cfRule type="expression" dxfId="46" priority="52">
      <formula>MOD(ROW(),2)</formula>
    </cfRule>
  </conditionalFormatting>
  <conditionalFormatting sqref="Y34:Y35 AB34:AB35">
    <cfRule type="expression" dxfId="45" priority="43">
      <formula>MOD(ROW()+1,2)</formula>
    </cfRule>
    <cfRule type="expression" dxfId="44" priority="44">
      <formula>MOD(ROW(),2)</formula>
    </cfRule>
  </conditionalFormatting>
  <conditionalFormatting sqref="Y32:Y33 AB32:AB33">
    <cfRule type="expression" dxfId="43" priority="41">
      <formula>MOD(ROW()+1,2)</formula>
    </cfRule>
    <cfRule type="expression" dxfId="42" priority="42">
      <formula>MOD(ROW(),2)</formula>
    </cfRule>
  </conditionalFormatting>
  <conditionalFormatting sqref="Y38:Y39 AB38:AB39">
    <cfRule type="expression" dxfId="41" priority="39">
      <formula>MOD(ROW()+1,2)</formula>
    </cfRule>
    <cfRule type="expression" dxfId="40" priority="40">
      <formula>MOD(ROW(),2)</formula>
    </cfRule>
  </conditionalFormatting>
  <conditionalFormatting sqref="Y36:Y37 AB36:AB37">
    <cfRule type="expression" dxfId="39" priority="37">
      <formula>MOD(ROW()+1,2)</formula>
    </cfRule>
    <cfRule type="expression" dxfId="38" priority="38">
      <formula>MOD(ROW(),2)</formula>
    </cfRule>
  </conditionalFormatting>
  <conditionalFormatting sqref="Y42:Y43 AB42:AB43">
    <cfRule type="expression" dxfId="37" priority="35">
      <formula>MOD(ROW()+1,2)</formula>
    </cfRule>
    <cfRule type="expression" dxfId="36" priority="36">
      <formula>MOD(ROW(),2)</formula>
    </cfRule>
  </conditionalFormatting>
  <conditionalFormatting sqref="Y40:Y41 AB40:AB41">
    <cfRule type="expression" dxfId="35" priority="33">
      <formula>MOD(ROW()+1,2)</formula>
    </cfRule>
    <cfRule type="expression" dxfId="34" priority="34">
      <formula>MOD(ROW(),2)</formula>
    </cfRule>
  </conditionalFormatting>
  <conditionalFormatting sqref="Y46 Y48 AB48 AB46">
    <cfRule type="expression" dxfId="33" priority="31">
      <formula>MOD(ROW()+1,2)</formula>
    </cfRule>
    <cfRule type="expression" dxfId="32" priority="32">
      <formula>MOD(ROW(),2)</formula>
    </cfRule>
  </conditionalFormatting>
  <conditionalFormatting sqref="Y44:Y45 AB44:AB45">
    <cfRule type="expression" dxfId="31" priority="29">
      <formula>MOD(ROW()+1,2)</formula>
    </cfRule>
    <cfRule type="expression" dxfId="30" priority="30">
      <formula>MOD(ROW(),2)</formula>
    </cfRule>
  </conditionalFormatting>
  <conditionalFormatting sqref="Y47 AB47">
    <cfRule type="expression" dxfId="29" priority="27">
      <formula>MOD(ROW()+1,2)</formula>
    </cfRule>
    <cfRule type="expression" dxfId="28" priority="28">
      <formula>MOD(ROW(),2)</formula>
    </cfRule>
  </conditionalFormatting>
  <conditionalFormatting sqref="Y51 Y53 AB53 AB51">
    <cfRule type="expression" dxfId="27" priority="25">
      <formula>MOD(ROW()+1,2)</formula>
    </cfRule>
    <cfRule type="expression" dxfId="26" priority="26">
      <formula>MOD(ROW(),2)</formula>
    </cfRule>
  </conditionalFormatting>
  <conditionalFormatting sqref="Y50 AB50">
    <cfRule type="expression" dxfId="25" priority="23">
      <formula>MOD(ROW()+1,2)</formula>
    </cfRule>
    <cfRule type="expression" dxfId="24" priority="24">
      <formula>MOD(ROW(),2)</formula>
    </cfRule>
  </conditionalFormatting>
  <conditionalFormatting sqref="Y52 AB52">
    <cfRule type="expression" dxfId="23" priority="21">
      <formula>MOD(ROW()+1,2)</formula>
    </cfRule>
    <cfRule type="expression" dxfId="22" priority="22">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21" priority="19">
      <formula>MOD(ROW()+1,2)</formula>
    </cfRule>
    <cfRule type="expression" dxfId="20" priority="20">
      <formula>MOD(ROW(),2)</formula>
    </cfRule>
  </conditionalFormatting>
  <conditionalFormatting sqref="Y54 AB54">
    <cfRule type="expression" dxfId="19" priority="17">
      <formula>MOD(ROW()+1,2)</formula>
    </cfRule>
    <cfRule type="expression" dxfId="18" priority="18">
      <formula>MOD(ROW(),2)</formula>
    </cfRule>
  </conditionalFormatting>
  <conditionalFormatting sqref="Y56 AB56">
    <cfRule type="expression" dxfId="17" priority="15">
      <formula>MOD(ROW()+1,2)</formula>
    </cfRule>
    <cfRule type="expression" dxfId="16" priority="16">
      <formula>MOD(ROW(),2)</formula>
    </cfRule>
  </conditionalFormatting>
  <conditionalFormatting sqref="Y49 AB49">
    <cfRule type="expression" dxfId="15" priority="13">
      <formula>MOD(ROW()+1,2)</formula>
    </cfRule>
    <cfRule type="expression" dxfId="14" priority="14">
      <formula>MOD(ROW(),2)</formula>
    </cfRule>
  </conditionalFormatting>
  <conditionalFormatting sqref="Y57 Y59 Y61 Y63 Y65 Y67 Y69 Y71 Y73 Y75 Y77 Y79 Y81 Y83 Y85 Y87 Y89 Y91 Y93 Y95 Y97 Y99 Y101 Y103 Y105 Y107 Y109 Y111 Y113 Y115 Y117 Y119 Y121 Y123 Y125 Y127 Y129 Y131:Y153 AB131:AB153 AB129 AB127 AB125 AB123 AB121 AB119 AB117 AB115 AB113 AB111 AB109 AB107 AB105 AB103 AB101 AB99 AB97 AB95 AB93 AB91 AB89 AB87 AB85 AB83 AB81 AB79 AB77 AB75 AB73 AB71 AB69 AB67 AB65 AB63 AB61 AB59 AB57">
    <cfRule type="expression" dxfId="13" priority="11">
      <formula>MOD(ROW()+1,2)</formula>
    </cfRule>
    <cfRule type="expression" dxfId="12" priority="12">
      <formula>MOD(ROW(),2)</formula>
    </cfRule>
  </conditionalFormatting>
  <conditionalFormatting sqref="U124:U126">
    <cfRule type="duplicateValues" dxfId="11" priority="10"/>
  </conditionalFormatting>
  <conditionalFormatting sqref="U151:U153">
    <cfRule type="duplicateValues" dxfId="10" priority="9"/>
  </conditionalFormatting>
  <conditionalFormatting sqref="X154:X205 Z154:AA205">
    <cfRule type="expression" dxfId="9" priority="7">
      <formula>MOD(ROW()+1,2)</formula>
    </cfRule>
    <cfRule type="expression" dxfId="8" priority="8">
      <formula>MOD(ROW(),2)</formula>
    </cfRule>
  </conditionalFormatting>
  <conditionalFormatting sqref="Y154 Y156 Y158 Y160 Y162 Y164 Y166 Y168 Y170 Y172 Y174 Y176 Y178 Y180 Y182 AB182 AB180 AB178 AB176 AB174 AB172 AB170 AB168 AB166 AB164 AB162 AB160 AB158 AB156 AB154">
    <cfRule type="expression" dxfId="7" priority="5">
      <formula>MOD(ROW()+1,2)</formula>
    </cfRule>
    <cfRule type="expression" dxfId="6" priority="6">
      <formula>MOD(ROW(),2)</formula>
    </cfRule>
  </conditionalFormatting>
  <conditionalFormatting sqref="Y155 Y157 Y159 Y161 Y163 Y165 Y167 Y169 Y171 Y173 Y175 Y177 Y179 Y181 Y183:Y205 AB183:AB205 AB181 AB179 AB177 AB175 AB173 AB171 AB169 AB167 AB165 AB163 AB161 AB159 AB157 AB155">
    <cfRule type="expression" dxfId="5" priority="3">
      <formula>MOD(ROW()+1,2)</formula>
    </cfRule>
    <cfRule type="expression" dxfId="4" priority="4">
      <formula>MOD(ROW(),2)</formula>
    </cfRule>
  </conditionalFormatting>
  <conditionalFormatting sqref="U176:U178">
    <cfRule type="duplicateValues" dxfId="3" priority="2"/>
  </conditionalFormatting>
  <conditionalFormatting sqref="U203:U205">
    <cfRule type="duplicateValues" dxfId="2"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L42"/>
  <sheetViews>
    <sheetView workbookViewId="0">
      <selection activeCell="K8" sqref="K8"/>
    </sheetView>
  </sheetViews>
  <sheetFormatPr baseColWidth="10" defaultRowHeight="15" x14ac:dyDescent="0.15"/>
  <sheetData>
    <row r="4" spans="7:12" x14ac:dyDescent="0.15">
      <c r="G4" s="11" t="s">
        <v>347</v>
      </c>
    </row>
    <row r="5" spans="7:12" x14ac:dyDescent="0.15">
      <c r="G5" s="11" t="s">
        <v>349</v>
      </c>
      <c r="I5" t="s">
        <v>510</v>
      </c>
    </row>
    <row r="6" spans="7:12" x14ac:dyDescent="0.15">
      <c r="G6" s="11" t="s">
        <v>350</v>
      </c>
      <c r="I6" t="s">
        <v>511</v>
      </c>
      <c r="L6" s="22" t="s">
        <v>347</v>
      </c>
    </row>
    <row r="7" spans="7:12" x14ac:dyDescent="0.15">
      <c r="G7" s="11" t="s">
        <v>351</v>
      </c>
      <c r="I7" t="s">
        <v>512</v>
      </c>
      <c r="L7" s="22" t="s">
        <v>349</v>
      </c>
    </row>
    <row r="8" spans="7:12" x14ac:dyDescent="0.15">
      <c r="G8" t="s">
        <v>352</v>
      </c>
      <c r="I8" t="s">
        <v>513</v>
      </c>
      <c r="L8" t="s">
        <v>357</v>
      </c>
    </row>
    <row r="9" spans="7:12" x14ac:dyDescent="0.15">
      <c r="G9" t="s">
        <v>353</v>
      </c>
      <c r="L9" t="s">
        <v>362</v>
      </c>
    </row>
    <row r="10" spans="7:12" x14ac:dyDescent="0.15">
      <c r="G10" t="s">
        <v>348</v>
      </c>
      <c r="L10" t="s">
        <v>361</v>
      </c>
    </row>
    <row r="11" spans="7:12" x14ac:dyDescent="0.15">
      <c r="G11" t="s">
        <v>354</v>
      </c>
      <c r="L11" t="s">
        <v>360</v>
      </c>
    </row>
    <row r="12" spans="7:12" x14ac:dyDescent="0.15">
      <c r="G12" t="s">
        <v>355</v>
      </c>
      <c r="L12" t="s">
        <v>356</v>
      </c>
    </row>
    <row r="13" spans="7:12" x14ac:dyDescent="0.15">
      <c r="G13" t="s">
        <v>356</v>
      </c>
      <c r="L13" s="11" t="s">
        <v>359</v>
      </c>
    </row>
    <row r="14" spans="7:12" x14ac:dyDescent="0.15">
      <c r="G14" t="s">
        <v>357</v>
      </c>
    </row>
    <row r="15" spans="7:12" x14ac:dyDescent="0.15">
      <c r="G15" t="s">
        <v>358</v>
      </c>
    </row>
    <row r="16" spans="7:12" x14ac:dyDescent="0.15">
      <c r="G16" s="11" t="s">
        <v>359</v>
      </c>
    </row>
    <row r="17" spans="7:7" x14ac:dyDescent="0.15">
      <c r="G17" t="s">
        <v>360</v>
      </c>
    </row>
    <row r="18" spans="7:7" x14ac:dyDescent="0.15">
      <c r="G18" t="s">
        <v>361</v>
      </c>
    </row>
    <row r="19" spans="7:7" x14ac:dyDescent="0.15">
      <c r="G19" t="s">
        <v>362</v>
      </c>
    </row>
    <row r="20" spans="7:7" x14ac:dyDescent="0.15">
      <c r="G20" s="19" t="s">
        <v>401</v>
      </c>
    </row>
    <row r="21" spans="7:7" x14ac:dyDescent="0.15">
      <c r="G21" s="20" t="s">
        <v>442</v>
      </c>
    </row>
    <row r="22" spans="7:7" x14ac:dyDescent="0.15">
      <c r="G22" s="20" t="s">
        <v>443</v>
      </c>
    </row>
    <row r="23" spans="7:7" x14ac:dyDescent="0.15">
      <c r="G23" s="20" t="s">
        <v>444</v>
      </c>
    </row>
    <row r="24" spans="7:7" x14ac:dyDescent="0.15">
      <c r="G24" s="20" t="s">
        <v>425</v>
      </c>
    </row>
    <row r="25" spans="7:7" x14ac:dyDescent="0.15">
      <c r="G25" s="20" t="s">
        <v>445</v>
      </c>
    </row>
    <row r="26" spans="7:7" x14ac:dyDescent="0.15">
      <c r="G26" s="19" t="s">
        <v>427</v>
      </c>
    </row>
    <row r="27" spans="7:7" x14ac:dyDescent="0.15">
      <c r="G27" s="20" t="s">
        <v>428</v>
      </c>
    </row>
    <row r="28" spans="7:7" x14ac:dyDescent="0.15">
      <c r="G28" s="20" t="s">
        <v>429</v>
      </c>
    </row>
    <row r="29" spans="7:7" x14ac:dyDescent="0.15">
      <c r="G29" s="19" t="s">
        <v>430</v>
      </c>
    </row>
    <row r="30" spans="7:7" x14ac:dyDescent="0.15">
      <c r="G30" s="19" t="s">
        <v>431</v>
      </c>
    </row>
    <row r="31" spans="7:7" x14ac:dyDescent="0.15">
      <c r="G31" s="20" t="s">
        <v>432</v>
      </c>
    </row>
    <row r="32" spans="7:7" x14ac:dyDescent="0.15">
      <c r="G32" s="19" t="s">
        <v>433</v>
      </c>
    </row>
    <row r="33" spans="7:7" x14ac:dyDescent="0.15">
      <c r="G33" s="19" t="s">
        <v>434</v>
      </c>
    </row>
    <row r="34" spans="7:7" x14ac:dyDescent="0.15">
      <c r="G34" s="19" t="s">
        <v>435</v>
      </c>
    </row>
    <row r="35" spans="7:7" x14ac:dyDescent="0.15">
      <c r="G35" s="19" t="s">
        <v>436</v>
      </c>
    </row>
    <row r="36" spans="7:7" x14ac:dyDescent="0.15">
      <c r="G36" s="21" t="s">
        <v>446</v>
      </c>
    </row>
    <row r="37" spans="7:7" x14ac:dyDescent="0.15">
      <c r="G37" s="21" t="s">
        <v>447</v>
      </c>
    </row>
    <row r="38" spans="7:7" x14ac:dyDescent="0.15">
      <c r="G38" s="19" t="s">
        <v>437</v>
      </c>
    </row>
    <row r="39" spans="7:7" x14ac:dyDescent="0.15">
      <c r="G39" s="19" t="s">
        <v>438</v>
      </c>
    </row>
    <row r="40" spans="7:7" x14ac:dyDescent="0.15">
      <c r="G40" s="19" t="s">
        <v>439</v>
      </c>
    </row>
    <row r="41" spans="7:7" x14ac:dyDescent="0.15">
      <c r="G41" s="19" t="s">
        <v>440</v>
      </c>
    </row>
    <row r="42" spans="7:7" x14ac:dyDescent="0.15">
      <c r="G42" s="19" t="s">
        <v>441</v>
      </c>
    </row>
  </sheetData>
  <phoneticPr fontId="3" type="noConversion"/>
  <conditionalFormatting sqref="G20:G4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abSelected="1" workbookViewId="0">
      <selection activeCell="I19" sqref="I19"/>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480</v>
      </c>
      <c r="C4" s="9">
        <v>1</v>
      </c>
      <c r="D4" s="7" t="s">
        <v>192</v>
      </c>
      <c r="E4" s="7" t="s">
        <v>193</v>
      </c>
      <c r="F4" s="6">
        <f>VLOOKUP(A4,深渊配置!A:C,2,FALSE)</f>
        <v>4000001</v>
      </c>
      <c r="G4" t="str">
        <f>_xlfn.IFNA(VLOOKUP($A4&amp;G$1,深渊配置!$D:$E,2,FALSE),"")</f>
        <v/>
      </c>
      <c r="H4" t="str">
        <f>_xlfn.IFNA(VLOOKUP($A4&amp;H$1,深渊配置!$D:$E,2,FALSE),"")</f>
        <v/>
      </c>
      <c r="I4" t="str">
        <f>_xlfn.IFNA(VLOOKUP($A4&amp;I$1,深渊配置!$D:$E,2,FALSE),"")</f>
        <v/>
      </c>
      <c r="J4" t="str">
        <f>_xlfn.IFNA(VLOOKUP($A4&amp;J$1,深渊配置!$D:$E,2,FALSE),"")</f>
        <v>4000001:10:1</v>
      </c>
      <c r="K4" t="str">
        <f>_xlfn.IFNA(VLOOKUP($A4&amp;K$1,深渊配置!$D:$E,2,FALSE),"")</f>
        <v>4000002:10:1</v>
      </c>
      <c r="L4" t="str">
        <f>_xlfn.IFNA(VLOOKUP($A4&amp;L$1,深渊配置!$D:$E,2,FALSE),"")</f>
        <v/>
      </c>
      <c r="M4" t="str">
        <f>_xlfn.IFNA(VLOOKUP($A4&amp;M$1,深渊配置!$D:$E,2,FALSE),"")</f>
        <v/>
      </c>
      <c r="N4" t="str">
        <f>_xlfn.IFNA(VLOOKUP($A4&amp;N$1,深渊配置!$D:$E,2,FALSE),"")</f>
        <v>4000003:10:1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481</v>
      </c>
      <c r="C5" s="9">
        <f>C4</f>
        <v>1</v>
      </c>
      <c r="D5" s="7" t="str">
        <f>D4</f>
        <v>fstage05</v>
      </c>
      <c r="E5" s="7" t="str">
        <f>E4</f>
        <v>04.plist</v>
      </c>
      <c r="F5" s="6">
        <f>VLOOKUP(A5,深渊配置!A:C,2,FALSE)</f>
        <v>4000005</v>
      </c>
      <c r="G5" t="str">
        <f>_xlfn.IFNA(VLOOKUP($A5&amp;G$1,深渊配置!$D:$E,2,FALSE),"")</f>
        <v>4000004:10:1</v>
      </c>
      <c r="H5" t="str">
        <f>_xlfn.IFNA(VLOOKUP($A5&amp;H$1,深渊配置!$D:$E,2,FALSE),"")</f>
        <v/>
      </c>
      <c r="I5" t="str">
        <f>_xlfn.IFNA(VLOOKUP($A5&amp;I$1,深渊配置!$D:$E,2,FALSE),"")</f>
        <v>4000006:10:1</v>
      </c>
      <c r="J5" t="str">
        <f>_xlfn.IFNA(VLOOKUP($A5&amp;J$1,深渊配置!$D:$E,2,FALSE),"")</f>
        <v/>
      </c>
      <c r="K5" t="str">
        <f>_xlfn.IFNA(VLOOKUP($A5&amp;K$1,深渊配置!$D:$E,2,FALSE),"")</f>
        <v>4000005:10:1</v>
      </c>
      <c r="L5" t="str">
        <f>_xlfn.IFNA(VLOOKUP($A5&amp;L$1,深渊配置!$D:$E,2,FALSE),"")</f>
        <v/>
      </c>
      <c r="M5" t="str">
        <f>_xlfn.IFNA(VLOOKUP($A5&amp;M$1,深渊配置!$D:$E,2,FALSE),"")</f>
        <v/>
      </c>
      <c r="N5" t="str">
        <f>_xlfn.IFNA(VLOOKUP($A5&amp;N$1,深渊配置!$D:$E,2,FALSE),"")</f>
        <v>4000007:10:1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33" si="0">A5+1</f>
        <v>4000003</v>
      </c>
      <c r="B6" t="s">
        <v>482</v>
      </c>
      <c r="C6" s="9">
        <f t="shared" ref="C6:C33" si="1">C5</f>
        <v>1</v>
      </c>
      <c r="D6" s="7" t="str">
        <f t="shared" ref="D6:D33" si="2">D5</f>
        <v>fstage05</v>
      </c>
      <c r="E6" s="7" t="str">
        <f t="shared" ref="E6:E33" si="3">E5</f>
        <v>04.plist</v>
      </c>
      <c r="F6" s="6">
        <f>VLOOKUP(A6,深渊配置!A:C,2,FALSE)</f>
        <v>4000011</v>
      </c>
      <c r="G6" t="str">
        <f>_xlfn.IFNA(VLOOKUP($A6&amp;G$1,深渊配置!$D:$E,2,FALSE),"")</f>
        <v/>
      </c>
      <c r="H6" t="str">
        <f>_xlfn.IFNA(VLOOKUP($A6&amp;H$1,深渊配置!$D:$E,2,FALSE),"")</f>
        <v>4000009:10:1</v>
      </c>
      <c r="I6" t="str">
        <f>_xlfn.IFNA(VLOOKUP($A6&amp;I$1,深渊配置!$D:$E,2,FALSE),"")</f>
        <v/>
      </c>
      <c r="J6" t="str">
        <f>_xlfn.IFNA(VLOOKUP($A6&amp;J$1,深渊配置!$D:$E,2,FALSE),"")</f>
        <v>4000008:10:1</v>
      </c>
      <c r="K6" t="str">
        <f>_xlfn.IFNA(VLOOKUP($A6&amp;K$1,深渊配置!$D:$E,2,FALSE),"")</f>
        <v/>
      </c>
      <c r="L6" t="str">
        <f>_xlfn.IFNA(VLOOKUP($A6&amp;L$1,深渊配置!$D:$E,2,FALSE),"")</f>
        <v>4000010:10:1</v>
      </c>
      <c r="M6" t="str">
        <f>_xlfn.IFNA(VLOOKUP($A6&amp;M$1,深渊配置!$D:$E,2,FALSE),"")</f>
        <v>4000011:10:1</v>
      </c>
      <c r="N6" t="str">
        <f>_xlfn.IFNA(VLOOKUP($A6&amp;N$1,深渊配置!$D:$E,2,FALSE),"")</f>
        <v/>
      </c>
      <c r="O6" t="str">
        <f>_xlfn.IFNA(VLOOKUP($A6&amp;O$1,深渊配置!$D:$E,2,FALSE),"")</f>
        <v>4000012:10:1</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483</v>
      </c>
      <c r="C7" s="9">
        <f t="shared" si="1"/>
        <v>1</v>
      </c>
      <c r="D7" s="7" t="str">
        <f t="shared" si="2"/>
        <v>fstage05</v>
      </c>
      <c r="E7" s="7" t="str">
        <f t="shared" si="3"/>
        <v>04.plist</v>
      </c>
      <c r="F7" s="6">
        <f>VLOOKUP(A7,深渊配置!A:C,2,FALSE)</f>
        <v>4000015</v>
      </c>
      <c r="G7" t="str">
        <f>_xlfn.IFNA(VLOOKUP($A7&amp;G$1,深渊配置!$D:$E,2,FALSE),"")</f>
        <v>4000016:10:1</v>
      </c>
      <c r="H7" t="str">
        <f>_xlfn.IFNA(VLOOKUP($A7&amp;H$1,深渊配置!$D:$E,2,FALSE),"")</f>
        <v>4000013:10:1</v>
      </c>
      <c r="I7" t="str">
        <f>_xlfn.IFNA(VLOOKUP($A7&amp;I$1,深渊配置!$D:$E,2,FALSE),"")</f>
        <v>4000017:10:1</v>
      </c>
      <c r="J7" t="str">
        <f>_xlfn.IFNA(VLOOKUP($A7&amp;J$1,深渊配置!$D:$E,2,FALSE),"")</f>
        <v>4000014:10:1</v>
      </c>
      <c r="K7" t="str">
        <f>_xlfn.IFNA(VLOOKUP($A7&amp;K$1,深渊配置!$D:$E,2,FALSE),"")</f>
        <v/>
      </c>
      <c r="L7" t="str">
        <f>_xlfn.IFNA(VLOOKUP($A7&amp;L$1,深渊配置!$D:$E,2,FALSE),"")</f>
        <v>4000015:10:1</v>
      </c>
      <c r="M7" t="str">
        <f>_xlfn.IFNA(VLOOKUP($A7&amp;M$1,深渊配置!$D:$E,2,FALSE),"")</f>
        <v/>
      </c>
      <c r="N7" t="str">
        <f>_xlfn.IFNA(VLOOKUP($A7&amp;N$1,深渊配置!$D:$E,2,FALSE),"")</f>
        <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484</v>
      </c>
      <c r="C8" s="9">
        <f t="shared" si="1"/>
        <v>1</v>
      </c>
      <c r="D8" s="7" t="str">
        <f t="shared" si="2"/>
        <v>fstage05</v>
      </c>
      <c r="E8" s="7" t="str">
        <f t="shared" si="3"/>
        <v>04.plist</v>
      </c>
      <c r="F8" s="6">
        <f>VLOOKUP(A8,深渊配置!A:C,2,FALSE)</f>
        <v>4000020</v>
      </c>
      <c r="G8" t="str">
        <f>_xlfn.IFNA(VLOOKUP($A8&amp;G$1,深渊配置!$D:$E,2,FALSE),"")</f>
        <v>4000018:10:1</v>
      </c>
      <c r="H8" t="str">
        <f>_xlfn.IFNA(VLOOKUP($A8&amp;H$1,深渊配置!$D:$E,2,FALSE),"")</f>
        <v>4000019:10:1</v>
      </c>
      <c r="I8" t="str">
        <f>_xlfn.IFNA(VLOOKUP($A8&amp;I$1,深渊配置!$D:$E,2,FALSE),"")</f>
        <v>4000020:10:1</v>
      </c>
      <c r="J8" t="str">
        <f>_xlfn.IFNA(VLOOKUP($A8&amp;J$1,深渊配置!$D:$E,2,FALSE),"")</f>
        <v/>
      </c>
      <c r="K8" t="str">
        <f>_xlfn.IFNA(VLOOKUP($A8&amp;K$1,深渊配置!$D:$E,2,FALSE),"")</f>
        <v>4000021:10:1</v>
      </c>
      <c r="L8" t="str">
        <f>_xlfn.IFNA(VLOOKUP($A8&amp;L$1,深渊配置!$D:$E,2,FALSE),"")</f>
        <v/>
      </c>
      <c r="M8" t="str">
        <f>_xlfn.IFNA(VLOOKUP($A8&amp;M$1,深渊配置!$D:$E,2,FALSE),"")</f>
        <v/>
      </c>
      <c r="N8" t="str">
        <f>_xlfn.IFNA(VLOOKUP($A8&amp;N$1,深渊配置!$D:$E,2,FALSE),"")</f>
        <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485</v>
      </c>
      <c r="C9" s="9">
        <f t="shared" si="1"/>
        <v>1</v>
      </c>
      <c r="D9" s="7" t="str">
        <f t="shared" si="2"/>
        <v>fstage05</v>
      </c>
      <c r="E9" s="7" t="str">
        <f t="shared" si="3"/>
        <v>04.plist</v>
      </c>
      <c r="F9" s="6">
        <f>VLOOKUP(A9,深渊配置!A:C,2,FALSE)</f>
        <v>4000024</v>
      </c>
      <c r="G9" t="str">
        <f>_xlfn.IFNA(VLOOKUP($A9&amp;G$1,深渊配置!$D:$E,2,FALSE),"")</f>
        <v>4000022:10:1</v>
      </c>
      <c r="H9" t="str">
        <f>_xlfn.IFNA(VLOOKUP($A9&amp;H$1,深渊配置!$D:$E,2,FALSE),"")</f>
        <v/>
      </c>
      <c r="I9" t="str">
        <f>_xlfn.IFNA(VLOOKUP($A9&amp;I$1,深渊配置!$D:$E,2,FALSE),"")</f>
        <v>4000023:10:1</v>
      </c>
      <c r="J9" t="str">
        <f>_xlfn.IFNA(VLOOKUP($A9&amp;J$1,深渊配置!$D:$E,2,FALSE),"")</f>
        <v>4000024:10:1</v>
      </c>
      <c r="K9" t="str">
        <f>_xlfn.IFNA(VLOOKUP($A9&amp;K$1,深渊配置!$D:$E,2,FALSE),"")</f>
        <v/>
      </c>
      <c r="L9" t="str">
        <f>_xlfn.IFNA(VLOOKUP($A9&amp;L$1,深渊配置!$D:$E,2,FALSE),"")</f>
        <v>4000025:10:1</v>
      </c>
      <c r="M9" t="str">
        <f>_xlfn.IFNA(VLOOKUP($A9&amp;M$1,深渊配置!$D:$E,2,FALSE),"")</f>
        <v/>
      </c>
      <c r="N9" t="str">
        <f>_xlfn.IFNA(VLOOKUP($A9&amp;N$1,深渊配置!$D:$E,2,FALSE),"")</f>
        <v>4000026:10:1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486</v>
      </c>
      <c r="C10" s="9">
        <f t="shared" si="1"/>
        <v>1</v>
      </c>
      <c r="D10" s="7" t="str">
        <f t="shared" si="2"/>
        <v>fstage05</v>
      </c>
      <c r="E10" s="7" t="str">
        <f t="shared" si="3"/>
        <v>04.plist</v>
      </c>
      <c r="F10" s="6">
        <f>VLOOKUP(A10,深渊配置!A:C,2,FALSE)</f>
        <v>4000029</v>
      </c>
      <c r="G10" t="str">
        <f>_xlfn.IFNA(VLOOKUP($A10&amp;G$1,深渊配置!$D:$E,2,FALSE),"")</f>
        <v>4000027:10:1</v>
      </c>
      <c r="H10" t="str">
        <f>_xlfn.IFNA(VLOOKUP($A10&amp;H$1,深渊配置!$D:$E,2,FALSE),"")</f>
        <v>4000028:10:1</v>
      </c>
      <c r="I10" t="str">
        <f>_xlfn.IFNA(VLOOKUP($A10&amp;I$1,深渊配置!$D:$E,2,FALSE),"")</f>
        <v>4000029:10:1</v>
      </c>
      <c r="J10" t="str">
        <f>_xlfn.IFNA(VLOOKUP($A10&amp;J$1,深渊配置!$D:$E,2,FALSE),"")</f>
        <v/>
      </c>
      <c r="K10" t="str">
        <f>_xlfn.IFNA(VLOOKUP($A10&amp;K$1,深渊配置!$D:$E,2,FALSE),"")</f>
        <v/>
      </c>
      <c r="L10" t="str">
        <f>_xlfn.IFNA(VLOOKUP($A10&amp;L$1,深渊配置!$D:$E,2,FALSE),"")</f>
        <v/>
      </c>
      <c r="M10" t="str">
        <f>_xlfn.IFNA(VLOOKUP($A10&amp;M$1,深渊配置!$D:$E,2,FALSE),"")</f>
        <v>4000030:10:1</v>
      </c>
      <c r="N10" t="str">
        <f>_xlfn.IFNA(VLOOKUP($A10&amp;N$1,深渊配置!$D:$E,2,FALSE),"")</f>
        <v/>
      </c>
      <c r="O10" t="str">
        <f>_xlfn.IFNA(VLOOKUP($A10&amp;O$1,深渊配置!$D:$E,2,FALSE),"")</f>
        <v>4000031:10:1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487</v>
      </c>
      <c r="C11" s="9">
        <f t="shared" si="1"/>
        <v>1</v>
      </c>
      <c r="D11" s="7" t="str">
        <f t="shared" si="2"/>
        <v>fstage05</v>
      </c>
      <c r="E11" s="7" t="str">
        <f t="shared" si="3"/>
        <v>04.plist</v>
      </c>
      <c r="F11" s="6">
        <f>VLOOKUP(A11,深渊配置!A:C,2,FALSE)</f>
        <v>4000033</v>
      </c>
      <c r="G11" t="str">
        <f>_xlfn.IFNA(VLOOKUP($A11&amp;G$1,深渊配置!$D:$E,2,FALSE),"")</f>
        <v/>
      </c>
      <c r="H11" t="str">
        <f>_xlfn.IFNA(VLOOKUP($A11&amp;H$1,深渊配置!$D:$E,2,FALSE),"")</f>
        <v>4000032:10:1</v>
      </c>
      <c r="I11" t="str">
        <f>_xlfn.IFNA(VLOOKUP($A11&amp;I$1,深渊配置!$D:$E,2,FALSE),"")</f>
        <v/>
      </c>
      <c r="J11" t="str">
        <f>_xlfn.IFNA(VLOOKUP($A11&amp;J$1,深渊配置!$D:$E,2,FALSE),"")</f>
        <v>4000033:10:1</v>
      </c>
      <c r="K11" t="str">
        <f>_xlfn.IFNA(VLOOKUP($A11&amp;K$1,深渊配置!$D:$E,2,FALSE),"")</f>
        <v>4000034:10:1</v>
      </c>
      <c r="L11" t="str">
        <f>_xlfn.IFNA(VLOOKUP($A11&amp;L$1,深渊配置!$D:$E,2,FALSE),"")</f>
        <v>4000035:10:1</v>
      </c>
      <c r="M11" t="str">
        <f>_xlfn.IFNA(VLOOKUP($A11&amp;M$1,深渊配置!$D:$E,2,FALSE),"")</f>
        <v/>
      </c>
      <c r="N11" t="str">
        <f>_xlfn.IFNA(VLOOKUP($A11&amp;N$1,深渊配置!$D:$E,2,FALSE),"")</f>
        <v>4000036:10:1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488</v>
      </c>
      <c r="C12" s="9">
        <f t="shared" si="1"/>
        <v>1</v>
      </c>
      <c r="D12" s="7" t="str">
        <f t="shared" si="2"/>
        <v>fstage05</v>
      </c>
      <c r="E12" s="7" t="str">
        <f t="shared" si="3"/>
        <v>04.plist</v>
      </c>
      <c r="F12" s="6">
        <f>VLOOKUP(A12,深渊配置!A:C,2,FALSE)</f>
        <v>4000037</v>
      </c>
      <c r="G12" t="str">
        <f>_xlfn.IFNA(VLOOKUP($A12&amp;G$1,深渊配置!$D:$E,2,FALSE),"")</f>
        <v>4000037:10:1</v>
      </c>
      <c r="H12" t="str">
        <f>_xlfn.IFNA(VLOOKUP($A12&amp;H$1,深渊配置!$D:$E,2,FALSE),"")</f>
        <v>4000038:10:1</v>
      </c>
      <c r="I12" t="str">
        <f>_xlfn.IFNA(VLOOKUP($A12&amp;I$1,深渊配置!$D:$E,2,FALSE),"")</f>
        <v>4000039:10:1</v>
      </c>
      <c r="J12" t="str">
        <f>_xlfn.IFNA(VLOOKUP($A12&amp;J$1,深渊配置!$D:$E,2,FALSE),"")</f>
        <v/>
      </c>
      <c r="K12" t="str">
        <f>_xlfn.IFNA(VLOOKUP($A12&amp;K$1,深渊配置!$D:$E,2,FALSE),"")</f>
        <v>4000040:10:1</v>
      </c>
      <c r="L12" t="str">
        <f>_xlfn.IFNA(VLOOKUP($A12&amp;L$1,深渊配置!$D:$E,2,FALSE),"")</f>
        <v/>
      </c>
      <c r="M12" t="str">
        <f>_xlfn.IFNA(VLOOKUP($A12&amp;M$1,深渊配置!$D:$E,2,FALSE),"")</f>
        <v/>
      </c>
      <c r="N12" t="str">
        <f>_xlfn.IFNA(VLOOKUP($A12&amp;N$1,深渊配置!$D:$E,2,FALSE),"")</f>
        <v>4000041:10:1</v>
      </c>
      <c r="O12" t="str">
        <f>_xlfn.IFNA(VLOOKUP($A12&amp;O$1,深渊配置!$D:$E,2,FALSE),"")</f>
        <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489</v>
      </c>
      <c r="C13" s="9">
        <f t="shared" si="1"/>
        <v>1</v>
      </c>
      <c r="D13" s="7" t="str">
        <f t="shared" si="2"/>
        <v>fstage05</v>
      </c>
      <c r="E13" s="7" t="str">
        <f t="shared" si="3"/>
        <v>04.plist</v>
      </c>
      <c r="F13" s="6">
        <f>VLOOKUP(A13,深渊配置!A:C,2,FALSE)</f>
        <v>4000046</v>
      </c>
      <c r="G13" t="str">
        <f>_xlfn.IFNA(VLOOKUP($A13&amp;G$1,深渊配置!$D:$E,2,FALSE),"")</f>
        <v>4000044:10:1</v>
      </c>
      <c r="H13" t="str">
        <f>_xlfn.IFNA(VLOOKUP($A13&amp;H$1,深渊配置!$D:$E,2,FALSE),"")</f>
        <v>4000045:10:1</v>
      </c>
      <c r="I13" t="str">
        <f>_xlfn.IFNA(VLOOKUP($A13&amp;I$1,深渊配置!$D:$E,2,FALSE),"")</f>
        <v>4000046:10:1</v>
      </c>
      <c r="J13" t="str">
        <f>_xlfn.IFNA(VLOOKUP($A13&amp;J$1,深渊配置!$D:$E,2,FALSE),"")</f>
        <v/>
      </c>
      <c r="K13" t="str">
        <f>_xlfn.IFNA(VLOOKUP($A13&amp;K$1,深渊配置!$D:$E,2,FALSE),"")</f>
        <v>4000042:10:1</v>
      </c>
      <c r="L13" t="str">
        <f>_xlfn.IFNA(VLOOKUP($A13&amp;L$1,深渊配置!$D:$E,2,FALSE),"")</f>
        <v/>
      </c>
      <c r="M13" t="str">
        <f>_xlfn.IFNA(VLOOKUP($A13&amp;M$1,深渊配置!$D:$E,2,FALSE),"")</f>
        <v/>
      </c>
      <c r="N13" t="str">
        <f>_xlfn.IFNA(VLOOKUP($A13&amp;N$1,深渊配置!$D:$E,2,FALSE),"")</f>
        <v>4000043:10:1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490</v>
      </c>
      <c r="C14" s="9">
        <f t="shared" si="1"/>
        <v>1</v>
      </c>
      <c r="D14" s="7" t="str">
        <f t="shared" si="2"/>
        <v>fstage05</v>
      </c>
      <c r="E14" s="7" t="str">
        <f t="shared" si="3"/>
        <v>04.plist</v>
      </c>
      <c r="F14" s="6">
        <f>VLOOKUP(A14,深渊配置!A:C,2,FALSE)</f>
        <v>4000049</v>
      </c>
      <c r="G14" t="str">
        <f>_xlfn.IFNA(VLOOKUP($A14&amp;G$1,深渊配置!$D:$E,2,FALSE),"")</f>
        <v>4000049:11:1</v>
      </c>
      <c r="H14" t="str">
        <f>_xlfn.IFNA(VLOOKUP($A14&amp;H$1,深渊配置!$D:$E,2,FALSE),"")</f>
        <v/>
      </c>
      <c r="I14" t="str">
        <f>_xlfn.IFNA(VLOOKUP($A14&amp;I$1,深渊配置!$D:$E,2,FALSE),"")</f>
        <v>4000051:11:1</v>
      </c>
      <c r="J14" t="str">
        <f>_xlfn.IFNA(VLOOKUP($A14&amp;J$1,深渊配置!$D:$E,2,FALSE),"")</f>
        <v/>
      </c>
      <c r="K14" t="str">
        <f>_xlfn.IFNA(VLOOKUP($A14&amp;K$1,深渊配置!$D:$E,2,FALSE),"")</f>
        <v>4000050:11:1</v>
      </c>
      <c r="L14" t="str">
        <f>_xlfn.IFNA(VLOOKUP($A14&amp;L$1,深渊配置!$D:$E,2,FALSE),"")</f>
        <v/>
      </c>
      <c r="M14" t="str">
        <f>_xlfn.IFNA(VLOOKUP($A14&amp;M$1,深渊配置!$D:$E,2,FALSE),"")</f>
        <v>4000047:11:1</v>
      </c>
      <c r="N14" t="str">
        <f>_xlfn.IFNA(VLOOKUP($A14&amp;N$1,深渊配置!$D:$E,2,FALSE),"")</f>
        <v/>
      </c>
      <c r="O14" t="str">
        <f>_xlfn.IFNA(VLOOKUP($A14&amp;O$1,深渊配置!$D:$E,2,FALSE),"")</f>
        <v>4000048:11:1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491</v>
      </c>
      <c r="C15" s="9">
        <f t="shared" si="1"/>
        <v>1</v>
      </c>
      <c r="D15" s="7" t="str">
        <f t="shared" si="2"/>
        <v>fstage05</v>
      </c>
      <c r="E15" s="7" t="str">
        <f t="shared" si="3"/>
        <v>04.plist</v>
      </c>
      <c r="F15" s="6">
        <f>VLOOKUP(A15,深渊配置!A:C,2,FALSE)</f>
        <v>4000055</v>
      </c>
      <c r="G15" t="str">
        <f>_xlfn.IFNA(VLOOKUP($A15&amp;G$1,深渊配置!$D:$E,2,FALSE),"")</f>
        <v>4000052:12:1</v>
      </c>
      <c r="H15" t="str">
        <f>_xlfn.IFNA(VLOOKUP($A15&amp;H$1,深渊配置!$D:$E,2,FALSE),"")</f>
        <v/>
      </c>
      <c r="I15" t="str">
        <f>_xlfn.IFNA(VLOOKUP($A15&amp;I$1,深渊配置!$D:$E,2,FALSE),"")</f>
        <v>4000053:12:1</v>
      </c>
      <c r="J15" t="str">
        <f>_xlfn.IFNA(VLOOKUP($A15&amp;J$1,深渊配置!$D:$E,2,FALSE),"")</f>
        <v>4000054:12:1</v>
      </c>
      <c r="K15" t="str">
        <f>_xlfn.IFNA(VLOOKUP($A15&amp;K$1,深渊配置!$D:$E,2,FALSE),"")</f>
        <v/>
      </c>
      <c r="L15" t="str">
        <f>_xlfn.IFNA(VLOOKUP($A15&amp;L$1,深渊配置!$D:$E,2,FALSE),"")</f>
        <v>4000055:12:1</v>
      </c>
      <c r="M15" t="str">
        <f>_xlfn.IFNA(VLOOKUP($A15&amp;M$1,深渊配置!$D:$E,2,FALSE),"")</f>
        <v/>
      </c>
      <c r="N15" t="str">
        <f>_xlfn.IFNA(VLOOKUP($A15&amp;N$1,深渊配置!$D:$E,2,FALSE),"")</f>
        <v>4000056:12:1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492</v>
      </c>
      <c r="C16" s="9">
        <f t="shared" si="1"/>
        <v>1</v>
      </c>
      <c r="D16" s="7" t="str">
        <f t="shared" si="2"/>
        <v>fstage05</v>
      </c>
      <c r="E16" s="7" t="str">
        <f t="shared" si="3"/>
        <v>04.plist</v>
      </c>
      <c r="F16" s="6">
        <f>VLOOKUP(A16,深渊配置!A:C,2,FALSE)</f>
        <v>4000057</v>
      </c>
      <c r="G16" t="str">
        <f>_xlfn.IFNA(VLOOKUP($A16&amp;G$1,深渊配置!$D:$E,2,FALSE),"")</f>
        <v>4000057:13:1</v>
      </c>
      <c r="H16" t="str">
        <f>_xlfn.IFNA(VLOOKUP($A16&amp;H$1,深渊配置!$D:$E,2,FALSE),"")</f>
        <v>4000058:13:1</v>
      </c>
      <c r="I16" t="str">
        <f>_xlfn.IFNA(VLOOKUP($A16&amp;I$1,深渊配置!$D:$E,2,FALSE),"")</f>
        <v>4000059:13:1</v>
      </c>
      <c r="J16" t="str">
        <f>_xlfn.IFNA(VLOOKUP($A16&amp;J$1,深渊配置!$D:$E,2,FALSE),"")</f>
        <v/>
      </c>
      <c r="K16" t="str">
        <f>_xlfn.IFNA(VLOOKUP($A16&amp;K$1,深渊配置!$D:$E,2,FALSE),"")</f>
        <v/>
      </c>
      <c r="L16" t="str">
        <f>_xlfn.IFNA(VLOOKUP($A16&amp;L$1,深渊配置!$D:$E,2,FALSE),"")</f>
        <v/>
      </c>
      <c r="M16" t="str">
        <f>_xlfn.IFNA(VLOOKUP($A16&amp;M$1,深渊配置!$D:$E,2,FALSE),"")</f>
        <v>4000060:13:1</v>
      </c>
      <c r="N16" t="str">
        <f>_xlfn.IFNA(VLOOKUP($A16&amp;N$1,深渊配置!$D:$E,2,FALSE),"")</f>
        <v/>
      </c>
      <c r="O16" t="str">
        <f>_xlfn.IFNA(VLOOKUP($A16&amp;O$1,深渊配置!$D:$E,2,FALSE),"")</f>
        <v>4000061:13:1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493</v>
      </c>
      <c r="C17" s="9">
        <f t="shared" si="1"/>
        <v>1</v>
      </c>
      <c r="D17" s="7" t="str">
        <f t="shared" si="2"/>
        <v>fstage05</v>
      </c>
      <c r="E17" s="7" t="str">
        <f t="shared" si="3"/>
        <v>04.plist</v>
      </c>
      <c r="F17" s="6">
        <f>VLOOKUP(A17,深渊配置!A:C,2,FALSE)</f>
        <v>4000063</v>
      </c>
      <c r="G17" t="str">
        <f>_xlfn.IFNA(VLOOKUP($A17&amp;G$1,深渊配置!$D:$E,2,FALSE),"")</f>
        <v/>
      </c>
      <c r="H17" t="str">
        <f>_xlfn.IFNA(VLOOKUP($A17&amp;H$1,深渊配置!$D:$E,2,FALSE),"")</f>
        <v>4000062:14:1</v>
      </c>
      <c r="I17" t="str">
        <f>_xlfn.IFNA(VLOOKUP($A17&amp;I$1,深渊配置!$D:$E,2,FALSE),"")</f>
        <v/>
      </c>
      <c r="J17" t="str">
        <f>_xlfn.IFNA(VLOOKUP($A17&amp;J$1,深渊配置!$D:$E,2,FALSE),"")</f>
        <v>4000063:14:1</v>
      </c>
      <c r="K17" t="str">
        <f>_xlfn.IFNA(VLOOKUP($A17&amp;K$1,深渊配置!$D:$E,2,FALSE),"")</f>
        <v/>
      </c>
      <c r="L17" t="str">
        <f>_xlfn.IFNA(VLOOKUP($A17&amp;L$1,深渊配置!$D:$E,2,FALSE),"")</f>
        <v>4000064:14:1</v>
      </c>
      <c r="M17" t="str">
        <f>_xlfn.IFNA(VLOOKUP($A17&amp;M$1,深渊配置!$D:$E,2,FALSE),"")</f>
        <v>4000065:14:1</v>
      </c>
      <c r="N17" t="str">
        <f>_xlfn.IFNA(VLOOKUP($A17&amp;N$1,深渊配置!$D:$E,2,FALSE),"")</f>
        <v>4000066:14:1</v>
      </c>
      <c r="O17" t="str">
        <f>_xlfn.IFNA(VLOOKUP($A17&amp;O$1,深渊配置!$D:$E,2,FALSE),"")</f>
        <v>4000067:14:1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494</v>
      </c>
      <c r="C18" s="9">
        <f t="shared" si="1"/>
        <v>1</v>
      </c>
      <c r="D18" s="7" t="str">
        <f t="shared" si="2"/>
        <v>fstage05</v>
      </c>
      <c r="E18" s="7" t="str">
        <f t="shared" si="3"/>
        <v>04.plist</v>
      </c>
      <c r="F18" s="6">
        <f>VLOOKUP(A18,深渊配置!A:C,2,FALSE)</f>
        <v>4000069</v>
      </c>
      <c r="G18" t="str">
        <f>_xlfn.IFNA(VLOOKUP($A18&amp;G$1,深渊配置!$D:$E,2,FALSE),"")</f>
        <v>4000068:15:1</v>
      </c>
      <c r="H18" t="str">
        <f>_xlfn.IFNA(VLOOKUP($A18&amp;H$1,深渊配置!$D:$E,2,FALSE),"")</f>
        <v/>
      </c>
      <c r="I18" t="str">
        <f>_xlfn.IFNA(VLOOKUP($A18&amp;I$1,深渊配置!$D:$E,2,FALSE),"")</f>
        <v>4000069:15:1</v>
      </c>
      <c r="J18" t="str">
        <f>_xlfn.IFNA(VLOOKUP($A18&amp;J$1,深渊配置!$D:$E,2,FALSE),"")</f>
        <v/>
      </c>
      <c r="K18" t="str">
        <f>_xlfn.IFNA(VLOOKUP($A18&amp;K$1,深渊配置!$D:$E,2,FALSE),"")</f>
        <v>4000070:15:1</v>
      </c>
      <c r="L18" t="str">
        <f>_xlfn.IFNA(VLOOKUP($A18&amp;L$1,深渊配置!$D:$E,2,FALSE),"")</f>
        <v/>
      </c>
      <c r="M18" t="str">
        <f>_xlfn.IFNA(VLOOKUP($A18&amp;M$1,深渊配置!$D:$E,2,FALSE),"")</f>
        <v>4000071:15:1</v>
      </c>
      <c r="N18" t="str">
        <f>_xlfn.IFNA(VLOOKUP($A18&amp;N$1,深渊配置!$D:$E,2,FALSE),"")</f>
        <v/>
      </c>
      <c r="O18" t="str">
        <f>_xlfn.IFNA(VLOOKUP($A18&amp;O$1,深渊配置!$D:$E,2,FALSE),"")</f>
        <v>4000072:15:1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495</v>
      </c>
      <c r="C19" s="9">
        <f t="shared" si="1"/>
        <v>1</v>
      </c>
      <c r="D19" s="7" t="str">
        <f t="shared" si="2"/>
        <v>fstage05</v>
      </c>
      <c r="E19" s="7" t="str">
        <f t="shared" si="3"/>
        <v>04.plist</v>
      </c>
      <c r="F19" s="6">
        <f>VLOOKUP(A19,深渊配置!A:C,2,FALSE)</f>
        <v>4000073</v>
      </c>
      <c r="G19" t="str">
        <f>_xlfn.IFNA(VLOOKUP($A19&amp;G$1,深渊配置!$D:$E,2,FALSE),"")</f>
        <v/>
      </c>
      <c r="H19" t="str">
        <f>_xlfn.IFNA(VLOOKUP($A19&amp;H$1,深渊配置!$D:$E,2,FALSE),"")</f>
        <v>4000073:16:1</v>
      </c>
      <c r="I19" t="str">
        <f>_xlfn.IFNA(VLOOKUP($A19&amp;I$1,深渊配置!$D:$E,2,FALSE),"")</f>
        <v/>
      </c>
      <c r="J19" t="str">
        <f>_xlfn.IFNA(VLOOKUP($A19&amp;J$1,深渊配置!$D:$E,2,FALSE),"")</f>
        <v>4000074:16:1</v>
      </c>
      <c r="K19" t="str">
        <f>_xlfn.IFNA(VLOOKUP($A19&amp;K$1,深渊配置!$D:$E,2,FALSE),"")</f>
        <v>4000077:16:1</v>
      </c>
      <c r="L19" t="str">
        <f>_xlfn.IFNA(VLOOKUP($A19&amp;L$1,深渊配置!$D:$E,2,FALSE),"")</f>
        <v>4000075:16:1</v>
      </c>
      <c r="M19" t="str">
        <f>_xlfn.IFNA(VLOOKUP($A19&amp;M$1,深渊配置!$D:$E,2,FALSE),"")</f>
        <v/>
      </c>
      <c r="N19" t="str">
        <f>_xlfn.IFNA(VLOOKUP($A19&amp;N$1,深渊配置!$D:$E,2,FALSE),"")</f>
        <v>4000076:16:1</v>
      </c>
      <c r="O19" t="str">
        <f>_xlfn.IFNA(VLOOKUP($A19&amp;O$1,深渊配置!$D:$E,2,FALSE),"")</f>
        <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496</v>
      </c>
      <c r="C20" s="9">
        <f t="shared" si="1"/>
        <v>1</v>
      </c>
      <c r="D20" s="7" t="str">
        <f t="shared" si="2"/>
        <v>fstage05</v>
      </c>
      <c r="E20" s="7" t="str">
        <f t="shared" si="3"/>
        <v>04.plist</v>
      </c>
      <c r="F20" s="6">
        <f>VLOOKUP(A20,深渊配置!A:C,2,FALSE)</f>
        <v>4000079</v>
      </c>
      <c r="G20" t="str">
        <f>_xlfn.IFNA(VLOOKUP($A20&amp;G$1,深渊配置!$D:$E,2,FALSE),"")</f>
        <v>4000078:17:1</v>
      </c>
      <c r="H20" t="str">
        <f>_xlfn.IFNA(VLOOKUP($A20&amp;H$1,深渊配置!$D:$E,2,FALSE),"")</f>
        <v/>
      </c>
      <c r="I20" t="str">
        <f>_xlfn.IFNA(VLOOKUP($A20&amp;I$1,深渊配置!$D:$E,2,FALSE),"")</f>
        <v>4000079:17:1</v>
      </c>
      <c r="J20" t="str">
        <f>_xlfn.IFNA(VLOOKUP($A20&amp;J$1,深渊配置!$D:$E,2,FALSE),"")</f>
        <v/>
      </c>
      <c r="K20" t="str">
        <f>_xlfn.IFNA(VLOOKUP($A20&amp;K$1,深渊配置!$D:$E,2,FALSE),"")</f>
        <v>4000080:17:1</v>
      </c>
      <c r="L20" t="str">
        <f>_xlfn.IFNA(VLOOKUP($A20&amp;L$1,深渊配置!$D:$E,2,FALSE),"")</f>
        <v/>
      </c>
      <c r="M20" t="str">
        <f>_xlfn.IFNA(VLOOKUP($A20&amp;M$1,深渊配置!$D:$E,2,FALSE),"")</f>
        <v>4000081:17:1</v>
      </c>
      <c r="N20" t="str">
        <f>_xlfn.IFNA(VLOOKUP($A20&amp;N$1,深渊配置!$D:$E,2,FALSE),"")</f>
        <v/>
      </c>
      <c r="O20" t="str">
        <f>_xlfn.IFNA(VLOOKUP($A20&amp;O$1,深渊配置!$D:$E,2,FALSE),"")</f>
        <v>4000082:17:1</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497</v>
      </c>
      <c r="C21" s="9">
        <f t="shared" si="1"/>
        <v>1</v>
      </c>
      <c r="D21" s="7" t="str">
        <f t="shared" si="2"/>
        <v>fstage05</v>
      </c>
      <c r="E21" s="7" t="str">
        <f t="shared" si="3"/>
        <v>04.plist</v>
      </c>
      <c r="F21" s="6">
        <f>VLOOKUP(A21,深渊配置!A:C,2,FALSE)</f>
        <v>4000083</v>
      </c>
      <c r="G21" t="str">
        <f>_xlfn.IFNA(VLOOKUP($A21&amp;G$1,深渊配置!$D:$E,2,FALSE),"")</f>
        <v>4000083:18:1</v>
      </c>
      <c r="H21" t="str">
        <f>_xlfn.IFNA(VLOOKUP($A21&amp;H$1,深渊配置!$D:$E,2,FALSE),"")</f>
        <v>4000084:18:1</v>
      </c>
      <c r="I21" t="str">
        <f>_xlfn.IFNA(VLOOKUP($A21&amp;I$1,深渊配置!$D:$E,2,FALSE),"")</f>
        <v>4000085:18:1</v>
      </c>
      <c r="J21" t="str">
        <f>_xlfn.IFNA(VLOOKUP($A21&amp;J$1,深渊配置!$D:$E,2,FALSE),"")</f>
        <v/>
      </c>
      <c r="K21" t="str">
        <f>_xlfn.IFNA(VLOOKUP($A21&amp;K$1,深渊配置!$D:$E,2,FALSE),"")</f>
        <v>4000086:18:1</v>
      </c>
      <c r="L21" t="str">
        <f>_xlfn.IFNA(VLOOKUP($A21&amp;L$1,深渊配置!$D:$E,2,FALSE),"")</f>
        <v/>
      </c>
      <c r="M21" t="str">
        <f>_xlfn.IFNA(VLOOKUP($A21&amp;M$1,深渊配置!$D:$E,2,FALSE),"")</f>
        <v/>
      </c>
      <c r="N21" t="str">
        <f>_xlfn.IFNA(VLOOKUP($A21&amp;N$1,深渊配置!$D:$E,2,FALSE),"")</f>
        <v>4000087:18:1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498</v>
      </c>
      <c r="C22" s="9">
        <f t="shared" si="1"/>
        <v>1</v>
      </c>
      <c r="D22" s="7" t="str">
        <f t="shared" si="2"/>
        <v>fstage05</v>
      </c>
      <c r="E22" s="7" t="str">
        <f t="shared" si="3"/>
        <v>04.plist</v>
      </c>
      <c r="F22" s="6">
        <f>VLOOKUP(A22,深渊配置!A:C,2,FALSE)</f>
        <v>4000089</v>
      </c>
      <c r="G22" t="str">
        <f>_xlfn.IFNA(VLOOKUP($A22&amp;G$1,深渊配置!$D:$E,2,FALSE),"")</f>
        <v/>
      </c>
      <c r="H22" t="str">
        <f>_xlfn.IFNA(VLOOKUP($A22&amp;H$1,深渊配置!$D:$E,2,FALSE),"")</f>
        <v>4000088:19:1</v>
      </c>
      <c r="I22" t="str">
        <f>_xlfn.IFNA(VLOOKUP($A22&amp;I$1,深渊配置!$D:$E,2,FALSE),"")</f>
        <v/>
      </c>
      <c r="J22" t="str">
        <f>_xlfn.IFNA(VLOOKUP($A22&amp;J$1,深渊配置!$D:$E,2,FALSE),"")</f>
        <v>4000089:19:1</v>
      </c>
      <c r="K22" t="str">
        <f>_xlfn.IFNA(VLOOKUP($A22&amp;K$1,深渊配置!$D:$E,2,FALSE),"")</f>
        <v/>
      </c>
      <c r="L22" t="str">
        <f>_xlfn.IFNA(VLOOKUP($A22&amp;L$1,深渊配置!$D:$E,2,FALSE),"")</f>
        <v>4000090:19:1</v>
      </c>
      <c r="M22" t="str">
        <f>_xlfn.IFNA(VLOOKUP($A22&amp;M$1,深渊配置!$D:$E,2,FALSE),"")</f>
        <v>4000091:19:1</v>
      </c>
      <c r="N22" t="str">
        <f>_xlfn.IFNA(VLOOKUP($A22&amp;N$1,深渊配置!$D:$E,2,FALSE),"")</f>
        <v>4000092:19:1</v>
      </c>
      <c r="O22" t="str">
        <f>_xlfn.IFNA(VLOOKUP($A22&amp;O$1,深渊配置!$D:$E,2,FALSE),"")</f>
        <v>4000093:19:1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499</v>
      </c>
      <c r="C23" s="9">
        <f t="shared" si="1"/>
        <v>1</v>
      </c>
      <c r="D23" s="7" t="str">
        <f t="shared" si="2"/>
        <v>fstage05</v>
      </c>
      <c r="E23" s="7" t="str">
        <f t="shared" si="3"/>
        <v>04.plist</v>
      </c>
      <c r="F23" s="6">
        <f>VLOOKUP(A23,深渊配置!A:C,2,FALSE)</f>
        <v>4000095</v>
      </c>
      <c r="G23" t="str">
        <f>_xlfn.IFNA(VLOOKUP($A23&amp;G$1,深渊配置!$D:$E,2,FALSE),"")</f>
        <v>4000094:20:1</v>
      </c>
      <c r="H23" t="str">
        <f>_xlfn.IFNA(VLOOKUP($A23&amp;H$1,深渊配置!$D:$E,2,FALSE),"")</f>
        <v>4000097:20:1</v>
      </c>
      <c r="I23" t="str">
        <f>_xlfn.IFNA(VLOOKUP($A23&amp;I$1,深渊配置!$D:$E,2,FALSE),"")</f>
        <v>4000095:20:1</v>
      </c>
      <c r="J23" t="str">
        <f>_xlfn.IFNA(VLOOKUP($A23&amp;J$1,深渊配置!$D:$E,2,FALSE),"")</f>
        <v/>
      </c>
      <c r="K23" t="str">
        <f>_xlfn.IFNA(VLOOKUP($A23&amp;K$1,深渊配置!$D:$E,2,FALSE),"")</f>
        <v>4000099:20:1</v>
      </c>
      <c r="L23" t="str">
        <f>_xlfn.IFNA(VLOOKUP($A23&amp;L$1,深渊配置!$D:$E,2,FALSE),"")</f>
        <v/>
      </c>
      <c r="M23" t="str">
        <f>_xlfn.IFNA(VLOOKUP($A23&amp;M$1,深渊配置!$D:$E,2,FALSE),"")</f>
        <v>4000096:20:1</v>
      </c>
      <c r="N23" t="str">
        <f>_xlfn.IFNA(VLOOKUP($A23&amp;N$1,深渊配置!$D:$E,2,FALSE),"")</f>
        <v/>
      </c>
      <c r="O23" t="str">
        <f>_xlfn.IFNA(VLOOKUP($A23&amp;O$1,深渊配置!$D:$E,2,FALSE),"")</f>
        <v>4000098:20:1</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500</v>
      </c>
      <c r="C24" s="9">
        <f t="shared" si="1"/>
        <v>1</v>
      </c>
      <c r="D24" s="7" t="str">
        <f t="shared" si="2"/>
        <v>fstage05</v>
      </c>
      <c r="E24" s="7" t="str">
        <f t="shared" si="3"/>
        <v>04.plist</v>
      </c>
      <c r="F24" s="6">
        <f>VLOOKUP(A24,深渊配置!A:C,2,FALSE)</f>
        <v>4000101</v>
      </c>
      <c r="G24" t="str">
        <f>_xlfn.IFNA(VLOOKUP($A24&amp;G$1,深渊配置!$D:$E,2,FALSE),"")</f>
        <v>4000101:21:1</v>
      </c>
      <c r="H24" t="str">
        <f>_xlfn.IFNA(VLOOKUP($A24&amp;H$1,深渊配置!$D:$E,2,FALSE),"")</f>
        <v/>
      </c>
      <c r="I24" t="str">
        <f>_xlfn.IFNA(VLOOKUP($A24&amp;I$1,深渊配置!$D:$E,2,FALSE),"")</f>
        <v>4000102:21:1</v>
      </c>
      <c r="J24" t="str">
        <f>_xlfn.IFNA(VLOOKUP($A24&amp;J$1,深渊配置!$D:$E,2,FALSE),"")</f>
        <v>4000103:21:1</v>
      </c>
      <c r="K24" t="str">
        <f>_xlfn.IFNA(VLOOKUP($A24&amp;K$1,深渊配置!$D:$E,2,FALSE),"")</f>
        <v/>
      </c>
      <c r="L24" t="str">
        <f>_xlfn.IFNA(VLOOKUP($A24&amp;L$1,深渊配置!$D:$E,2,FALSE),"")</f>
        <v>4000104:21:1</v>
      </c>
      <c r="M24" t="str">
        <f>_xlfn.IFNA(VLOOKUP($A24&amp;M$1,深渊配置!$D:$E,2,FALSE),"")</f>
        <v/>
      </c>
      <c r="N24" t="str">
        <f>_xlfn.IFNA(VLOOKUP($A24&amp;N$1,深渊配置!$D:$E,2,FALSE),"")</f>
        <v>4000100:21:1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501</v>
      </c>
      <c r="C25" s="9">
        <f t="shared" si="1"/>
        <v>1</v>
      </c>
      <c r="D25" s="7" t="str">
        <f t="shared" si="2"/>
        <v>fstage05</v>
      </c>
      <c r="E25" s="7" t="str">
        <f t="shared" si="3"/>
        <v>04.plist</v>
      </c>
      <c r="F25" s="6">
        <f>VLOOKUP(A25,深渊配置!A:C,2,FALSE)</f>
        <v>4000105</v>
      </c>
      <c r="G25" t="str">
        <f>_xlfn.IFNA(VLOOKUP($A25&amp;G$1,深渊配置!$D:$E,2,FALSE),"")</f>
        <v>4000107:22:1</v>
      </c>
      <c r="H25" t="str">
        <f>_xlfn.IFNA(VLOOKUP($A25&amp;H$1,深渊配置!$D:$E,2,FALSE),"")</f>
        <v>4000109:22:1</v>
      </c>
      <c r="I25" t="str">
        <f>_xlfn.IFNA(VLOOKUP($A25&amp;I$1,深渊配置!$D:$E,2,FALSE),"")</f>
        <v>4000108:22:1</v>
      </c>
      <c r="J25" t="str">
        <f>_xlfn.IFNA(VLOOKUP($A25&amp;J$1,深渊配置!$D:$E,2,FALSE),"")</f>
        <v/>
      </c>
      <c r="K25" t="str">
        <f>_xlfn.IFNA(VLOOKUP($A25&amp;K$1,深渊配置!$D:$E,2,FALSE),"")</f>
        <v>4000105:22:1</v>
      </c>
      <c r="L25" t="str">
        <f>_xlfn.IFNA(VLOOKUP($A25&amp;L$1,深渊配置!$D:$E,2,FALSE),"")</f>
        <v/>
      </c>
      <c r="M25" t="str">
        <f>_xlfn.IFNA(VLOOKUP($A25&amp;M$1,深渊配置!$D:$E,2,FALSE),"")</f>
        <v/>
      </c>
      <c r="N25" t="str">
        <f>_xlfn.IFNA(VLOOKUP($A25&amp;N$1,深渊配置!$D:$E,2,FALSE),"")</f>
        <v>4000106:22:1</v>
      </c>
      <c r="O25" t="str">
        <f>_xlfn.IFNA(VLOOKUP($A25&amp;O$1,深渊配置!$D:$E,2,FALSE),"")</f>
        <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502</v>
      </c>
      <c r="C26" s="9">
        <f t="shared" si="1"/>
        <v>1</v>
      </c>
      <c r="D26" s="7" t="str">
        <f t="shared" si="2"/>
        <v>fstage05</v>
      </c>
      <c r="E26" s="7" t="str">
        <f t="shared" si="3"/>
        <v>04.plist</v>
      </c>
      <c r="F26" s="6">
        <f>VLOOKUP(A26,深渊配置!A:C,2,FALSE)</f>
        <v>4000111</v>
      </c>
      <c r="G26" t="str">
        <f>_xlfn.IFNA(VLOOKUP($A26&amp;G$1,深渊配置!$D:$E,2,FALSE),"")</f>
        <v>4000113:23:1</v>
      </c>
      <c r="H26" t="str">
        <f>_xlfn.IFNA(VLOOKUP($A26&amp;H$1,深渊配置!$D:$E,2,FALSE),"")</f>
        <v/>
      </c>
      <c r="I26" t="str">
        <f>_xlfn.IFNA(VLOOKUP($A26&amp;I$1,深渊配置!$D:$E,2,FALSE),"")</f>
        <v>4000114:23:1</v>
      </c>
      <c r="J26" t="str">
        <f>_xlfn.IFNA(VLOOKUP($A26&amp;J$1,深渊配置!$D:$E,2,FALSE),"")</f>
        <v/>
      </c>
      <c r="K26" t="str">
        <f>_xlfn.IFNA(VLOOKUP($A26&amp;K$1,深渊配置!$D:$E,2,FALSE),"")</f>
        <v/>
      </c>
      <c r="L26" t="str">
        <f>_xlfn.IFNA(VLOOKUP($A26&amp;L$1,深渊配置!$D:$E,2,FALSE),"")</f>
        <v/>
      </c>
      <c r="M26" t="str">
        <f>_xlfn.IFNA(VLOOKUP($A26&amp;M$1,深渊配置!$D:$E,2,FALSE),"")</f>
        <v>4000110:23:1</v>
      </c>
      <c r="N26" t="str">
        <f>_xlfn.IFNA(VLOOKUP($A26&amp;N$1,深渊配置!$D:$E,2,FALSE),"")</f>
        <v>4000111:23:1</v>
      </c>
      <c r="O26" t="str">
        <f>_xlfn.IFNA(VLOOKUP($A26&amp;O$1,深渊配置!$D:$E,2,FALSE),"")</f>
        <v>4000112:23:1</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503</v>
      </c>
      <c r="C27" s="9">
        <f t="shared" si="1"/>
        <v>1</v>
      </c>
      <c r="D27" s="7" t="str">
        <f t="shared" si="2"/>
        <v>fstage05</v>
      </c>
      <c r="E27" s="7" t="str">
        <f t="shared" si="3"/>
        <v>04.plist</v>
      </c>
      <c r="F27" s="6">
        <f>VLOOKUP(A27,深渊配置!A:C,2,FALSE)</f>
        <v>4000115</v>
      </c>
      <c r="G27" t="str">
        <f>_xlfn.IFNA(VLOOKUP($A27&amp;G$1,深渊配置!$D:$E,2,FALSE),"")</f>
        <v/>
      </c>
      <c r="H27" t="str">
        <f>_xlfn.IFNA(VLOOKUP($A27&amp;H$1,深渊配置!$D:$E,2,FALSE),"")</f>
        <v>4000119:24:1</v>
      </c>
      <c r="I27" t="str">
        <f>_xlfn.IFNA(VLOOKUP($A27&amp;I$1,深渊配置!$D:$E,2,FALSE),"")</f>
        <v/>
      </c>
      <c r="J27" t="str">
        <f>_xlfn.IFNA(VLOOKUP($A27&amp;J$1,深渊配置!$D:$E,2,FALSE),"")</f>
        <v>4000115:24:1</v>
      </c>
      <c r="K27" t="str">
        <f>_xlfn.IFNA(VLOOKUP($A27&amp;K$1,深渊配置!$D:$E,2,FALSE),"")</f>
        <v/>
      </c>
      <c r="L27" t="str">
        <f>_xlfn.IFNA(VLOOKUP($A27&amp;L$1,深渊配置!$D:$E,2,FALSE),"")</f>
        <v>4000116:24:1</v>
      </c>
      <c r="M27" t="str">
        <f>_xlfn.IFNA(VLOOKUP($A27&amp;M$1,深渊配置!$D:$E,2,FALSE),"")</f>
        <v>4000117:24:1</v>
      </c>
      <c r="N27" t="str">
        <f>_xlfn.IFNA(VLOOKUP($A27&amp;N$1,深渊配置!$D:$E,2,FALSE),"")</f>
        <v/>
      </c>
      <c r="O27" t="str">
        <f>_xlfn.IFNA(VLOOKUP($A27&amp;O$1,深渊配置!$D:$E,2,FALSE),"")</f>
        <v>4000118:24:1</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504</v>
      </c>
      <c r="C28" s="9">
        <f t="shared" si="1"/>
        <v>1</v>
      </c>
      <c r="D28" s="7" t="str">
        <f t="shared" si="2"/>
        <v>fstage05</v>
      </c>
      <c r="E28" s="7" t="str">
        <f t="shared" si="3"/>
        <v>04.plist</v>
      </c>
      <c r="F28" s="6">
        <f>VLOOKUP(A28,深渊配置!A:C,2,FALSE)</f>
        <v>4000121</v>
      </c>
      <c r="G28" t="str">
        <f>_xlfn.IFNA(VLOOKUP($A28&amp;G$1,深渊配置!$D:$E,2,FALSE),"")</f>
        <v>4000123:25:1</v>
      </c>
      <c r="H28" t="str">
        <f>_xlfn.IFNA(VLOOKUP($A28&amp;H$1,深渊配置!$D:$E,2,FALSE),"")</f>
        <v/>
      </c>
      <c r="I28" t="str">
        <f>_xlfn.IFNA(VLOOKUP($A28&amp;I$1,深渊配置!$D:$E,2,FALSE),"")</f>
        <v>4000124:25:1</v>
      </c>
      <c r="J28" t="str">
        <f>_xlfn.IFNA(VLOOKUP($A28&amp;J$1,深渊配置!$D:$E,2,FALSE),"")</f>
        <v/>
      </c>
      <c r="K28" t="str">
        <f>_xlfn.IFNA(VLOOKUP($A28&amp;K$1,深渊配置!$D:$E,2,FALSE),"")</f>
        <v>4000122:25:1</v>
      </c>
      <c r="L28" t="str">
        <f>_xlfn.IFNA(VLOOKUP($A28&amp;L$1,深渊配置!$D:$E,2,FALSE),"")</f>
        <v/>
      </c>
      <c r="M28" t="str">
        <f>_xlfn.IFNA(VLOOKUP($A28&amp;M$1,深渊配置!$D:$E,2,FALSE),"")</f>
        <v>4000121:25:1</v>
      </c>
      <c r="N28" t="str">
        <f>_xlfn.IFNA(VLOOKUP($A28&amp;N$1,深渊配置!$D:$E,2,FALSE),"")</f>
        <v/>
      </c>
      <c r="O28" t="str">
        <f>_xlfn.IFNA(VLOOKUP($A28&amp;O$1,深渊配置!$D:$E,2,FALSE),"")</f>
        <v>4000120:25:1</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505</v>
      </c>
      <c r="C29" s="9">
        <f t="shared" si="1"/>
        <v>1</v>
      </c>
      <c r="D29" s="7" t="str">
        <f t="shared" si="2"/>
        <v>fstage05</v>
      </c>
      <c r="E29" s="7" t="str">
        <f t="shared" si="3"/>
        <v>04.plist</v>
      </c>
      <c r="F29" s="6">
        <f>VLOOKUP(A29,深渊配置!A:C,2,FALSE)</f>
        <v>4000125</v>
      </c>
      <c r="G29" t="str">
        <f>_xlfn.IFNA(VLOOKUP($A29&amp;G$1,深渊配置!$D:$E,2,FALSE),"")</f>
        <v>4000129:26:1</v>
      </c>
      <c r="H29" t="str">
        <f>_xlfn.IFNA(VLOOKUP($A29&amp;H$1,深渊配置!$D:$E,2,FALSE),"")</f>
        <v/>
      </c>
      <c r="I29" t="str">
        <f>_xlfn.IFNA(VLOOKUP($A29&amp;I$1,深渊配置!$D:$E,2,FALSE),"")</f>
        <v>4000128:26:1</v>
      </c>
      <c r="J29" t="str">
        <f>_xlfn.IFNA(VLOOKUP($A29&amp;J$1,深渊配置!$D:$E,2,FALSE),"")</f>
        <v>4000127:26:1</v>
      </c>
      <c r="K29" t="str">
        <f>_xlfn.IFNA(VLOOKUP($A29&amp;K$1,深渊配置!$D:$E,2,FALSE),"")</f>
        <v/>
      </c>
      <c r="L29" t="str">
        <f>_xlfn.IFNA(VLOOKUP($A29&amp;L$1,深渊配置!$D:$E,2,FALSE),"")</f>
        <v>4000126:26:1</v>
      </c>
      <c r="M29" t="str">
        <f>_xlfn.IFNA(VLOOKUP($A29&amp;M$1,深渊配置!$D:$E,2,FALSE),"")</f>
        <v/>
      </c>
      <c r="N29" t="str">
        <f>_xlfn.IFNA(VLOOKUP($A29&amp;N$1,深渊配置!$D:$E,2,FALSE),"")</f>
        <v>4000125:26:1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506</v>
      </c>
      <c r="C30" s="9">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4000130:27:1</v>
      </c>
      <c r="I30" t="str">
        <f>_xlfn.IFNA(VLOOKUP($A30&amp;I$1,深渊配置!$D:$E,2,FALSE),"")</f>
        <v/>
      </c>
      <c r="J30" t="str">
        <f>_xlfn.IFNA(VLOOKUP($A30&amp;J$1,深渊配置!$D:$E,2,FALSE),"")</f>
        <v>4000131:27:1</v>
      </c>
      <c r="K30" t="str">
        <f>_xlfn.IFNA(VLOOKUP($A30&amp;K$1,深渊配置!$D:$E,2,FALSE),"")</f>
        <v/>
      </c>
      <c r="L30" t="str">
        <f>_xlfn.IFNA(VLOOKUP($A30&amp;L$1,深渊配置!$D:$E,2,FALSE),"")</f>
        <v>4000132:27:1</v>
      </c>
      <c r="M30" t="str">
        <f>_xlfn.IFNA(VLOOKUP($A30&amp;M$1,深渊配置!$D:$E,2,FALSE),"")</f>
        <v/>
      </c>
      <c r="N30" t="str">
        <f>_xlfn.IFNA(VLOOKUP($A30&amp;N$1,深渊配置!$D:$E,2,FALSE),"")</f>
        <v>4000133:27:1</v>
      </c>
      <c r="O30" t="str">
        <f>_xlfn.IFNA(VLOOKUP($A30&amp;O$1,深渊配置!$D:$E,2,FALSE),"")</f>
        <v>4000134:27:1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507</v>
      </c>
      <c r="C31" s="9">
        <f t="shared" si="1"/>
        <v>1</v>
      </c>
      <c r="D31" s="7" t="str">
        <f t="shared" si="2"/>
        <v>fstage05</v>
      </c>
      <c r="E31" s="7" t="str">
        <f t="shared" si="3"/>
        <v>04.plist</v>
      </c>
      <c r="F31" s="6">
        <f>VLOOKUP(A31,深渊配置!A:C,2,FALSE)</f>
        <v>4000135</v>
      </c>
      <c r="G31" t="str">
        <f>_xlfn.IFNA(VLOOKUP($A31&amp;G$1,深渊配置!$D:$E,2,FALSE),"")</f>
        <v/>
      </c>
      <c r="H31" t="str">
        <f>_xlfn.IFNA(VLOOKUP($A31&amp;H$1,深渊配置!$D:$E,2,FALSE),"")</f>
        <v/>
      </c>
      <c r="I31" t="str">
        <f>_xlfn.IFNA(VLOOKUP($A31&amp;I$1,深渊配置!$D:$E,2,FALSE),"")</f>
        <v/>
      </c>
      <c r="J31" t="str">
        <f>_xlfn.IFNA(VLOOKUP($A31&amp;J$1,深渊配置!$D:$E,2,FALSE),"")</f>
        <v/>
      </c>
      <c r="K31" t="str">
        <f>_xlfn.IFNA(VLOOKUP($A31&amp;K$1,深渊配置!$D:$E,2,FALSE),"")</f>
        <v/>
      </c>
      <c r="L31" t="str">
        <f>_xlfn.IFNA(VLOOKUP($A31&amp;L$1,深渊配置!$D:$E,2,FALSE),"")</f>
        <v/>
      </c>
      <c r="M31" t="str">
        <f>_xlfn.IFNA(VLOOKUP($A31&amp;M$1,深渊配置!$D:$E,2,FALSE),"")</f>
        <v/>
      </c>
      <c r="N31" t="str">
        <f>_xlfn.IFNA(VLOOKUP($A31&amp;N$1,深渊配置!$D:$E,2,FALSE),"")</f>
        <v/>
      </c>
      <c r="O31" t="str">
        <f>_xlfn.IFNA(VLOOKUP($A31&amp;O$1,深渊配置!$D:$E,2,FALSE),"")</f>
        <v>4000135:28:1</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508</v>
      </c>
      <c r="C32" s="9">
        <f t="shared" si="1"/>
        <v>1</v>
      </c>
      <c r="D32" s="7" t="str">
        <f t="shared" si="2"/>
        <v>fstage05</v>
      </c>
      <c r="E32" s="7" t="str">
        <f t="shared" si="3"/>
        <v>04.plist</v>
      </c>
      <c r="F32" s="6">
        <f>VLOOKUP(A32,深渊配置!A:C,2,FALSE)</f>
        <v>4000140</v>
      </c>
      <c r="G32" t="str">
        <f>_xlfn.IFNA(VLOOKUP($A32&amp;G$1,深渊配置!$D:$E,2,FALSE),"")</f>
        <v>4000145:29:1</v>
      </c>
      <c r="H32" t="str">
        <f>_xlfn.IFNA(VLOOKUP($A32&amp;H$1,深渊配置!$D:$E,2,FALSE),"")</f>
        <v>4000140:29:1</v>
      </c>
      <c r="I32" t="str">
        <f>_xlfn.IFNA(VLOOKUP($A32&amp;I$1,深渊配置!$D:$E,2,FALSE),"")</f>
        <v>4000144:29:1</v>
      </c>
      <c r="J32" t="str">
        <f>_xlfn.IFNA(VLOOKUP($A32&amp;J$1,深渊配置!$D:$E,2,FALSE),"")</f>
        <v/>
      </c>
      <c r="K32" t="str">
        <f>_xlfn.IFNA(VLOOKUP($A32&amp;K$1,深渊配置!$D:$E,2,FALSE),"")</f>
        <v>4000141:29:1</v>
      </c>
      <c r="L32" t="str">
        <f>_xlfn.IFNA(VLOOKUP($A32&amp;L$1,深渊配置!$D:$E,2,FALSE),"")</f>
        <v/>
      </c>
      <c r="M32" t="str">
        <f>_xlfn.IFNA(VLOOKUP($A32&amp;M$1,深渊配置!$D:$E,2,FALSE),"")</f>
        <v>4000142:29:1</v>
      </c>
      <c r="N32" t="str">
        <f>_xlfn.IFNA(VLOOKUP($A32&amp;N$1,深渊配置!$D:$E,2,FALSE),"")</f>
        <v/>
      </c>
      <c r="O32" t="str">
        <f>_xlfn.IFNA(VLOOKUP($A32&amp;O$1,深渊配置!$D:$E,2,FALSE),"")</f>
        <v>4000143:29:1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509</v>
      </c>
      <c r="C33" s="9">
        <f t="shared" si="1"/>
        <v>1</v>
      </c>
      <c r="D33" s="7" t="str">
        <f t="shared" si="2"/>
        <v>fstage05</v>
      </c>
      <c r="E33" s="7" t="str">
        <f t="shared" si="3"/>
        <v>04.plist</v>
      </c>
      <c r="F33" s="6">
        <f>VLOOKUP(A33,深渊配置!A:C,2,FALSE)</f>
        <v>4000146</v>
      </c>
      <c r="G33" t="str">
        <f>_xlfn.IFNA(VLOOKUP($A33&amp;G$1,深渊配置!$D:$E,2,FALSE),"")</f>
        <v>4000146:30:1</v>
      </c>
      <c r="H33" t="str">
        <f>_xlfn.IFNA(VLOOKUP($A33&amp;H$1,深渊配置!$D:$E,2,FALSE),"")</f>
        <v>4000148:30:1</v>
      </c>
      <c r="I33" t="str">
        <f>_xlfn.IFNA(VLOOKUP($A33&amp;I$1,深渊配置!$D:$E,2,FALSE),"")</f>
        <v/>
      </c>
      <c r="J33" t="str">
        <f>_xlfn.IFNA(VLOOKUP($A33&amp;J$1,深渊配置!$D:$E,2,FALSE),"")</f>
        <v/>
      </c>
      <c r="K33" t="str">
        <f>_xlfn.IFNA(VLOOKUP($A33&amp;K$1,深渊配置!$D:$E,2,FALSE),"")</f>
        <v>4000147:30:1</v>
      </c>
      <c r="L33" t="str">
        <f>_xlfn.IFNA(VLOOKUP($A33&amp;L$1,深渊配置!$D:$E,2,FALSE),"")</f>
        <v/>
      </c>
      <c r="M33" t="str">
        <f>_xlfn.IFNA(VLOOKUP($A33&amp;M$1,深渊配置!$D:$E,2,FALSE),"")</f>
        <v>4000149:30:1</v>
      </c>
      <c r="N33" t="str">
        <f>_xlfn.IFNA(VLOOKUP($A33&amp;N$1,深渊配置!$D:$E,2,FALSE),"")</f>
        <v>4000150:30:1</v>
      </c>
      <c r="O33" t="str">
        <f>_xlfn.IFNA(VLOOKUP($A33&amp;O$1,深渊配置!$D:$E,2,FALSE),"")</f>
        <v>4000151:30:1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4"/>
  <sheetViews>
    <sheetView topLeftCell="A105" workbookViewId="0">
      <selection activeCell="X131" sqref="X131"/>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小蘑菇</v>
      </c>
      <c r="C4" s="7"/>
      <c r="D4" s="6" t="str">
        <f>VLOOKUP(B4,怪物属性偏向!F:P,11,FALSE)</f>
        <v>m1008</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20001001</v>
      </c>
      <c r="O4" s="8" t="str">
        <f>IF(VLOOKUP(VLOOKUP($A4,深渊配置!$O:$P,2,FALSE),怪物属性偏向!$E:$O,怪物属性偏向!K$1-1,FALSE)=0,"",VLOOKUP(VLOOKUP($A4,深渊配置!$O:$P,2,FALSE),怪物属性偏向!$E:$O,怪物属性偏向!K$1-1,FALSE))</f>
        <v/>
      </c>
      <c r="P4" s="8" t="str">
        <f>IF(VLOOKUP(VLOOKUP($A4,深渊配置!$O:$P,2,FALSE),怪物属性偏向!$E:$O,怪物属性偏向!L$1-1,FALSE)=0,"",VLOOKUP(VLOOKUP($A4,深渊配置!$O:$P,2,FALSE),怪物属性偏向!$E:$O,怪物属性偏向!L$1-1,FALSE))</f>
        <v/>
      </c>
      <c r="Q4" s="8" t="str">
        <f>IF(VLOOKUP(VLOOKUP($A4,深渊配置!$O:$P,2,FALSE),怪物属性偏向!$E:$O,怪物属性偏向!M$1-1,FALSE)=0,"",VLOOKUP(VLOOKUP($A4,深渊配置!$O:$P,2,FALSE),怪物属性偏向!$E:$O,怪物属性偏向!M$1-1,FALSE))</f>
        <v/>
      </c>
      <c r="R4" s="8" t="str">
        <f>IF(VLOOKUP(VLOOKUP($A4,深渊配置!$O:$P,2,FALSE),怪物属性偏向!$E:$O,怪物属性偏向!N$1-1,FALSE)=0,"",VLOOKUP(VLOOKUP($A4,深渊配置!$O:$P,2,FALSE),怪物属性偏向!$E:$O,怪物属性偏向!N$1-1,FALSE))</f>
        <v/>
      </c>
      <c r="S4" s="8" t="str">
        <f>IF(VLOOKUP(VLOOKUP($A4,深渊配置!$O:$P,2,FALSE),怪物属性偏向!$E:$O,怪物属性偏向!O$1-1,FALSE)=0,"",VLOOKUP(VLOOKUP($A4,深渊配置!$O:$P,2,FALSE),怪物属性偏向!$E:$O,怪物属性偏向!O$1-1,FALSE))</f>
        <v/>
      </c>
    </row>
    <row r="5" spans="1:19" x14ac:dyDescent="0.15">
      <c r="A5" s="3">
        <f>A4+1</f>
        <v>4000002</v>
      </c>
      <c r="B5" s="1" t="str">
        <f>VLOOKUP(A5,深渊配置!G:I,3,FALSE)</f>
        <v>小蘑菇</v>
      </c>
      <c r="C5" s="7"/>
      <c r="D5" s="6" t="str">
        <f>VLOOKUP(B5,怪物属性偏向!F:P,11,FALSE)</f>
        <v>m1008</v>
      </c>
      <c r="E5" s="9">
        <v>1</v>
      </c>
      <c r="F5" s="9">
        <v>0</v>
      </c>
      <c r="G5" s="7" t="s">
        <v>133</v>
      </c>
      <c r="H5" s="9">
        <v>122</v>
      </c>
      <c r="I5" s="9">
        <v>1</v>
      </c>
      <c r="J5" s="9">
        <v>7</v>
      </c>
      <c r="K5" s="9">
        <v>20</v>
      </c>
      <c r="L5" s="9">
        <v>1</v>
      </c>
      <c r="M5" s="9">
        <v>1</v>
      </c>
      <c r="N5" s="8">
        <f>IF(VLOOKUP(VLOOKUP($A5,深渊配置!$O:$P,2,FALSE),怪物属性偏向!$E:$O,怪物属性偏向!J$1-1,FALSE)=0,"",VLOOKUP(VLOOKUP($A5,深渊配置!$O:$P,2,FALSE),怪物属性偏向!$E:$O,怪物属性偏向!J$1-1,FALSE))</f>
        <v>20001001</v>
      </c>
      <c r="O5" s="8" t="str">
        <f>IF(VLOOKUP(VLOOKUP($A5,深渊配置!$O:$P,2,FALSE),怪物属性偏向!$E:$O,怪物属性偏向!K$1-1,FALSE)=0,"",VLOOKUP(VLOOKUP($A5,深渊配置!$O:$P,2,FALSE),怪物属性偏向!$E:$O,怪物属性偏向!K$1-1,FALSE))</f>
        <v/>
      </c>
      <c r="P5" s="8" t="str">
        <f>IF(VLOOKUP(VLOOKUP($A5,深渊配置!$O:$P,2,FALSE),怪物属性偏向!$E:$O,怪物属性偏向!L$1-1,FALSE)=0,"",VLOOKUP(VLOOKUP($A5,深渊配置!$O:$P,2,FALSE),怪物属性偏向!$E:$O,怪物属性偏向!L$1-1,FALSE))</f>
        <v/>
      </c>
      <c r="Q5" s="8" t="str">
        <f>IF(VLOOKUP(VLOOKUP($A5,深渊配置!$O:$P,2,FALSE),怪物属性偏向!$E:$O,怪物属性偏向!M$1-1,FALSE)=0,"",VLOOKUP(VLOOKUP($A5,深渊配置!$O:$P,2,FALSE),怪物属性偏向!$E:$O,怪物属性偏向!M$1-1,FALSE))</f>
        <v/>
      </c>
      <c r="R5" s="8" t="str">
        <f>IF(VLOOKUP(VLOOKUP($A5,深渊配置!$O:$P,2,FALSE),怪物属性偏向!$E:$O,怪物属性偏向!N$1-1,FALSE)=0,"",VLOOKUP(VLOOKUP($A5,深渊配置!$O:$P,2,FALSE),怪物属性偏向!$E:$O,怪物属性偏向!N$1-1,FALSE))</f>
        <v/>
      </c>
      <c r="S5" s="8" t="str">
        <f>IF(VLOOKUP(VLOOKUP($A5,深渊配置!$O:$P,2,FALSE),怪物属性偏向!$E:$O,怪物属性偏向!O$1-1,FALSE)=0,"",VLOOKUP(VLOOKUP($A5,深渊配置!$O:$P,2,FALSE),怪物属性偏向!$E:$O,怪物属性偏向!O$1-1,FALSE))</f>
        <v/>
      </c>
    </row>
    <row r="6" spans="1:19" x14ac:dyDescent="0.15">
      <c r="A6" s="3">
        <f t="shared" ref="A6:A69" si="0">A5+1</f>
        <v>4000003</v>
      </c>
      <c r="B6" s="1" t="str">
        <f>VLOOKUP(A6,深渊配置!G:I,3,FALSE)</f>
        <v>小蘑菇</v>
      </c>
      <c r="C6" s="7"/>
      <c r="D6" s="6" t="str">
        <f>VLOOKUP(B6,怪物属性偏向!F:P,11,FALSE)</f>
        <v>m1008</v>
      </c>
      <c r="E6" s="9">
        <v>1</v>
      </c>
      <c r="F6" s="9">
        <v>0</v>
      </c>
      <c r="G6" s="7" t="s">
        <v>133</v>
      </c>
      <c r="H6" s="9">
        <v>122</v>
      </c>
      <c r="I6" s="9">
        <v>1</v>
      </c>
      <c r="J6" s="9">
        <v>7</v>
      </c>
      <c r="K6" s="9">
        <v>20</v>
      </c>
      <c r="L6" s="9">
        <v>1</v>
      </c>
      <c r="M6" s="9">
        <v>1</v>
      </c>
      <c r="N6" s="8">
        <f>IF(VLOOKUP(VLOOKUP($A6,深渊配置!$O:$P,2,FALSE),怪物属性偏向!$E:$O,怪物属性偏向!J$1-1,FALSE)=0,"",VLOOKUP(VLOOKUP($A6,深渊配置!$O:$P,2,FALSE),怪物属性偏向!$E:$O,怪物属性偏向!J$1-1,FALSE))</f>
        <v>20001001</v>
      </c>
      <c r="O6" s="8" t="str">
        <f>IF(VLOOKUP(VLOOKUP($A6,深渊配置!$O:$P,2,FALSE),怪物属性偏向!$E:$O,怪物属性偏向!K$1-1,FALSE)=0,"",VLOOKUP(VLOOKUP($A6,深渊配置!$O:$P,2,FALSE),怪物属性偏向!$E:$O,怪物属性偏向!K$1-1,FALSE))</f>
        <v/>
      </c>
      <c r="P6" s="8" t="str">
        <f>IF(VLOOKUP(VLOOKUP($A6,深渊配置!$O:$P,2,FALSE),怪物属性偏向!$E:$O,怪物属性偏向!L$1-1,FALSE)=0,"",VLOOKUP(VLOOKUP($A6,深渊配置!$O:$P,2,FALSE),怪物属性偏向!$E:$O,怪物属性偏向!L$1-1,FALSE))</f>
        <v/>
      </c>
      <c r="Q6" s="8" t="str">
        <f>IF(VLOOKUP(VLOOKUP($A6,深渊配置!$O:$P,2,FALSE),怪物属性偏向!$E:$O,怪物属性偏向!M$1-1,FALSE)=0,"",VLOOKUP(VLOOKUP($A6,深渊配置!$O:$P,2,FALSE),怪物属性偏向!$E:$O,怪物属性偏向!M$1-1,FALSE))</f>
        <v/>
      </c>
      <c r="R6" s="8" t="str">
        <f>IF(VLOOKUP(VLOOKUP($A6,深渊配置!$O:$P,2,FALSE),怪物属性偏向!$E:$O,怪物属性偏向!N$1-1,FALSE)=0,"",VLOOKUP(VLOOKUP($A6,深渊配置!$O:$P,2,FALSE),怪物属性偏向!$E:$O,怪物属性偏向!N$1-1,FALSE))</f>
        <v/>
      </c>
      <c r="S6" s="8" t="str">
        <f>IF(VLOOKUP(VLOOKUP($A6,深渊配置!$O:$P,2,FALSE),怪物属性偏向!$E:$O,怪物属性偏向!O$1-1,FALSE)=0,"",VLOOKUP(VLOOKUP($A6,深渊配置!$O:$P,2,FALSE),怪物属性偏向!$E:$O,怪物属性偏向!O$1-1,FALSE))</f>
        <v/>
      </c>
    </row>
    <row r="7" spans="1:19" x14ac:dyDescent="0.15">
      <c r="A7" s="3">
        <f t="shared" si="0"/>
        <v>4000004</v>
      </c>
      <c r="B7" s="1" t="str">
        <f>VLOOKUP(A7,深渊配置!G:I,3,FALSE)</f>
        <v>小蘑菇</v>
      </c>
      <c r="C7" s="7"/>
      <c r="D7" s="6" t="str">
        <f>VLOOKUP(B7,怪物属性偏向!F:P,11,FALSE)</f>
        <v>m1008</v>
      </c>
      <c r="E7" s="9">
        <v>1</v>
      </c>
      <c r="F7" s="9">
        <v>0</v>
      </c>
      <c r="G7" s="7" t="s">
        <v>133</v>
      </c>
      <c r="H7" s="9">
        <v>122</v>
      </c>
      <c r="I7" s="9">
        <v>1</v>
      </c>
      <c r="J7" s="9">
        <v>7</v>
      </c>
      <c r="K7" s="9">
        <v>20</v>
      </c>
      <c r="L7" s="9">
        <v>1</v>
      </c>
      <c r="M7" s="9">
        <v>1</v>
      </c>
      <c r="N7" s="8">
        <f>IF(VLOOKUP(VLOOKUP($A7,深渊配置!$O:$P,2,FALSE),怪物属性偏向!$E:$O,怪物属性偏向!J$1-1,FALSE)=0,"",VLOOKUP(VLOOKUP($A7,深渊配置!$O:$P,2,FALSE),怪物属性偏向!$E:$O,怪物属性偏向!J$1-1,FALSE))</f>
        <v>20001001</v>
      </c>
      <c r="O7" s="8" t="str">
        <f>IF(VLOOKUP(VLOOKUP($A7,深渊配置!$O:$P,2,FALSE),怪物属性偏向!$E:$O,怪物属性偏向!K$1-1,FALSE)=0,"",VLOOKUP(VLOOKUP($A7,深渊配置!$O:$P,2,FALSE),怪物属性偏向!$E:$O,怪物属性偏向!K$1-1,FALSE))</f>
        <v/>
      </c>
      <c r="P7" s="8" t="str">
        <f>IF(VLOOKUP(VLOOKUP($A7,深渊配置!$O:$P,2,FALSE),怪物属性偏向!$E:$O,怪物属性偏向!L$1-1,FALSE)=0,"",VLOOKUP(VLOOKUP($A7,深渊配置!$O:$P,2,FALSE),怪物属性偏向!$E:$O,怪物属性偏向!L$1-1,FALSE))</f>
        <v/>
      </c>
      <c r="Q7" s="8" t="str">
        <f>IF(VLOOKUP(VLOOKUP($A7,深渊配置!$O:$P,2,FALSE),怪物属性偏向!$E:$O,怪物属性偏向!M$1-1,FALSE)=0,"",VLOOKUP(VLOOKUP($A7,深渊配置!$O:$P,2,FALSE),怪物属性偏向!$E:$O,怪物属性偏向!M$1-1,FALSE))</f>
        <v/>
      </c>
      <c r="R7" s="8" t="str">
        <f>IF(VLOOKUP(VLOOKUP($A7,深渊配置!$O:$P,2,FALSE),怪物属性偏向!$E:$O,怪物属性偏向!N$1-1,FALSE)=0,"",VLOOKUP(VLOOKUP($A7,深渊配置!$O:$P,2,FALSE),怪物属性偏向!$E:$O,怪物属性偏向!N$1-1,FALSE))</f>
        <v/>
      </c>
      <c r="S7" s="8" t="str">
        <f>IF(VLOOKUP(VLOOKUP($A7,深渊配置!$O:$P,2,FALSE),怪物属性偏向!$E:$O,怪物属性偏向!O$1-1,FALSE)=0,"",VLOOKUP(VLOOKUP($A7,深渊配置!$O:$P,2,FALSE),怪物属性偏向!$E:$O,怪物属性偏向!O$1-1,FALSE))</f>
        <v/>
      </c>
    </row>
    <row r="8" spans="1:19" x14ac:dyDescent="0.15">
      <c r="A8" s="3">
        <f t="shared" si="0"/>
        <v>4000005</v>
      </c>
      <c r="B8" s="1" t="str">
        <f>VLOOKUP(A8,深渊配置!G:I,3,FALSE)</f>
        <v>食人花</v>
      </c>
      <c r="C8" s="7"/>
      <c r="D8" s="6" t="str">
        <f>VLOOKUP(B8,怪物属性偏向!F:P,11,FALSE)</f>
        <v>m1004</v>
      </c>
      <c r="E8" s="9">
        <v>1</v>
      </c>
      <c r="F8" s="9">
        <v>0</v>
      </c>
      <c r="G8" s="7" t="s">
        <v>133</v>
      </c>
      <c r="H8" s="9">
        <v>122</v>
      </c>
      <c r="I8" s="9">
        <v>1</v>
      </c>
      <c r="J8" s="9">
        <v>7</v>
      </c>
      <c r="K8" s="9">
        <v>20</v>
      </c>
      <c r="L8" s="9">
        <v>1</v>
      </c>
      <c r="M8" s="9">
        <v>1</v>
      </c>
      <c r="N8" s="8">
        <f>IF(VLOOKUP(VLOOKUP($A8,深渊配置!$O:$P,2,FALSE),怪物属性偏向!$E:$O,怪物属性偏向!J$1-1,FALSE)=0,"",VLOOKUP(VLOOKUP($A8,深渊配置!$O:$P,2,FALSE),怪物属性偏向!$E:$O,怪物属性偏向!J$1-1,FALSE))</f>
        <v>20002001</v>
      </c>
      <c r="O8" s="8">
        <f>IF(VLOOKUP(VLOOKUP($A8,深渊配置!$O:$P,2,FALSE),怪物属性偏向!$E:$O,怪物属性偏向!K$1-1,FALSE)=0,"",VLOOKUP(VLOOKUP($A8,深渊配置!$O:$P,2,FALSE),怪物属性偏向!$E:$O,怪物属性偏向!K$1-1,FALSE))</f>
        <v>20002002</v>
      </c>
      <c r="P8" s="8" t="str">
        <f>IF(VLOOKUP(VLOOKUP($A8,深渊配置!$O:$P,2,FALSE),怪物属性偏向!$E:$O,怪物属性偏向!L$1-1,FALSE)=0,"",VLOOKUP(VLOOKUP($A8,深渊配置!$O:$P,2,FALSE),怪物属性偏向!$E:$O,怪物属性偏向!L$1-1,FALSE))</f>
        <v/>
      </c>
      <c r="Q8" s="8" t="str">
        <f>IF(VLOOKUP(VLOOKUP($A8,深渊配置!$O:$P,2,FALSE),怪物属性偏向!$E:$O,怪物属性偏向!M$1-1,FALSE)=0,"",VLOOKUP(VLOOKUP($A8,深渊配置!$O:$P,2,FALSE),怪物属性偏向!$E:$O,怪物属性偏向!M$1-1,FALSE))</f>
        <v/>
      </c>
      <c r="R8" s="8" t="str">
        <f>IF(VLOOKUP(VLOOKUP($A8,深渊配置!$O:$P,2,FALSE),怪物属性偏向!$E:$O,怪物属性偏向!N$1-1,FALSE)=0,"",VLOOKUP(VLOOKUP($A8,深渊配置!$O:$P,2,FALSE),怪物属性偏向!$E:$O,怪物属性偏向!N$1-1,FALSE))</f>
        <v/>
      </c>
      <c r="S8" s="8" t="str">
        <f>IF(VLOOKUP(VLOOKUP($A8,深渊配置!$O:$P,2,FALSE),怪物属性偏向!$E:$O,怪物属性偏向!O$1-1,FALSE)=0,"",VLOOKUP(VLOOKUP($A8,深渊配置!$O:$P,2,FALSE),怪物属性偏向!$E:$O,怪物属性偏向!O$1-1,FALSE))</f>
        <v/>
      </c>
    </row>
    <row r="9" spans="1:19" x14ac:dyDescent="0.15">
      <c r="A9" s="3">
        <f>A8+1</f>
        <v>4000006</v>
      </c>
      <c r="B9" s="1" t="str">
        <f>VLOOKUP(A9,深渊配置!G:I,3,FALSE)</f>
        <v>小蘑菇</v>
      </c>
      <c r="C9" s="7"/>
      <c r="D9" s="6" t="str">
        <f>VLOOKUP(B9,怪物属性偏向!F:P,11,FALSE)</f>
        <v>m1008</v>
      </c>
      <c r="E9" s="9">
        <v>1</v>
      </c>
      <c r="F9" s="9">
        <v>0</v>
      </c>
      <c r="G9" s="7" t="s">
        <v>133</v>
      </c>
      <c r="H9" s="9">
        <v>122</v>
      </c>
      <c r="I9" s="9">
        <v>1</v>
      </c>
      <c r="J9" s="9">
        <v>7</v>
      </c>
      <c r="K9" s="9">
        <v>20</v>
      </c>
      <c r="L9" s="9">
        <v>1</v>
      </c>
      <c r="M9" s="9">
        <v>1</v>
      </c>
      <c r="N9" s="8">
        <f>IF(VLOOKUP(VLOOKUP($A9,深渊配置!$O:$P,2,FALSE),怪物属性偏向!$E:$O,怪物属性偏向!J$1-1,FALSE)=0,"",VLOOKUP(VLOOKUP($A9,深渊配置!$O:$P,2,FALSE),怪物属性偏向!$E:$O,怪物属性偏向!J$1-1,FALSE))</f>
        <v>20001001</v>
      </c>
      <c r="O9" s="8" t="str">
        <f>IF(VLOOKUP(VLOOKUP($A9,深渊配置!$O:$P,2,FALSE),怪物属性偏向!$E:$O,怪物属性偏向!K$1-1,FALSE)=0,"",VLOOKUP(VLOOKUP($A9,深渊配置!$O:$P,2,FALSE),怪物属性偏向!$E:$O,怪物属性偏向!K$1-1,FALSE))</f>
        <v/>
      </c>
      <c r="P9" s="8" t="str">
        <f>IF(VLOOKUP(VLOOKUP($A9,深渊配置!$O:$P,2,FALSE),怪物属性偏向!$E:$O,怪物属性偏向!L$1-1,FALSE)=0,"",VLOOKUP(VLOOKUP($A9,深渊配置!$O:$P,2,FALSE),怪物属性偏向!$E:$O,怪物属性偏向!L$1-1,FALSE))</f>
        <v/>
      </c>
      <c r="Q9" s="8" t="str">
        <f>IF(VLOOKUP(VLOOKUP($A9,深渊配置!$O:$P,2,FALSE),怪物属性偏向!$E:$O,怪物属性偏向!M$1-1,FALSE)=0,"",VLOOKUP(VLOOKUP($A9,深渊配置!$O:$P,2,FALSE),怪物属性偏向!$E:$O,怪物属性偏向!M$1-1,FALSE))</f>
        <v/>
      </c>
      <c r="R9" s="8" t="str">
        <f>IF(VLOOKUP(VLOOKUP($A9,深渊配置!$O:$P,2,FALSE),怪物属性偏向!$E:$O,怪物属性偏向!N$1-1,FALSE)=0,"",VLOOKUP(VLOOKUP($A9,深渊配置!$O:$P,2,FALSE),怪物属性偏向!$E:$O,怪物属性偏向!N$1-1,FALSE))</f>
        <v/>
      </c>
      <c r="S9" s="8" t="str">
        <f>IF(VLOOKUP(VLOOKUP($A9,深渊配置!$O:$P,2,FALSE),怪物属性偏向!$E:$O,怪物属性偏向!O$1-1,FALSE)=0,"",VLOOKUP(VLOOKUP($A9,深渊配置!$O:$P,2,FALSE),怪物属性偏向!$E:$O,怪物属性偏向!O$1-1,FALSE))</f>
        <v/>
      </c>
    </row>
    <row r="10" spans="1:19" x14ac:dyDescent="0.15">
      <c r="A10" s="3">
        <f t="shared" si="0"/>
        <v>4000007</v>
      </c>
      <c r="B10" s="1" t="str">
        <f>VLOOKUP(A10,深渊配置!G:I,3,FALSE)</f>
        <v>食人花</v>
      </c>
      <c r="C10" s="7"/>
      <c r="D10" s="6" t="str">
        <f>VLOOKUP(B10,怪物属性偏向!F:P,11,FALSE)</f>
        <v>m1004</v>
      </c>
      <c r="E10" s="9">
        <v>1</v>
      </c>
      <c r="F10" s="9">
        <v>0</v>
      </c>
      <c r="G10" s="7" t="s">
        <v>133</v>
      </c>
      <c r="H10" s="9">
        <v>122</v>
      </c>
      <c r="I10" s="9">
        <v>1</v>
      </c>
      <c r="J10" s="9">
        <v>7</v>
      </c>
      <c r="K10" s="9">
        <v>20</v>
      </c>
      <c r="L10" s="9">
        <v>1</v>
      </c>
      <c r="M10" s="9">
        <v>1</v>
      </c>
      <c r="N10" s="8">
        <f>IF(VLOOKUP(VLOOKUP($A10,深渊配置!$O:$P,2,FALSE),怪物属性偏向!$E:$O,怪物属性偏向!J$1-1,FALSE)=0,"",VLOOKUP(VLOOKUP($A10,深渊配置!$O:$P,2,FALSE),怪物属性偏向!$E:$O,怪物属性偏向!J$1-1,FALSE))</f>
        <v>20002001</v>
      </c>
      <c r="O10" s="8">
        <f>IF(VLOOKUP(VLOOKUP($A10,深渊配置!$O:$P,2,FALSE),怪物属性偏向!$E:$O,怪物属性偏向!K$1-1,FALSE)=0,"",VLOOKUP(VLOOKUP($A10,深渊配置!$O:$P,2,FALSE),怪物属性偏向!$E:$O,怪物属性偏向!K$1-1,FALSE))</f>
        <v>20002002</v>
      </c>
      <c r="P10" s="8" t="str">
        <f>IF(VLOOKUP(VLOOKUP($A10,深渊配置!$O:$P,2,FALSE),怪物属性偏向!$E:$O,怪物属性偏向!L$1-1,FALSE)=0,"",VLOOKUP(VLOOKUP($A10,深渊配置!$O:$P,2,FALSE),怪物属性偏向!$E:$O,怪物属性偏向!L$1-1,FALSE))</f>
        <v/>
      </c>
      <c r="Q10" s="8" t="str">
        <f>IF(VLOOKUP(VLOOKUP($A10,深渊配置!$O:$P,2,FALSE),怪物属性偏向!$E:$O,怪物属性偏向!M$1-1,FALSE)=0,"",VLOOKUP(VLOOKUP($A10,深渊配置!$O:$P,2,FALSE),怪物属性偏向!$E:$O,怪物属性偏向!M$1-1,FALSE))</f>
        <v/>
      </c>
      <c r="R10" s="8" t="str">
        <f>IF(VLOOKUP(VLOOKUP($A10,深渊配置!$O:$P,2,FALSE),怪物属性偏向!$E:$O,怪物属性偏向!N$1-1,FALSE)=0,"",VLOOKUP(VLOOKUP($A10,深渊配置!$O:$P,2,FALSE),怪物属性偏向!$E:$O,怪物属性偏向!N$1-1,FALSE))</f>
        <v/>
      </c>
      <c r="S10" s="8" t="str">
        <f>IF(VLOOKUP(VLOOKUP($A10,深渊配置!$O:$P,2,FALSE),怪物属性偏向!$E:$O,怪物属性偏向!O$1-1,FALSE)=0,"",VLOOKUP(VLOOKUP($A10,深渊配置!$O:$P,2,FALSE),怪物属性偏向!$E:$O,怪物属性偏向!O$1-1,FALSE))</f>
        <v/>
      </c>
    </row>
    <row r="11" spans="1:19" x14ac:dyDescent="0.15">
      <c r="A11" s="3">
        <f t="shared" si="0"/>
        <v>4000008</v>
      </c>
      <c r="B11" s="1" t="str">
        <f>VLOOKUP(A11,深渊配置!G:I,3,FALSE)</f>
        <v>小蘑菇</v>
      </c>
      <c r="C11" s="7"/>
      <c r="D11" s="6" t="str">
        <f>VLOOKUP(B11,怪物属性偏向!F:P,11,FALSE)</f>
        <v>m1008</v>
      </c>
      <c r="E11" s="9">
        <v>1</v>
      </c>
      <c r="F11" s="9">
        <v>0</v>
      </c>
      <c r="G11" s="7" t="s">
        <v>133</v>
      </c>
      <c r="H11" s="9">
        <v>122</v>
      </c>
      <c r="I11" s="9">
        <v>1</v>
      </c>
      <c r="J11" s="9">
        <v>7</v>
      </c>
      <c r="K11" s="9">
        <v>20</v>
      </c>
      <c r="L11" s="9">
        <v>1</v>
      </c>
      <c r="M11" s="9">
        <v>1</v>
      </c>
      <c r="N11" s="8">
        <f>IF(VLOOKUP(VLOOKUP($A11,深渊配置!$O:$P,2,FALSE),怪物属性偏向!$E:$O,怪物属性偏向!J$1-1,FALSE)=0,"",VLOOKUP(VLOOKUP($A11,深渊配置!$O:$P,2,FALSE),怪物属性偏向!$E:$O,怪物属性偏向!J$1-1,FALSE))</f>
        <v>20001001</v>
      </c>
      <c r="O11" s="8" t="str">
        <f>IF(VLOOKUP(VLOOKUP($A11,深渊配置!$O:$P,2,FALSE),怪物属性偏向!$E:$O,怪物属性偏向!K$1-1,FALSE)=0,"",VLOOKUP(VLOOKUP($A11,深渊配置!$O:$P,2,FALSE),怪物属性偏向!$E:$O,怪物属性偏向!K$1-1,FALSE))</f>
        <v/>
      </c>
      <c r="P11" s="8" t="str">
        <f>IF(VLOOKUP(VLOOKUP($A11,深渊配置!$O:$P,2,FALSE),怪物属性偏向!$E:$O,怪物属性偏向!L$1-1,FALSE)=0,"",VLOOKUP(VLOOKUP($A11,深渊配置!$O:$P,2,FALSE),怪物属性偏向!$E:$O,怪物属性偏向!L$1-1,FALSE))</f>
        <v/>
      </c>
      <c r="Q11" s="8" t="str">
        <f>IF(VLOOKUP(VLOOKUP($A11,深渊配置!$O:$P,2,FALSE),怪物属性偏向!$E:$O,怪物属性偏向!M$1-1,FALSE)=0,"",VLOOKUP(VLOOKUP($A11,深渊配置!$O:$P,2,FALSE),怪物属性偏向!$E:$O,怪物属性偏向!M$1-1,FALSE))</f>
        <v/>
      </c>
      <c r="R11" s="8" t="str">
        <f>IF(VLOOKUP(VLOOKUP($A11,深渊配置!$O:$P,2,FALSE),怪物属性偏向!$E:$O,怪物属性偏向!N$1-1,FALSE)=0,"",VLOOKUP(VLOOKUP($A11,深渊配置!$O:$P,2,FALSE),怪物属性偏向!$E:$O,怪物属性偏向!N$1-1,FALSE))</f>
        <v/>
      </c>
      <c r="S11" s="8" t="str">
        <f>IF(VLOOKUP(VLOOKUP($A11,深渊配置!$O:$P,2,FALSE),怪物属性偏向!$E:$O,怪物属性偏向!O$1-1,FALSE)=0,"",VLOOKUP(VLOOKUP($A11,深渊配置!$O:$P,2,FALSE),怪物属性偏向!$E:$O,怪物属性偏向!O$1-1,FALSE))</f>
        <v/>
      </c>
    </row>
    <row r="12" spans="1:19" x14ac:dyDescent="0.15">
      <c r="A12" s="3">
        <f t="shared" si="0"/>
        <v>4000009</v>
      </c>
      <c r="B12" s="1" t="str">
        <f>VLOOKUP(A12,深渊配置!G:I,3,FALSE)</f>
        <v>小蘑菇</v>
      </c>
      <c r="C12" s="7"/>
      <c r="D12" s="6" t="str">
        <f>VLOOKUP(B12,怪物属性偏向!F:P,11,FALSE)</f>
        <v>m1008</v>
      </c>
      <c r="E12" s="9">
        <v>1</v>
      </c>
      <c r="F12" s="9">
        <v>0</v>
      </c>
      <c r="G12" s="7" t="s">
        <v>133</v>
      </c>
      <c r="H12" s="9">
        <v>122</v>
      </c>
      <c r="I12" s="9">
        <v>1</v>
      </c>
      <c r="J12" s="9">
        <v>7</v>
      </c>
      <c r="K12" s="9">
        <v>20</v>
      </c>
      <c r="L12" s="9">
        <v>1</v>
      </c>
      <c r="M12" s="9">
        <v>1</v>
      </c>
      <c r="N12" s="8">
        <f>IF(VLOOKUP(VLOOKUP($A12,深渊配置!$O:$P,2,FALSE),怪物属性偏向!$E:$O,怪物属性偏向!J$1-1,FALSE)=0,"",VLOOKUP(VLOOKUP($A12,深渊配置!$O:$P,2,FALSE),怪物属性偏向!$E:$O,怪物属性偏向!J$1-1,FALSE))</f>
        <v>20001001</v>
      </c>
      <c r="O12" s="8" t="str">
        <f>IF(VLOOKUP(VLOOKUP($A12,深渊配置!$O:$P,2,FALSE),怪物属性偏向!$E:$O,怪物属性偏向!K$1-1,FALSE)=0,"",VLOOKUP(VLOOKUP($A12,深渊配置!$O:$P,2,FALSE),怪物属性偏向!$E:$O,怪物属性偏向!K$1-1,FALSE))</f>
        <v/>
      </c>
      <c r="P12" s="8" t="str">
        <f>IF(VLOOKUP(VLOOKUP($A12,深渊配置!$O:$P,2,FALSE),怪物属性偏向!$E:$O,怪物属性偏向!L$1-1,FALSE)=0,"",VLOOKUP(VLOOKUP($A12,深渊配置!$O:$P,2,FALSE),怪物属性偏向!$E:$O,怪物属性偏向!L$1-1,FALSE))</f>
        <v/>
      </c>
      <c r="Q12" s="8" t="str">
        <f>IF(VLOOKUP(VLOOKUP($A12,深渊配置!$O:$P,2,FALSE),怪物属性偏向!$E:$O,怪物属性偏向!M$1-1,FALSE)=0,"",VLOOKUP(VLOOKUP($A12,深渊配置!$O:$P,2,FALSE),怪物属性偏向!$E:$O,怪物属性偏向!M$1-1,FALSE))</f>
        <v/>
      </c>
      <c r="R12" s="8" t="str">
        <f>IF(VLOOKUP(VLOOKUP($A12,深渊配置!$O:$P,2,FALSE),怪物属性偏向!$E:$O,怪物属性偏向!N$1-1,FALSE)=0,"",VLOOKUP(VLOOKUP($A12,深渊配置!$O:$P,2,FALSE),怪物属性偏向!$E:$O,怪物属性偏向!N$1-1,FALSE))</f>
        <v/>
      </c>
      <c r="S12" s="8" t="str">
        <f>IF(VLOOKUP(VLOOKUP($A12,深渊配置!$O:$P,2,FALSE),怪物属性偏向!$E:$O,怪物属性偏向!O$1-1,FALSE)=0,"",VLOOKUP(VLOOKUP($A12,深渊配置!$O:$P,2,FALSE),怪物属性偏向!$E:$O,怪物属性偏向!O$1-1,FALSE))</f>
        <v/>
      </c>
    </row>
    <row r="13" spans="1:19" x14ac:dyDescent="0.15">
      <c r="A13" s="3">
        <f t="shared" si="0"/>
        <v>4000010</v>
      </c>
      <c r="B13" s="1" t="str">
        <f>VLOOKUP(A13,深渊配置!G:I,3,FALSE)</f>
        <v>小蘑菇</v>
      </c>
      <c r="C13" s="7"/>
      <c r="D13" s="6" t="str">
        <f>VLOOKUP(B13,怪物属性偏向!F:P,11,FALSE)</f>
        <v>m1008</v>
      </c>
      <c r="E13" s="9">
        <v>1</v>
      </c>
      <c r="F13" s="9">
        <v>0</v>
      </c>
      <c r="G13" s="7" t="s">
        <v>133</v>
      </c>
      <c r="H13" s="9">
        <v>122</v>
      </c>
      <c r="I13" s="9">
        <v>1</v>
      </c>
      <c r="J13" s="9">
        <v>7</v>
      </c>
      <c r="K13" s="9">
        <v>20</v>
      </c>
      <c r="L13" s="9">
        <v>1</v>
      </c>
      <c r="M13" s="9">
        <v>1</v>
      </c>
      <c r="N13" s="8">
        <f>IF(VLOOKUP(VLOOKUP($A13,深渊配置!$O:$P,2,FALSE),怪物属性偏向!$E:$O,怪物属性偏向!J$1-1,FALSE)=0,"",VLOOKUP(VLOOKUP($A13,深渊配置!$O:$P,2,FALSE),怪物属性偏向!$E:$O,怪物属性偏向!J$1-1,FALSE))</f>
        <v>20001001</v>
      </c>
      <c r="O13" s="8" t="str">
        <f>IF(VLOOKUP(VLOOKUP($A13,深渊配置!$O:$P,2,FALSE),怪物属性偏向!$E:$O,怪物属性偏向!K$1-1,FALSE)=0,"",VLOOKUP(VLOOKUP($A13,深渊配置!$O:$P,2,FALSE),怪物属性偏向!$E:$O,怪物属性偏向!K$1-1,FALSE))</f>
        <v/>
      </c>
      <c r="P13" s="8" t="str">
        <f>IF(VLOOKUP(VLOOKUP($A13,深渊配置!$O:$P,2,FALSE),怪物属性偏向!$E:$O,怪物属性偏向!L$1-1,FALSE)=0,"",VLOOKUP(VLOOKUP($A13,深渊配置!$O:$P,2,FALSE),怪物属性偏向!$E:$O,怪物属性偏向!L$1-1,FALSE))</f>
        <v/>
      </c>
      <c r="Q13" s="8" t="str">
        <f>IF(VLOOKUP(VLOOKUP($A13,深渊配置!$O:$P,2,FALSE),怪物属性偏向!$E:$O,怪物属性偏向!M$1-1,FALSE)=0,"",VLOOKUP(VLOOKUP($A13,深渊配置!$O:$P,2,FALSE),怪物属性偏向!$E:$O,怪物属性偏向!M$1-1,FALSE))</f>
        <v/>
      </c>
      <c r="R13" s="8" t="str">
        <f>IF(VLOOKUP(VLOOKUP($A13,深渊配置!$O:$P,2,FALSE),怪物属性偏向!$E:$O,怪物属性偏向!N$1-1,FALSE)=0,"",VLOOKUP(VLOOKUP($A13,深渊配置!$O:$P,2,FALSE),怪物属性偏向!$E:$O,怪物属性偏向!N$1-1,FALSE))</f>
        <v/>
      </c>
      <c r="S13" s="8" t="str">
        <f>IF(VLOOKUP(VLOOKUP($A13,深渊配置!$O:$P,2,FALSE),怪物属性偏向!$E:$O,怪物属性偏向!O$1-1,FALSE)=0,"",VLOOKUP(VLOOKUP($A13,深渊配置!$O:$P,2,FALSE),怪物属性偏向!$E:$O,怪物属性偏向!O$1-1,FALSE))</f>
        <v/>
      </c>
    </row>
    <row r="14" spans="1:19" x14ac:dyDescent="0.15">
      <c r="A14" s="3">
        <f t="shared" si="0"/>
        <v>4000011</v>
      </c>
      <c r="B14" s="1" t="str">
        <f>VLOOKUP(A14,深渊配置!G:I,3,FALSE)</f>
        <v>食人花</v>
      </c>
      <c r="C14" s="7"/>
      <c r="D14" s="6" t="str">
        <f>VLOOKUP(B14,怪物属性偏向!F:P,11,FALSE)</f>
        <v>m1004</v>
      </c>
      <c r="E14" s="9">
        <v>1</v>
      </c>
      <c r="F14" s="9">
        <v>0</v>
      </c>
      <c r="G14" s="7" t="s">
        <v>133</v>
      </c>
      <c r="H14" s="9">
        <v>122</v>
      </c>
      <c r="I14" s="9">
        <v>1</v>
      </c>
      <c r="J14" s="9">
        <v>7</v>
      </c>
      <c r="K14" s="9">
        <v>20</v>
      </c>
      <c r="L14" s="9">
        <v>1</v>
      </c>
      <c r="M14" s="9">
        <v>1</v>
      </c>
      <c r="N14" s="8">
        <f>IF(VLOOKUP(VLOOKUP($A14,深渊配置!$O:$P,2,FALSE),怪物属性偏向!$E:$O,怪物属性偏向!J$1-1,FALSE)=0,"",VLOOKUP(VLOOKUP($A14,深渊配置!$O:$P,2,FALSE),怪物属性偏向!$E:$O,怪物属性偏向!J$1-1,FALSE))</f>
        <v>20002001</v>
      </c>
      <c r="O14" s="8">
        <f>IF(VLOOKUP(VLOOKUP($A14,深渊配置!$O:$P,2,FALSE),怪物属性偏向!$E:$O,怪物属性偏向!K$1-1,FALSE)=0,"",VLOOKUP(VLOOKUP($A14,深渊配置!$O:$P,2,FALSE),怪物属性偏向!$E:$O,怪物属性偏向!K$1-1,FALSE))</f>
        <v>20002002</v>
      </c>
      <c r="P14" s="8" t="str">
        <f>IF(VLOOKUP(VLOOKUP($A14,深渊配置!$O:$P,2,FALSE),怪物属性偏向!$E:$O,怪物属性偏向!L$1-1,FALSE)=0,"",VLOOKUP(VLOOKUP($A14,深渊配置!$O:$P,2,FALSE),怪物属性偏向!$E:$O,怪物属性偏向!L$1-1,FALSE))</f>
        <v/>
      </c>
      <c r="Q14" s="8" t="str">
        <f>IF(VLOOKUP(VLOOKUP($A14,深渊配置!$O:$P,2,FALSE),怪物属性偏向!$E:$O,怪物属性偏向!M$1-1,FALSE)=0,"",VLOOKUP(VLOOKUP($A14,深渊配置!$O:$P,2,FALSE),怪物属性偏向!$E:$O,怪物属性偏向!M$1-1,FALSE))</f>
        <v/>
      </c>
      <c r="R14" s="8" t="str">
        <f>IF(VLOOKUP(VLOOKUP($A14,深渊配置!$O:$P,2,FALSE),怪物属性偏向!$E:$O,怪物属性偏向!N$1-1,FALSE)=0,"",VLOOKUP(VLOOKUP($A14,深渊配置!$O:$P,2,FALSE),怪物属性偏向!$E:$O,怪物属性偏向!N$1-1,FALSE))</f>
        <v/>
      </c>
      <c r="S14" s="8" t="str">
        <f>IF(VLOOKUP(VLOOKUP($A14,深渊配置!$O:$P,2,FALSE),怪物属性偏向!$E:$O,怪物属性偏向!O$1-1,FALSE)=0,"",VLOOKUP(VLOOKUP($A14,深渊配置!$O:$P,2,FALSE),怪物属性偏向!$E:$O,怪物属性偏向!O$1-1,FALSE))</f>
        <v/>
      </c>
    </row>
    <row r="15" spans="1:19" x14ac:dyDescent="0.15">
      <c r="A15" s="3">
        <f t="shared" si="0"/>
        <v>4000012</v>
      </c>
      <c r="B15" s="1" t="str">
        <f>VLOOKUP(A15,深渊配置!G:I,3,FALSE)</f>
        <v>食人花</v>
      </c>
      <c r="C15" s="7"/>
      <c r="D15" s="6" t="str">
        <f>VLOOKUP(B15,怪物属性偏向!F:P,11,FALSE)</f>
        <v>m1004</v>
      </c>
      <c r="E15" s="9">
        <v>1</v>
      </c>
      <c r="F15" s="9">
        <v>0</v>
      </c>
      <c r="G15" s="7" t="s">
        <v>133</v>
      </c>
      <c r="H15" s="9">
        <v>122</v>
      </c>
      <c r="I15" s="9">
        <v>1</v>
      </c>
      <c r="J15" s="9">
        <v>7</v>
      </c>
      <c r="K15" s="9">
        <v>20</v>
      </c>
      <c r="L15" s="9">
        <v>1</v>
      </c>
      <c r="M15" s="9">
        <v>1</v>
      </c>
      <c r="N15" s="8">
        <f>IF(VLOOKUP(VLOOKUP($A15,深渊配置!$O:$P,2,FALSE),怪物属性偏向!$E:$O,怪物属性偏向!J$1-1,FALSE)=0,"",VLOOKUP(VLOOKUP($A15,深渊配置!$O:$P,2,FALSE),怪物属性偏向!$E:$O,怪物属性偏向!J$1-1,FALSE))</f>
        <v>20002001</v>
      </c>
      <c r="O15" s="8">
        <f>IF(VLOOKUP(VLOOKUP($A15,深渊配置!$O:$P,2,FALSE),怪物属性偏向!$E:$O,怪物属性偏向!K$1-1,FALSE)=0,"",VLOOKUP(VLOOKUP($A15,深渊配置!$O:$P,2,FALSE),怪物属性偏向!$E:$O,怪物属性偏向!K$1-1,FALSE))</f>
        <v>20002002</v>
      </c>
      <c r="P15" s="8" t="str">
        <f>IF(VLOOKUP(VLOOKUP($A15,深渊配置!$O:$P,2,FALSE),怪物属性偏向!$E:$O,怪物属性偏向!L$1-1,FALSE)=0,"",VLOOKUP(VLOOKUP($A15,深渊配置!$O:$P,2,FALSE),怪物属性偏向!$E:$O,怪物属性偏向!L$1-1,FALSE))</f>
        <v/>
      </c>
      <c r="Q15" s="8" t="str">
        <f>IF(VLOOKUP(VLOOKUP($A15,深渊配置!$O:$P,2,FALSE),怪物属性偏向!$E:$O,怪物属性偏向!M$1-1,FALSE)=0,"",VLOOKUP(VLOOKUP($A15,深渊配置!$O:$P,2,FALSE),怪物属性偏向!$E:$O,怪物属性偏向!M$1-1,FALSE))</f>
        <v/>
      </c>
      <c r="R15" s="8" t="str">
        <f>IF(VLOOKUP(VLOOKUP($A15,深渊配置!$O:$P,2,FALSE),怪物属性偏向!$E:$O,怪物属性偏向!N$1-1,FALSE)=0,"",VLOOKUP(VLOOKUP($A15,深渊配置!$O:$P,2,FALSE),怪物属性偏向!$E:$O,怪物属性偏向!N$1-1,FALSE))</f>
        <v/>
      </c>
      <c r="S15" s="8" t="str">
        <f>IF(VLOOKUP(VLOOKUP($A15,深渊配置!$O:$P,2,FALSE),怪物属性偏向!$E:$O,怪物属性偏向!O$1-1,FALSE)=0,"",VLOOKUP(VLOOKUP($A15,深渊配置!$O:$P,2,FALSE),怪物属性偏向!$E:$O,怪物属性偏向!O$1-1,FALSE))</f>
        <v/>
      </c>
    </row>
    <row r="16" spans="1:19" x14ac:dyDescent="0.15">
      <c r="A16" s="3">
        <f t="shared" si="0"/>
        <v>4000013</v>
      </c>
      <c r="B16" s="1" t="str">
        <f>VLOOKUP(A16,深渊配置!G:I,3,FALSE)</f>
        <v>食人花</v>
      </c>
      <c r="C16" s="7"/>
      <c r="D16" s="6" t="str">
        <f>VLOOKUP(B16,怪物属性偏向!F:P,11,FALSE)</f>
        <v>m1004</v>
      </c>
      <c r="E16" s="9">
        <v>1</v>
      </c>
      <c r="F16" s="9">
        <v>0</v>
      </c>
      <c r="G16" s="7" t="s">
        <v>133</v>
      </c>
      <c r="H16" s="9">
        <v>122</v>
      </c>
      <c r="I16" s="9">
        <v>1</v>
      </c>
      <c r="J16" s="9">
        <v>7</v>
      </c>
      <c r="K16" s="9">
        <v>20</v>
      </c>
      <c r="L16" s="9">
        <v>1</v>
      </c>
      <c r="M16" s="9">
        <v>1</v>
      </c>
      <c r="N16" s="8">
        <f>IF(VLOOKUP(VLOOKUP($A16,深渊配置!$O:$P,2,FALSE),怪物属性偏向!$E:$O,怪物属性偏向!J$1-1,FALSE)=0,"",VLOOKUP(VLOOKUP($A16,深渊配置!$O:$P,2,FALSE),怪物属性偏向!$E:$O,怪物属性偏向!J$1-1,FALSE))</f>
        <v>20002001</v>
      </c>
      <c r="O16" s="8">
        <f>IF(VLOOKUP(VLOOKUP($A16,深渊配置!$O:$P,2,FALSE),怪物属性偏向!$E:$O,怪物属性偏向!K$1-1,FALSE)=0,"",VLOOKUP(VLOOKUP($A16,深渊配置!$O:$P,2,FALSE),怪物属性偏向!$E:$O,怪物属性偏向!K$1-1,FALSE))</f>
        <v>20002002</v>
      </c>
      <c r="P16" s="8" t="str">
        <f>IF(VLOOKUP(VLOOKUP($A16,深渊配置!$O:$P,2,FALSE),怪物属性偏向!$E:$O,怪物属性偏向!L$1-1,FALSE)=0,"",VLOOKUP(VLOOKUP($A16,深渊配置!$O:$P,2,FALSE),怪物属性偏向!$E:$O,怪物属性偏向!L$1-1,FALSE))</f>
        <v/>
      </c>
      <c r="Q16" s="8" t="str">
        <f>IF(VLOOKUP(VLOOKUP($A16,深渊配置!$O:$P,2,FALSE),怪物属性偏向!$E:$O,怪物属性偏向!M$1-1,FALSE)=0,"",VLOOKUP(VLOOKUP($A16,深渊配置!$O:$P,2,FALSE),怪物属性偏向!$E:$O,怪物属性偏向!M$1-1,FALSE))</f>
        <v/>
      </c>
      <c r="R16" s="8" t="str">
        <f>IF(VLOOKUP(VLOOKUP($A16,深渊配置!$O:$P,2,FALSE),怪物属性偏向!$E:$O,怪物属性偏向!N$1-1,FALSE)=0,"",VLOOKUP(VLOOKUP($A16,深渊配置!$O:$P,2,FALSE),怪物属性偏向!$E:$O,怪物属性偏向!N$1-1,FALSE))</f>
        <v/>
      </c>
      <c r="S16" s="8" t="str">
        <f>IF(VLOOKUP(VLOOKUP($A16,深渊配置!$O:$P,2,FALSE),怪物属性偏向!$E:$O,怪物属性偏向!O$1-1,FALSE)=0,"",VLOOKUP(VLOOKUP($A16,深渊配置!$O:$P,2,FALSE),怪物属性偏向!$E:$O,怪物属性偏向!O$1-1,FALSE))</f>
        <v/>
      </c>
    </row>
    <row r="17" spans="1:19" x14ac:dyDescent="0.15">
      <c r="A17" s="3">
        <f t="shared" si="0"/>
        <v>4000014</v>
      </c>
      <c r="B17" s="1" t="str">
        <f>VLOOKUP(A17,深渊配置!G:I,3,FALSE)</f>
        <v>食人花</v>
      </c>
      <c r="C17" s="7"/>
      <c r="D17" s="6" t="str">
        <f>VLOOKUP(B17,怪物属性偏向!F:P,11,FALSE)</f>
        <v>m1004</v>
      </c>
      <c r="E17" s="9">
        <v>1</v>
      </c>
      <c r="F17" s="9">
        <v>0</v>
      </c>
      <c r="G17" s="7" t="s">
        <v>133</v>
      </c>
      <c r="H17" s="9">
        <v>122</v>
      </c>
      <c r="I17" s="9">
        <v>1</v>
      </c>
      <c r="J17" s="9">
        <v>7</v>
      </c>
      <c r="K17" s="9">
        <v>20</v>
      </c>
      <c r="L17" s="9">
        <v>1</v>
      </c>
      <c r="M17" s="9">
        <v>1</v>
      </c>
      <c r="N17" s="8">
        <f>IF(VLOOKUP(VLOOKUP($A17,深渊配置!$O:$P,2,FALSE),怪物属性偏向!$E:$O,怪物属性偏向!J$1-1,FALSE)=0,"",VLOOKUP(VLOOKUP($A17,深渊配置!$O:$P,2,FALSE),怪物属性偏向!$E:$O,怪物属性偏向!J$1-1,FALSE))</f>
        <v>20002001</v>
      </c>
      <c r="O17" s="8">
        <f>IF(VLOOKUP(VLOOKUP($A17,深渊配置!$O:$P,2,FALSE),怪物属性偏向!$E:$O,怪物属性偏向!K$1-1,FALSE)=0,"",VLOOKUP(VLOOKUP($A17,深渊配置!$O:$P,2,FALSE),怪物属性偏向!$E:$O,怪物属性偏向!K$1-1,FALSE))</f>
        <v>20002002</v>
      </c>
      <c r="P17" s="8" t="str">
        <f>IF(VLOOKUP(VLOOKUP($A17,深渊配置!$O:$P,2,FALSE),怪物属性偏向!$E:$O,怪物属性偏向!L$1-1,FALSE)=0,"",VLOOKUP(VLOOKUP($A17,深渊配置!$O:$P,2,FALSE),怪物属性偏向!$E:$O,怪物属性偏向!L$1-1,FALSE))</f>
        <v/>
      </c>
      <c r="Q17" s="8" t="str">
        <f>IF(VLOOKUP(VLOOKUP($A17,深渊配置!$O:$P,2,FALSE),怪物属性偏向!$E:$O,怪物属性偏向!M$1-1,FALSE)=0,"",VLOOKUP(VLOOKUP($A17,深渊配置!$O:$P,2,FALSE),怪物属性偏向!$E:$O,怪物属性偏向!M$1-1,FALSE))</f>
        <v/>
      </c>
      <c r="R17" s="8" t="str">
        <f>IF(VLOOKUP(VLOOKUP($A17,深渊配置!$O:$P,2,FALSE),怪物属性偏向!$E:$O,怪物属性偏向!N$1-1,FALSE)=0,"",VLOOKUP(VLOOKUP($A17,深渊配置!$O:$P,2,FALSE),怪物属性偏向!$E:$O,怪物属性偏向!N$1-1,FALSE))</f>
        <v/>
      </c>
      <c r="S17" s="8" t="str">
        <f>IF(VLOOKUP(VLOOKUP($A17,深渊配置!$O:$P,2,FALSE),怪物属性偏向!$E:$O,怪物属性偏向!O$1-1,FALSE)=0,"",VLOOKUP(VLOOKUP($A17,深渊配置!$O:$P,2,FALSE),怪物属性偏向!$E:$O,怪物属性偏向!O$1-1,FALSE))</f>
        <v/>
      </c>
    </row>
    <row r="18" spans="1:19" x14ac:dyDescent="0.15">
      <c r="A18" s="3">
        <f t="shared" si="0"/>
        <v>4000015</v>
      </c>
      <c r="B18" s="1" t="str">
        <f>VLOOKUP(A18,深渊配置!G:I,3,FALSE)</f>
        <v>食人花</v>
      </c>
      <c r="C18" s="7"/>
      <c r="D18" s="6" t="str">
        <f>VLOOKUP(B18,怪物属性偏向!F:P,11,FALSE)</f>
        <v>m1004</v>
      </c>
      <c r="E18" s="9">
        <v>1</v>
      </c>
      <c r="F18" s="9">
        <v>0</v>
      </c>
      <c r="G18" s="7" t="s">
        <v>133</v>
      </c>
      <c r="H18" s="9">
        <v>122</v>
      </c>
      <c r="I18" s="9">
        <v>1</v>
      </c>
      <c r="J18" s="9">
        <v>7</v>
      </c>
      <c r="K18" s="9">
        <v>20</v>
      </c>
      <c r="L18" s="9">
        <v>1</v>
      </c>
      <c r="M18" s="9">
        <v>1</v>
      </c>
      <c r="N18" s="8">
        <f>IF(VLOOKUP(VLOOKUP($A18,深渊配置!$O:$P,2,FALSE),怪物属性偏向!$E:$O,怪物属性偏向!J$1-1,FALSE)=0,"",VLOOKUP(VLOOKUP($A18,深渊配置!$O:$P,2,FALSE),怪物属性偏向!$E:$O,怪物属性偏向!J$1-1,FALSE))</f>
        <v>20002001</v>
      </c>
      <c r="O18" s="8">
        <f>IF(VLOOKUP(VLOOKUP($A18,深渊配置!$O:$P,2,FALSE),怪物属性偏向!$E:$O,怪物属性偏向!K$1-1,FALSE)=0,"",VLOOKUP(VLOOKUP($A18,深渊配置!$O:$P,2,FALSE),怪物属性偏向!$E:$O,怪物属性偏向!K$1-1,FALSE))</f>
        <v>20002002</v>
      </c>
      <c r="P18" s="8" t="str">
        <f>IF(VLOOKUP(VLOOKUP($A18,深渊配置!$O:$P,2,FALSE),怪物属性偏向!$E:$O,怪物属性偏向!L$1-1,FALSE)=0,"",VLOOKUP(VLOOKUP($A18,深渊配置!$O:$P,2,FALSE),怪物属性偏向!$E:$O,怪物属性偏向!L$1-1,FALSE))</f>
        <v/>
      </c>
      <c r="Q18" s="8" t="str">
        <f>IF(VLOOKUP(VLOOKUP($A18,深渊配置!$O:$P,2,FALSE),怪物属性偏向!$E:$O,怪物属性偏向!M$1-1,FALSE)=0,"",VLOOKUP(VLOOKUP($A18,深渊配置!$O:$P,2,FALSE),怪物属性偏向!$E:$O,怪物属性偏向!M$1-1,FALSE))</f>
        <v/>
      </c>
      <c r="R18" s="8" t="str">
        <f>IF(VLOOKUP(VLOOKUP($A18,深渊配置!$O:$P,2,FALSE),怪物属性偏向!$E:$O,怪物属性偏向!N$1-1,FALSE)=0,"",VLOOKUP(VLOOKUP($A18,深渊配置!$O:$P,2,FALSE),怪物属性偏向!$E:$O,怪物属性偏向!N$1-1,FALSE))</f>
        <v/>
      </c>
      <c r="S18" s="8" t="str">
        <f>IF(VLOOKUP(VLOOKUP($A18,深渊配置!$O:$P,2,FALSE),怪物属性偏向!$E:$O,怪物属性偏向!O$1-1,FALSE)=0,"",VLOOKUP(VLOOKUP($A18,深渊配置!$O:$P,2,FALSE),怪物属性偏向!$E:$O,怪物属性偏向!O$1-1,FALSE))</f>
        <v/>
      </c>
    </row>
    <row r="19" spans="1:19" x14ac:dyDescent="0.15">
      <c r="A19" s="3">
        <f t="shared" si="0"/>
        <v>4000016</v>
      </c>
      <c r="B19" s="1" t="str">
        <f>VLOOKUP(A19,深渊配置!G:I,3,FALSE)</f>
        <v>小蘑菇</v>
      </c>
      <c r="C19" s="7"/>
      <c r="D19" s="6" t="str">
        <f>VLOOKUP(B19,怪物属性偏向!F:P,11,FALSE)</f>
        <v>m1008</v>
      </c>
      <c r="E19" s="9">
        <v>1</v>
      </c>
      <c r="F19" s="9">
        <v>0</v>
      </c>
      <c r="G19" s="7" t="s">
        <v>133</v>
      </c>
      <c r="H19" s="9">
        <v>122</v>
      </c>
      <c r="I19" s="9">
        <v>1</v>
      </c>
      <c r="J19" s="9">
        <v>7</v>
      </c>
      <c r="K19" s="9">
        <v>20</v>
      </c>
      <c r="L19" s="9">
        <v>1</v>
      </c>
      <c r="M19" s="9">
        <v>1</v>
      </c>
      <c r="N19" s="8">
        <f>IF(VLOOKUP(VLOOKUP($A19,深渊配置!$O:$P,2,FALSE),怪物属性偏向!$E:$O,怪物属性偏向!J$1-1,FALSE)=0,"",VLOOKUP(VLOOKUP($A19,深渊配置!$O:$P,2,FALSE),怪物属性偏向!$E:$O,怪物属性偏向!J$1-1,FALSE))</f>
        <v>20001001</v>
      </c>
      <c r="O19" s="8" t="str">
        <f>IF(VLOOKUP(VLOOKUP($A19,深渊配置!$O:$P,2,FALSE),怪物属性偏向!$E:$O,怪物属性偏向!K$1-1,FALSE)=0,"",VLOOKUP(VLOOKUP($A19,深渊配置!$O:$P,2,FALSE),怪物属性偏向!$E:$O,怪物属性偏向!K$1-1,FALSE))</f>
        <v/>
      </c>
      <c r="P19" s="8" t="str">
        <f>IF(VLOOKUP(VLOOKUP($A19,深渊配置!$O:$P,2,FALSE),怪物属性偏向!$E:$O,怪物属性偏向!L$1-1,FALSE)=0,"",VLOOKUP(VLOOKUP($A19,深渊配置!$O:$P,2,FALSE),怪物属性偏向!$E:$O,怪物属性偏向!L$1-1,FALSE))</f>
        <v/>
      </c>
      <c r="Q19" s="8" t="str">
        <f>IF(VLOOKUP(VLOOKUP($A19,深渊配置!$O:$P,2,FALSE),怪物属性偏向!$E:$O,怪物属性偏向!M$1-1,FALSE)=0,"",VLOOKUP(VLOOKUP($A19,深渊配置!$O:$P,2,FALSE),怪物属性偏向!$E:$O,怪物属性偏向!M$1-1,FALSE))</f>
        <v/>
      </c>
      <c r="R19" s="8" t="str">
        <f>IF(VLOOKUP(VLOOKUP($A19,深渊配置!$O:$P,2,FALSE),怪物属性偏向!$E:$O,怪物属性偏向!N$1-1,FALSE)=0,"",VLOOKUP(VLOOKUP($A19,深渊配置!$O:$P,2,FALSE),怪物属性偏向!$E:$O,怪物属性偏向!N$1-1,FALSE))</f>
        <v/>
      </c>
      <c r="S19" s="8" t="str">
        <f>IF(VLOOKUP(VLOOKUP($A19,深渊配置!$O:$P,2,FALSE),怪物属性偏向!$E:$O,怪物属性偏向!O$1-1,FALSE)=0,"",VLOOKUP(VLOOKUP($A19,深渊配置!$O:$P,2,FALSE),怪物属性偏向!$E:$O,怪物属性偏向!O$1-1,FALSE))</f>
        <v/>
      </c>
    </row>
    <row r="20" spans="1:19" x14ac:dyDescent="0.15">
      <c r="A20" s="3">
        <f t="shared" si="0"/>
        <v>4000017</v>
      </c>
      <c r="B20" s="1" t="str">
        <f>VLOOKUP(A20,深渊配置!G:I,3,FALSE)</f>
        <v>小蘑菇</v>
      </c>
      <c r="C20" s="7"/>
      <c r="D20" s="6" t="str">
        <f>VLOOKUP(B20,怪物属性偏向!F:P,11,FALSE)</f>
        <v>m1008</v>
      </c>
      <c r="E20" s="9">
        <v>1</v>
      </c>
      <c r="F20" s="9">
        <v>0</v>
      </c>
      <c r="G20" s="7" t="s">
        <v>133</v>
      </c>
      <c r="H20" s="9">
        <v>122</v>
      </c>
      <c r="I20" s="9">
        <v>1</v>
      </c>
      <c r="J20" s="9">
        <v>7</v>
      </c>
      <c r="K20" s="9">
        <v>20</v>
      </c>
      <c r="L20" s="9">
        <v>1</v>
      </c>
      <c r="M20" s="9">
        <v>1</v>
      </c>
      <c r="N20" s="8">
        <f>IF(VLOOKUP(VLOOKUP($A20,深渊配置!$O:$P,2,FALSE),怪物属性偏向!$E:$O,怪物属性偏向!J$1-1,FALSE)=0,"",VLOOKUP(VLOOKUP($A20,深渊配置!$O:$P,2,FALSE),怪物属性偏向!$E:$O,怪物属性偏向!J$1-1,FALSE))</f>
        <v>20001001</v>
      </c>
      <c r="O20" s="8" t="str">
        <f>IF(VLOOKUP(VLOOKUP($A20,深渊配置!$O:$P,2,FALSE),怪物属性偏向!$E:$O,怪物属性偏向!K$1-1,FALSE)=0,"",VLOOKUP(VLOOKUP($A20,深渊配置!$O:$P,2,FALSE),怪物属性偏向!$E:$O,怪物属性偏向!K$1-1,FALSE))</f>
        <v/>
      </c>
      <c r="P20" s="8" t="str">
        <f>IF(VLOOKUP(VLOOKUP($A20,深渊配置!$O:$P,2,FALSE),怪物属性偏向!$E:$O,怪物属性偏向!L$1-1,FALSE)=0,"",VLOOKUP(VLOOKUP($A20,深渊配置!$O:$P,2,FALSE),怪物属性偏向!$E:$O,怪物属性偏向!L$1-1,FALSE))</f>
        <v/>
      </c>
      <c r="Q20" s="8" t="str">
        <f>IF(VLOOKUP(VLOOKUP($A20,深渊配置!$O:$P,2,FALSE),怪物属性偏向!$E:$O,怪物属性偏向!M$1-1,FALSE)=0,"",VLOOKUP(VLOOKUP($A20,深渊配置!$O:$P,2,FALSE),怪物属性偏向!$E:$O,怪物属性偏向!M$1-1,FALSE))</f>
        <v/>
      </c>
      <c r="R20" s="8" t="str">
        <f>IF(VLOOKUP(VLOOKUP($A20,深渊配置!$O:$P,2,FALSE),怪物属性偏向!$E:$O,怪物属性偏向!N$1-1,FALSE)=0,"",VLOOKUP(VLOOKUP($A20,深渊配置!$O:$P,2,FALSE),怪物属性偏向!$E:$O,怪物属性偏向!N$1-1,FALSE))</f>
        <v/>
      </c>
      <c r="S20" s="8" t="str">
        <f>IF(VLOOKUP(VLOOKUP($A20,深渊配置!$O:$P,2,FALSE),怪物属性偏向!$E:$O,怪物属性偏向!O$1-1,FALSE)=0,"",VLOOKUP(VLOOKUP($A20,深渊配置!$O:$P,2,FALSE),怪物属性偏向!$E:$O,怪物属性偏向!O$1-1,FALSE))</f>
        <v/>
      </c>
    </row>
    <row r="21" spans="1:19" x14ac:dyDescent="0.15">
      <c r="A21" s="3">
        <f t="shared" si="0"/>
        <v>4000018</v>
      </c>
      <c r="B21" s="1" t="str">
        <f>VLOOKUP(A21,深渊配置!G:I,3,FALSE)</f>
        <v>小蘑菇</v>
      </c>
      <c r="C21" s="7"/>
      <c r="D21" s="6" t="str">
        <f>VLOOKUP(B21,怪物属性偏向!F:P,11,FALSE)</f>
        <v>m1008</v>
      </c>
      <c r="E21" s="9">
        <v>1</v>
      </c>
      <c r="F21" s="9">
        <v>0</v>
      </c>
      <c r="G21" s="7" t="s">
        <v>133</v>
      </c>
      <c r="H21" s="9">
        <v>122</v>
      </c>
      <c r="I21" s="9">
        <v>1</v>
      </c>
      <c r="J21" s="9">
        <v>7</v>
      </c>
      <c r="K21" s="9">
        <v>20</v>
      </c>
      <c r="L21" s="9">
        <v>1</v>
      </c>
      <c r="M21" s="9">
        <v>1</v>
      </c>
      <c r="N21" s="8">
        <f>IF(VLOOKUP(VLOOKUP($A21,深渊配置!$O:$P,2,FALSE),怪物属性偏向!$E:$O,怪物属性偏向!J$1-1,FALSE)=0,"",VLOOKUP(VLOOKUP($A21,深渊配置!$O:$P,2,FALSE),怪物属性偏向!$E:$O,怪物属性偏向!J$1-1,FALSE))</f>
        <v>20001001</v>
      </c>
      <c r="O21" s="8" t="str">
        <f>IF(VLOOKUP(VLOOKUP($A21,深渊配置!$O:$P,2,FALSE),怪物属性偏向!$E:$O,怪物属性偏向!K$1-1,FALSE)=0,"",VLOOKUP(VLOOKUP($A21,深渊配置!$O:$P,2,FALSE),怪物属性偏向!$E:$O,怪物属性偏向!K$1-1,FALSE))</f>
        <v/>
      </c>
      <c r="P21" s="8" t="str">
        <f>IF(VLOOKUP(VLOOKUP($A21,深渊配置!$O:$P,2,FALSE),怪物属性偏向!$E:$O,怪物属性偏向!L$1-1,FALSE)=0,"",VLOOKUP(VLOOKUP($A21,深渊配置!$O:$P,2,FALSE),怪物属性偏向!$E:$O,怪物属性偏向!L$1-1,FALSE))</f>
        <v/>
      </c>
      <c r="Q21" s="8" t="str">
        <f>IF(VLOOKUP(VLOOKUP($A21,深渊配置!$O:$P,2,FALSE),怪物属性偏向!$E:$O,怪物属性偏向!M$1-1,FALSE)=0,"",VLOOKUP(VLOOKUP($A21,深渊配置!$O:$P,2,FALSE),怪物属性偏向!$E:$O,怪物属性偏向!M$1-1,FALSE))</f>
        <v/>
      </c>
      <c r="R21" s="8" t="str">
        <f>IF(VLOOKUP(VLOOKUP($A21,深渊配置!$O:$P,2,FALSE),怪物属性偏向!$E:$O,怪物属性偏向!N$1-1,FALSE)=0,"",VLOOKUP(VLOOKUP($A21,深渊配置!$O:$P,2,FALSE),怪物属性偏向!$E:$O,怪物属性偏向!N$1-1,FALSE))</f>
        <v/>
      </c>
      <c r="S21" s="8" t="str">
        <f>IF(VLOOKUP(VLOOKUP($A21,深渊配置!$O:$P,2,FALSE),怪物属性偏向!$E:$O,怪物属性偏向!O$1-1,FALSE)=0,"",VLOOKUP(VLOOKUP($A21,深渊配置!$O:$P,2,FALSE),怪物属性偏向!$E:$O,怪物属性偏向!O$1-1,FALSE))</f>
        <v/>
      </c>
    </row>
    <row r="22" spans="1:19" x14ac:dyDescent="0.15">
      <c r="A22" s="3">
        <f t="shared" si="0"/>
        <v>4000019</v>
      </c>
      <c r="B22" s="1" t="str">
        <f>VLOOKUP(A22,深渊配置!G:I,3,FALSE)</f>
        <v>小蘑菇</v>
      </c>
      <c r="C22" s="7"/>
      <c r="D22" s="6" t="str">
        <f>VLOOKUP(B22,怪物属性偏向!F:P,11,FALSE)</f>
        <v>m1008</v>
      </c>
      <c r="E22" s="9">
        <v>1</v>
      </c>
      <c r="F22" s="9">
        <v>0</v>
      </c>
      <c r="G22" s="7" t="s">
        <v>133</v>
      </c>
      <c r="H22" s="9">
        <v>122</v>
      </c>
      <c r="I22" s="9">
        <v>1</v>
      </c>
      <c r="J22" s="9">
        <v>7</v>
      </c>
      <c r="K22" s="9">
        <v>20</v>
      </c>
      <c r="L22" s="9">
        <v>1</v>
      </c>
      <c r="M22" s="9">
        <v>1</v>
      </c>
      <c r="N22" s="8">
        <f>IF(VLOOKUP(VLOOKUP($A22,深渊配置!$O:$P,2,FALSE),怪物属性偏向!$E:$O,怪物属性偏向!J$1-1,FALSE)=0,"",VLOOKUP(VLOOKUP($A22,深渊配置!$O:$P,2,FALSE),怪物属性偏向!$E:$O,怪物属性偏向!J$1-1,FALSE))</f>
        <v>20001001</v>
      </c>
      <c r="O22" s="8" t="str">
        <f>IF(VLOOKUP(VLOOKUP($A22,深渊配置!$O:$P,2,FALSE),怪物属性偏向!$E:$O,怪物属性偏向!K$1-1,FALSE)=0,"",VLOOKUP(VLOOKUP($A22,深渊配置!$O:$P,2,FALSE),怪物属性偏向!$E:$O,怪物属性偏向!K$1-1,FALSE))</f>
        <v/>
      </c>
      <c r="P22" s="8" t="str">
        <f>IF(VLOOKUP(VLOOKUP($A22,深渊配置!$O:$P,2,FALSE),怪物属性偏向!$E:$O,怪物属性偏向!L$1-1,FALSE)=0,"",VLOOKUP(VLOOKUP($A22,深渊配置!$O:$P,2,FALSE),怪物属性偏向!$E:$O,怪物属性偏向!L$1-1,FALSE))</f>
        <v/>
      </c>
      <c r="Q22" s="8" t="str">
        <f>IF(VLOOKUP(VLOOKUP($A22,深渊配置!$O:$P,2,FALSE),怪物属性偏向!$E:$O,怪物属性偏向!M$1-1,FALSE)=0,"",VLOOKUP(VLOOKUP($A22,深渊配置!$O:$P,2,FALSE),怪物属性偏向!$E:$O,怪物属性偏向!M$1-1,FALSE))</f>
        <v/>
      </c>
      <c r="R22" s="8" t="str">
        <f>IF(VLOOKUP(VLOOKUP($A22,深渊配置!$O:$P,2,FALSE),怪物属性偏向!$E:$O,怪物属性偏向!N$1-1,FALSE)=0,"",VLOOKUP(VLOOKUP($A22,深渊配置!$O:$P,2,FALSE),怪物属性偏向!$E:$O,怪物属性偏向!N$1-1,FALSE))</f>
        <v/>
      </c>
      <c r="S22" s="8" t="str">
        <f>IF(VLOOKUP(VLOOKUP($A22,深渊配置!$O:$P,2,FALSE),怪物属性偏向!$E:$O,怪物属性偏向!O$1-1,FALSE)=0,"",VLOOKUP(VLOOKUP($A22,深渊配置!$O:$P,2,FALSE),怪物属性偏向!$E:$O,怪物属性偏向!O$1-1,FALSE))</f>
        <v/>
      </c>
    </row>
    <row r="23" spans="1:19" x14ac:dyDescent="0.15">
      <c r="A23" s="3">
        <f t="shared" si="0"/>
        <v>4000020</v>
      </c>
      <c r="B23" s="1" t="str">
        <f>VLOOKUP(A23,深渊配置!G:I,3,FALSE)</f>
        <v>小蘑菇</v>
      </c>
      <c r="C23" s="7"/>
      <c r="D23" s="6" t="str">
        <f>VLOOKUP(B23,怪物属性偏向!F:P,11,FALSE)</f>
        <v>m1008</v>
      </c>
      <c r="E23" s="9">
        <v>1</v>
      </c>
      <c r="F23" s="9">
        <v>0</v>
      </c>
      <c r="G23" s="7" t="s">
        <v>133</v>
      </c>
      <c r="H23" s="9">
        <v>122</v>
      </c>
      <c r="I23" s="9">
        <v>1</v>
      </c>
      <c r="J23" s="9">
        <v>7</v>
      </c>
      <c r="K23" s="9">
        <v>20</v>
      </c>
      <c r="L23" s="9">
        <v>1</v>
      </c>
      <c r="M23" s="9">
        <v>1</v>
      </c>
      <c r="N23" s="8">
        <f>IF(VLOOKUP(VLOOKUP($A23,深渊配置!$O:$P,2,FALSE),怪物属性偏向!$E:$O,怪物属性偏向!J$1-1,FALSE)=0,"",VLOOKUP(VLOOKUP($A23,深渊配置!$O:$P,2,FALSE),怪物属性偏向!$E:$O,怪物属性偏向!J$1-1,FALSE))</f>
        <v>20001001</v>
      </c>
      <c r="O23" s="8" t="str">
        <f>IF(VLOOKUP(VLOOKUP($A23,深渊配置!$O:$P,2,FALSE),怪物属性偏向!$E:$O,怪物属性偏向!K$1-1,FALSE)=0,"",VLOOKUP(VLOOKUP($A23,深渊配置!$O:$P,2,FALSE),怪物属性偏向!$E:$O,怪物属性偏向!K$1-1,FALSE))</f>
        <v/>
      </c>
      <c r="P23" s="8" t="str">
        <f>IF(VLOOKUP(VLOOKUP($A23,深渊配置!$O:$P,2,FALSE),怪物属性偏向!$E:$O,怪物属性偏向!L$1-1,FALSE)=0,"",VLOOKUP(VLOOKUP($A23,深渊配置!$O:$P,2,FALSE),怪物属性偏向!$E:$O,怪物属性偏向!L$1-1,FALSE))</f>
        <v/>
      </c>
      <c r="Q23" s="8" t="str">
        <f>IF(VLOOKUP(VLOOKUP($A23,深渊配置!$O:$P,2,FALSE),怪物属性偏向!$E:$O,怪物属性偏向!M$1-1,FALSE)=0,"",VLOOKUP(VLOOKUP($A23,深渊配置!$O:$P,2,FALSE),怪物属性偏向!$E:$O,怪物属性偏向!M$1-1,FALSE))</f>
        <v/>
      </c>
      <c r="R23" s="8" t="str">
        <f>IF(VLOOKUP(VLOOKUP($A23,深渊配置!$O:$P,2,FALSE),怪物属性偏向!$E:$O,怪物属性偏向!N$1-1,FALSE)=0,"",VLOOKUP(VLOOKUP($A23,深渊配置!$O:$P,2,FALSE),怪物属性偏向!$E:$O,怪物属性偏向!N$1-1,FALSE))</f>
        <v/>
      </c>
      <c r="S23" s="8" t="str">
        <f>IF(VLOOKUP(VLOOKUP($A23,深渊配置!$O:$P,2,FALSE),怪物属性偏向!$E:$O,怪物属性偏向!O$1-1,FALSE)=0,"",VLOOKUP(VLOOKUP($A23,深渊配置!$O:$P,2,FALSE),怪物属性偏向!$E:$O,怪物属性偏向!O$1-1,FALSE))</f>
        <v/>
      </c>
    </row>
    <row r="24" spans="1:19" x14ac:dyDescent="0.15">
      <c r="A24" s="3">
        <f t="shared" si="0"/>
        <v>4000021</v>
      </c>
      <c r="B24" s="1" t="str">
        <f>VLOOKUP(A24,深渊配置!G:I,3,FALSE)</f>
        <v>狂暴莉莉丝</v>
      </c>
      <c r="C24" s="7"/>
      <c r="D24" s="6" t="str">
        <f>VLOOKUP(B24,怪物属性偏向!F:P,11,FALSE)</f>
        <v>m1003</v>
      </c>
      <c r="E24" s="9">
        <v>1</v>
      </c>
      <c r="F24" s="9">
        <v>0</v>
      </c>
      <c r="G24" s="7" t="s">
        <v>133</v>
      </c>
      <c r="H24" s="9">
        <v>122</v>
      </c>
      <c r="I24" s="9">
        <v>1</v>
      </c>
      <c r="J24" s="9">
        <v>7</v>
      </c>
      <c r="K24" s="9">
        <v>20</v>
      </c>
      <c r="L24" s="9">
        <v>1</v>
      </c>
      <c r="M24" s="9">
        <v>1</v>
      </c>
      <c r="N24" s="8">
        <f>IF(VLOOKUP(VLOOKUP($A24,深渊配置!$O:$P,2,FALSE),怪物属性偏向!$E:$O,怪物属性偏向!J$1-1,FALSE)=0,"",VLOOKUP(VLOOKUP($A24,深渊配置!$O:$P,2,FALSE),怪物属性偏向!$E:$O,怪物属性偏向!J$1-1,FALSE))</f>
        <v>20004001</v>
      </c>
      <c r="O24" s="8" t="str">
        <f>IF(VLOOKUP(VLOOKUP($A24,深渊配置!$O:$P,2,FALSE),怪物属性偏向!$E:$O,怪物属性偏向!K$1-1,FALSE)=0,"",VLOOKUP(VLOOKUP($A24,深渊配置!$O:$P,2,FALSE),怪物属性偏向!$E:$O,怪物属性偏向!K$1-1,FALSE))</f>
        <v/>
      </c>
      <c r="P24" s="8" t="str">
        <f>IF(VLOOKUP(VLOOKUP($A24,深渊配置!$O:$P,2,FALSE),怪物属性偏向!$E:$O,怪物属性偏向!L$1-1,FALSE)=0,"",VLOOKUP(VLOOKUP($A24,深渊配置!$O:$P,2,FALSE),怪物属性偏向!$E:$O,怪物属性偏向!L$1-1,FALSE))</f>
        <v/>
      </c>
      <c r="Q24" s="8" t="str">
        <f>IF(VLOOKUP(VLOOKUP($A24,深渊配置!$O:$P,2,FALSE),怪物属性偏向!$E:$O,怪物属性偏向!M$1-1,FALSE)=0,"",VLOOKUP(VLOOKUP($A24,深渊配置!$O:$P,2,FALSE),怪物属性偏向!$E:$O,怪物属性偏向!M$1-1,FALSE))</f>
        <v/>
      </c>
      <c r="R24" s="8" t="str">
        <f>IF(VLOOKUP(VLOOKUP($A24,深渊配置!$O:$P,2,FALSE),怪物属性偏向!$E:$O,怪物属性偏向!N$1-1,FALSE)=0,"",VLOOKUP(VLOOKUP($A24,深渊配置!$O:$P,2,FALSE),怪物属性偏向!$E:$O,怪物属性偏向!N$1-1,FALSE))</f>
        <v/>
      </c>
      <c r="S24" s="8" t="str">
        <f>IF(VLOOKUP(VLOOKUP($A24,深渊配置!$O:$P,2,FALSE),怪物属性偏向!$E:$O,怪物属性偏向!O$1-1,FALSE)=0,"",VLOOKUP(VLOOKUP($A24,深渊配置!$O:$P,2,FALSE),怪物属性偏向!$E:$O,怪物属性偏向!O$1-1,FALSE))</f>
        <v/>
      </c>
    </row>
    <row r="25" spans="1:19" x14ac:dyDescent="0.15">
      <c r="A25" s="3">
        <f t="shared" si="0"/>
        <v>4000022</v>
      </c>
      <c r="B25" s="1" t="str">
        <f>VLOOKUP(A25,深渊配置!G:I,3,FALSE)</f>
        <v>树妖</v>
      </c>
      <c r="C25" s="7"/>
      <c r="D25" s="6" t="str">
        <f>VLOOKUP(B25,怪物属性偏向!F:P,11,FALSE)</f>
        <v>m10000</v>
      </c>
      <c r="E25" s="9">
        <v>1</v>
      </c>
      <c r="F25" s="9">
        <v>0</v>
      </c>
      <c r="G25" s="7" t="s">
        <v>133</v>
      </c>
      <c r="H25" s="9">
        <v>122</v>
      </c>
      <c r="I25" s="9">
        <v>1</v>
      </c>
      <c r="J25" s="9">
        <v>7</v>
      </c>
      <c r="K25" s="9">
        <v>20</v>
      </c>
      <c r="L25" s="9">
        <v>1</v>
      </c>
      <c r="M25" s="9">
        <v>1</v>
      </c>
      <c r="N25" s="8">
        <f>IF(VLOOKUP(VLOOKUP($A25,深渊配置!$O:$P,2,FALSE),怪物属性偏向!$E:$O,怪物属性偏向!J$1-1,FALSE)=0,"",VLOOKUP(VLOOKUP($A25,深渊配置!$O:$P,2,FALSE),怪物属性偏向!$E:$O,怪物属性偏向!J$1-1,FALSE))</f>
        <v>20003001</v>
      </c>
      <c r="O25" s="8" t="str">
        <f>IF(VLOOKUP(VLOOKUP($A25,深渊配置!$O:$P,2,FALSE),怪物属性偏向!$E:$O,怪物属性偏向!K$1-1,FALSE)=0,"",VLOOKUP(VLOOKUP($A25,深渊配置!$O:$P,2,FALSE),怪物属性偏向!$E:$O,怪物属性偏向!K$1-1,FALSE))</f>
        <v/>
      </c>
      <c r="P25" s="8" t="str">
        <f>IF(VLOOKUP(VLOOKUP($A25,深渊配置!$O:$P,2,FALSE),怪物属性偏向!$E:$O,怪物属性偏向!L$1-1,FALSE)=0,"",VLOOKUP(VLOOKUP($A25,深渊配置!$O:$P,2,FALSE),怪物属性偏向!$E:$O,怪物属性偏向!L$1-1,FALSE))</f>
        <v/>
      </c>
      <c r="Q25" s="8" t="str">
        <f>IF(VLOOKUP(VLOOKUP($A25,深渊配置!$O:$P,2,FALSE),怪物属性偏向!$E:$O,怪物属性偏向!M$1-1,FALSE)=0,"",VLOOKUP(VLOOKUP($A25,深渊配置!$O:$P,2,FALSE),怪物属性偏向!$E:$O,怪物属性偏向!M$1-1,FALSE))</f>
        <v/>
      </c>
      <c r="R25" s="8" t="str">
        <f>IF(VLOOKUP(VLOOKUP($A25,深渊配置!$O:$P,2,FALSE),怪物属性偏向!$E:$O,怪物属性偏向!N$1-1,FALSE)=0,"",VLOOKUP(VLOOKUP($A25,深渊配置!$O:$P,2,FALSE),怪物属性偏向!$E:$O,怪物属性偏向!N$1-1,FALSE))</f>
        <v/>
      </c>
      <c r="S25" s="8" t="str">
        <f>IF(VLOOKUP(VLOOKUP($A25,深渊配置!$O:$P,2,FALSE),怪物属性偏向!$E:$O,怪物属性偏向!O$1-1,FALSE)=0,"",VLOOKUP(VLOOKUP($A25,深渊配置!$O:$P,2,FALSE),怪物属性偏向!$E:$O,怪物属性偏向!O$1-1,FALSE))</f>
        <v/>
      </c>
    </row>
    <row r="26" spans="1:19" x14ac:dyDescent="0.15">
      <c r="A26" s="3">
        <f t="shared" si="0"/>
        <v>4000023</v>
      </c>
      <c r="B26" s="1" t="str">
        <f>VLOOKUP(A26,深渊配置!G:I,3,FALSE)</f>
        <v>树妖</v>
      </c>
      <c r="C26" s="7"/>
      <c r="D26" s="6" t="str">
        <f>VLOOKUP(B26,怪物属性偏向!F:P,11,FALSE)</f>
        <v>m10000</v>
      </c>
      <c r="E26" s="9">
        <v>1</v>
      </c>
      <c r="F26" s="9">
        <v>0</v>
      </c>
      <c r="G26" s="7" t="s">
        <v>133</v>
      </c>
      <c r="H26" s="9">
        <v>122</v>
      </c>
      <c r="I26" s="9">
        <v>1</v>
      </c>
      <c r="J26" s="9">
        <v>7</v>
      </c>
      <c r="K26" s="9">
        <v>20</v>
      </c>
      <c r="L26" s="9">
        <v>1</v>
      </c>
      <c r="M26" s="9">
        <v>1</v>
      </c>
      <c r="N26" s="8">
        <f>IF(VLOOKUP(VLOOKUP($A26,深渊配置!$O:$P,2,FALSE),怪物属性偏向!$E:$O,怪物属性偏向!J$1-1,FALSE)=0,"",VLOOKUP(VLOOKUP($A26,深渊配置!$O:$P,2,FALSE),怪物属性偏向!$E:$O,怪物属性偏向!J$1-1,FALSE))</f>
        <v>20003001</v>
      </c>
      <c r="O26" s="8" t="str">
        <f>IF(VLOOKUP(VLOOKUP($A26,深渊配置!$O:$P,2,FALSE),怪物属性偏向!$E:$O,怪物属性偏向!K$1-1,FALSE)=0,"",VLOOKUP(VLOOKUP($A26,深渊配置!$O:$P,2,FALSE),怪物属性偏向!$E:$O,怪物属性偏向!K$1-1,FALSE))</f>
        <v/>
      </c>
      <c r="P26" s="8" t="str">
        <f>IF(VLOOKUP(VLOOKUP($A26,深渊配置!$O:$P,2,FALSE),怪物属性偏向!$E:$O,怪物属性偏向!L$1-1,FALSE)=0,"",VLOOKUP(VLOOKUP($A26,深渊配置!$O:$P,2,FALSE),怪物属性偏向!$E:$O,怪物属性偏向!L$1-1,FALSE))</f>
        <v/>
      </c>
      <c r="Q26" s="8" t="str">
        <f>IF(VLOOKUP(VLOOKUP($A26,深渊配置!$O:$P,2,FALSE),怪物属性偏向!$E:$O,怪物属性偏向!M$1-1,FALSE)=0,"",VLOOKUP(VLOOKUP($A26,深渊配置!$O:$P,2,FALSE),怪物属性偏向!$E:$O,怪物属性偏向!M$1-1,FALSE))</f>
        <v/>
      </c>
      <c r="R26" s="8" t="str">
        <f>IF(VLOOKUP(VLOOKUP($A26,深渊配置!$O:$P,2,FALSE),怪物属性偏向!$E:$O,怪物属性偏向!N$1-1,FALSE)=0,"",VLOOKUP(VLOOKUP($A26,深渊配置!$O:$P,2,FALSE),怪物属性偏向!$E:$O,怪物属性偏向!N$1-1,FALSE))</f>
        <v/>
      </c>
      <c r="S26" s="8" t="str">
        <f>IF(VLOOKUP(VLOOKUP($A26,深渊配置!$O:$P,2,FALSE),怪物属性偏向!$E:$O,怪物属性偏向!O$1-1,FALSE)=0,"",VLOOKUP(VLOOKUP($A26,深渊配置!$O:$P,2,FALSE),怪物属性偏向!$E:$O,怪物属性偏向!O$1-1,FALSE))</f>
        <v/>
      </c>
    </row>
    <row r="27" spans="1:19" x14ac:dyDescent="0.15">
      <c r="A27" s="3">
        <f t="shared" si="0"/>
        <v>4000024</v>
      </c>
      <c r="B27" s="1" t="str">
        <f>VLOOKUP(A27,深渊配置!G:I,3,FALSE)</f>
        <v>食人花</v>
      </c>
      <c r="C27" s="7"/>
      <c r="D27" s="6" t="str">
        <f>VLOOKUP(B27,怪物属性偏向!F:P,11,FALSE)</f>
        <v>m1004</v>
      </c>
      <c r="E27" s="9">
        <v>1</v>
      </c>
      <c r="F27" s="9">
        <v>0</v>
      </c>
      <c r="G27" s="7" t="s">
        <v>133</v>
      </c>
      <c r="H27" s="9">
        <v>122</v>
      </c>
      <c r="I27" s="9">
        <v>1</v>
      </c>
      <c r="J27" s="9">
        <v>7</v>
      </c>
      <c r="K27" s="9">
        <v>20</v>
      </c>
      <c r="L27" s="9">
        <v>1</v>
      </c>
      <c r="M27" s="9">
        <v>1</v>
      </c>
      <c r="N27" s="8">
        <f>IF(VLOOKUP(VLOOKUP($A27,深渊配置!$O:$P,2,FALSE),怪物属性偏向!$E:$O,怪物属性偏向!J$1-1,FALSE)=0,"",VLOOKUP(VLOOKUP($A27,深渊配置!$O:$P,2,FALSE),怪物属性偏向!$E:$O,怪物属性偏向!J$1-1,FALSE))</f>
        <v>20002001</v>
      </c>
      <c r="O27" s="8">
        <f>IF(VLOOKUP(VLOOKUP($A27,深渊配置!$O:$P,2,FALSE),怪物属性偏向!$E:$O,怪物属性偏向!K$1-1,FALSE)=0,"",VLOOKUP(VLOOKUP($A27,深渊配置!$O:$P,2,FALSE),怪物属性偏向!$E:$O,怪物属性偏向!K$1-1,FALSE))</f>
        <v>20002002</v>
      </c>
      <c r="P27" s="8" t="str">
        <f>IF(VLOOKUP(VLOOKUP($A27,深渊配置!$O:$P,2,FALSE),怪物属性偏向!$E:$O,怪物属性偏向!L$1-1,FALSE)=0,"",VLOOKUP(VLOOKUP($A27,深渊配置!$O:$P,2,FALSE),怪物属性偏向!$E:$O,怪物属性偏向!L$1-1,FALSE))</f>
        <v/>
      </c>
      <c r="Q27" s="8" t="str">
        <f>IF(VLOOKUP(VLOOKUP($A27,深渊配置!$O:$P,2,FALSE),怪物属性偏向!$E:$O,怪物属性偏向!M$1-1,FALSE)=0,"",VLOOKUP(VLOOKUP($A27,深渊配置!$O:$P,2,FALSE),怪物属性偏向!$E:$O,怪物属性偏向!M$1-1,FALSE))</f>
        <v/>
      </c>
      <c r="R27" s="8" t="str">
        <f>IF(VLOOKUP(VLOOKUP($A27,深渊配置!$O:$P,2,FALSE),怪物属性偏向!$E:$O,怪物属性偏向!N$1-1,FALSE)=0,"",VLOOKUP(VLOOKUP($A27,深渊配置!$O:$P,2,FALSE),怪物属性偏向!$E:$O,怪物属性偏向!N$1-1,FALSE))</f>
        <v/>
      </c>
      <c r="S27" s="8" t="str">
        <f>IF(VLOOKUP(VLOOKUP($A27,深渊配置!$O:$P,2,FALSE),怪物属性偏向!$E:$O,怪物属性偏向!O$1-1,FALSE)=0,"",VLOOKUP(VLOOKUP($A27,深渊配置!$O:$P,2,FALSE),怪物属性偏向!$E:$O,怪物属性偏向!O$1-1,FALSE))</f>
        <v/>
      </c>
    </row>
    <row r="28" spans="1:19" x14ac:dyDescent="0.15">
      <c r="A28" s="3">
        <f t="shared" si="0"/>
        <v>4000025</v>
      </c>
      <c r="B28" s="1" t="str">
        <f>VLOOKUP(A28,深渊配置!G:I,3,FALSE)</f>
        <v>食人花</v>
      </c>
      <c r="C28" s="7"/>
      <c r="D28" s="6" t="str">
        <f>VLOOKUP(B28,怪物属性偏向!F:P,11,FALSE)</f>
        <v>m1004</v>
      </c>
      <c r="E28" s="9">
        <v>1</v>
      </c>
      <c r="F28" s="9">
        <v>0</v>
      </c>
      <c r="G28" s="7" t="s">
        <v>133</v>
      </c>
      <c r="H28" s="9">
        <v>122</v>
      </c>
      <c r="I28" s="9">
        <v>1</v>
      </c>
      <c r="J28" s="9">
        <v>7</v>
      </c>
      <c r="K28" s="9">
        <v>20</v>
      </c>
      <c r="L28" s="9">
        <v>1</v>
      </c>
      <c r="M28" s="9">
        <v>1</v>
      </c>
      <c r="N28" s="8">
        <f>IF(VLOOKUP(VLOOKUP($A28,深渊配置!$O:$P,2,FALSE),怪物属性偏向!$E:$O,怪物属性偏向!J$1-1,FALSE)=0,"",VLOOKUP(VLOOKUP($A28,深渊配置!$O:$P,2,FALSE),怪物属性偏向!$E:$O,怪物属性偏向!J$1-1,FALSE))</f>
        <v>20002001</v>
      </c>
      <c r="O28" s="8">
        <f>IF(VLOOKUP(VLOOKUP($A28,深渊配置!$O:$P,2,FALSE),怪物属性偏向!$E:$O,怪物属性偏向!K$1-1,FALSE)=0,"",VLOOKUP(VLOOKUP($A28,深渊配置!$O:$P,2,FALSE),怪物属性偏向!$E:$O,怪物属性偏向!K$1-1,FALSE))</f>
        <v>20002002</v>
      </c>
      <c r="P28" s="8" t="str">
        <f>IF(VLOOKUP(VLOOKUP($A28,深渊配置!$O:$P,2,FALSE),怪物属性偏向!$E:$O,怪物属性偏向!L$1-1,FALSE)=0,"",VLOOKUP(VLOOKUP($A28,深渊配置!$O:$P,2,FALSE),怪物属性偏向!$E:$O,怪物属性偏向!L$1-1,FALSE))</f>
        <v/>
      </c>
      <c r="Q28" s="8" t="str">
        <f>IF(VLOOKUP(VLOOKUP($A28,深渊配置!$O:$P,2,FALSE),怪物属性偏向!$E:$O,怪物属性偏向!M$1-1,FALSE)=0,"",VLOOKUP(VLOOKUP($A28,深渊配置!$O:$P,2,FALSE),怪物属性偏向!$E:$O,怪物属性偏向!M$1-1,FALSE))</f>
        <v/>
      </c>
      <c r="R28" s="8" t="str">
        <f>IF(VLOOKUP(VLOOKUP($A28,深渊配置!$O:$P,2,FALSE),怪物属性偏向!$E:$O,怪物属性偏向!N$1-1,FALSE)=0,"",VLOOKUP(VLOOKUP($A28,深渊配置!$O:$P,2,FALSE),怪物属性偏向!$E:$O,怪物属性偏向!N$1-1,FALSE))</f>
        <v/>
      </c>
      <c r="S28" s="8" t="str">
        <f>IF(VLOOKUP(VLOOKUP($A28,深渊配置!$O:$P,2,FALSE),怪物属性偏向!$E:$O,怪物属性偏向!O$1-1,FALSE)=0,"",VLOOKUP(VLOOKUP($A28,深渊配置!$O:$P,2,FALSE),怪物属性偏向!$E:$O,怪物属性偏向!O$1-1,FALSE))</f>
        <v/>
      </c>
    </row>
    <row r="29" spans="1:19" x14ac:dyDescent="0.15">
      <c r="A29" s="3">
        <f t="shared" si="0"/>
        <v>4000026</v>
      </c>
      <c r="B29" s="1" t="str">
        <f>VLOOKUP(A29,深渊配置!G:I,3,FALSE)</f>
        <v>食人花</v>
      </c>
      <c r="C29" s="7"/>
      <c r="D29" s="6" t="str">
        <f>VLOOKUP(B29,怪物属性偏向!F:P,11,FALSE)</f>
        <v>m1004</v>
      </c>
      <c r="E29" s="9">
        <v>1</v>
      </c>
      <c r="F29" s="9">
        <v>0</v>
      </c>
      <c r="G29" s="7" t="s">
        <v>133</v>
      </c>
      <c r="H29" s="9">
        <v>122</v>
      </c>
      <c r="I29" s="9">
        <v>1</v>
      </c>
      <c r="J29" s="9">
        <v>7</v>
      </c>
      <c r="K29" s="9">
        <v>20</v>
      </c>
      <c r="L29" s="9">
        <v>1</v>
      </c>
      <c r="M29" s="9">
        <v>1</v>
      </c>
      <c r="N29" s="8">
        <f>IF(VLOOKUP(VLOOKUP($A29,深渊配置!$O:$P,2,FALSE),怪物属性偏向!$E:$O,怪物属性偏向!J$1-1,FALSE)=0,"",VLOOKUP(VLOOKUP($A29,深渊配置!$O:$P,2,FALSE),怪物属性偏向!$E:$O,怪物属性偏向!J$1-1,FALSE))</f>
        <v>20002001</v>
      </c>
      <c r="O29" s="8">
        <f>IF(VLOOKUP(VLOOKUP($A29,深渊配置!$O:$P,2,FALSE),怪物属性偏向!$E:$O,怪物属性偏向!K$1-1,FALSE)=0,"",VLOOKUP(VLOOKUP($A29,深渊配置!$O:$P,2,FALSE),怪物属性偏向!$E:$O,怪物属性偏向!K$1-1,FALSE))</f>
        <v>20002002</v>
      </c>
      <c r="P29" s="8" t="str">
        <f>IF(VLOOKUP(VLOOKUP($A29,深渊配置!$O:$P,2,FALSE),怪物属性偏向!$E:$O,怪物属性偏向!L$1-1,FALSE)=0,"",VLOOKUP(VLOOKUP($A29,深渊配置!$O:$P,2,FALSE),怪物属性偏向!$E:$O,怪物属性偏向!L$1-1,FALSE))</f>
        <v/>
      </c>
      <c r="Q29" s="8" t="str">
        <f>IF(VLOOKUP(VLOOKUP($A29,深渊配置!$O:$P,2,FALSE),怪物属性偏向!$E:$O,怪物属性偏向!M$1-1,FALSE)=0,"",VLOOKUP(VLOOKUP($A29,深渊配置!$O:$P,2,FALSE),怪物属性偏向!$E:$O,怪物属性偏向!M$1-1,FALSE))</f>
        <v/>
      </c>
      <c r="R29" s="8" t="str">
        <f>IF(VLOOKUP(VLOOKUP($A29,深渊配置!$O:$P,2,FALSE),怪物属性偏向!$E:$O,怪物属性偏向!N$1-1,FALSE)=0,"",VLOOKUP(VLOOKUP($A29,深渊配置!$O:$P,2,FALSE),怪物属性偏向!$E:$O,怪物属性偏向!N$1-1,FALSE))</f>
        <v/>
      </c>
      <c r="S29" s="8" t="str">
        <f>IF(VLOOKUP(VLOOKUP($A29,深渊配置!$O:$P,2,FALSE),怪物属性偏向!$E:$O,怪物属性偏向!O$1-1,FALSE)=0,"",VLOOKUP(VLOOKUP($A29,深渊配置!$O:$P,2,FALSE),怪物属性偏向!$E:$O,怪物属性偏向!O$1-1,FALSE))</f>
        <v/>
      </c>
    </row>
    <row r="30" spans="1:19" x14ac:dyDescent="0.15">
      <c r="A30" s="3">
        <f t="shared" si="0"/>
        <v>4000027</v>
      </c>
      <c r="B30" s="1" t="str">
        <f>VLOOKUP(A30,深渊配置!G:I,3,FALSE)</f>
        <v>树妖</v>
      </c>
      <c r="C30" s="7"/>
      <c r="D30" s="6" t="str">
        <f>VLOOKUP(B30,怪物属性偏向!F:P,11,FALSE)</f>
        <v>m10000</v>
      </c>
      <c r="E30" s="9">
        <v>1</v>
      </c>
      <c r="F30" s="9">
        <v>0</v>
      </c>
      <c r="G30" s="7" t="s">
        <v>133</v>
      </c>
      <c r="H30" s="9">
        <v>122</v>
      </c>
      <c r="I30" s="9">
        <v>1</v>
      </c>
      <c r="J30" s="9">
        <v>7</v>
      </c>
      <c r="K30" s="9">
        <v>20</v>
      </c>
      <c r="L30" s="9">
        <v>1</v>
      </c>
      <c r="M30" s="9">
        <v>1</v>
      </c>
      <c r="N30" s="8">
        <f>IF(VLOOKUP(VLOOKUP($A30,深渊配置!$O:$P,2,FALSE),怪物属性偏向!$E:$O,怪物属性偏向!J$1-1,FALSE)=0,"",VLOOKUP(VLOOKUP($A30,深渊配置!$O:$P,2,FALSE),怪物属性偏向!$E:$O,怪物属性偏向!J$1-1,FALSE))</f>
        <v>20003001</v>
      </c>
      <c r="O30" s="8" t="str">
        <f>IF(VLOOKUP(VLOOKUP($A30,深渊配置!$O:$P,2,FALSE),怪物属性偏向!$E:$O,怪物属性偏向!K$1-1,FALSE)=0,"",VLOOKUP(VLOOKUP($A30,深渊配置!$O:$P,2,FALSE),怪物属性偏向!$E:$O,怪物属性偏向!K$1-1,FALSE))</f>
        <v/>
      </c>
      <c r="P30" s="8" t="str">
        <f>IF(VLOOKUP(VLOOKUP($A30,深渊配置!$O:$P,2,FALSE),怪物属性偏向!$E:$O,怪物属性偏向!L$1-1,FALSE)=0,"",VLOOKUP(VLOOKUP($A30,深渊配置!$O:$P,2,FALSE),怪物属性偏向!$E:$O,怪物属性偏向!L$1-1,FALSE))</f>
        <v/>
      </c>
      <c r="Q30" s="8" t="str">
        <f>IF(VLOOKUP(VLOOKUP($A30,深渊配置!$O:$P,2,FALSE),怪物属性偏向!$E:$O,怪物属性偏向!M$1-1,FALSE)=0,"",VLOOKUP(VLOOKUP($A30,深渊配置!$O:$P,2,FALSE),怪物属性偏向!$E:$O,怪物属性偏向!M$1-1,FALSE))</f>
        <v/>
      </c>
      <c r="R30" s="8" t="str">
        <f>IF(VLOOKUP(VLOOKUP($A30,深渊配置!$O:$P,2,FALSE),怪物属性偏向!$E:$O,怪物属性偏向!N$1-1,FALSE)=0,"",VLOOKUP(VLOOKUP($A30,深渊配置!$O:$P,2,FALSE),怪物属性偏向!$E:$O,怪物属性偏向!N$1-1,FALSE))</f>
        <v/>
      </c>
      <c r="S30" s="8" t="str">
        <f>IF(VLOOKUP(VLOOKUP($A30,深渊配置!$O:$P,2,FALSE),怪物属性偏向!$E:$O,怪物属性偏向!O$1-1,FALSE)=0,"",VLOOKUP(VLOOKUP($A30,深渊配置!$O:$P,2,FALSE),怪物属性偏向!$E:$O,怪物属性偏向!O$1-1,FALSE))</f>
        <v/>
      </c>
    </row>
    <row r="31" spans="1:19" x14ac:dyDescent="0.15">
      <c r="A31" s="3">
        <f t="shared" si="0"/>
        <v>4000028</v>
      </c>
      <c r="B31" s="1" t="str">
        <f>VLOOKUP(A31,深渊配置!G:I,3,FALSE)</f>
        <v>树妖</v>
      </c>
      <c r="C31" s="7"/>
      <c r="D31" s="6" t="str">
        <f>VLOOKUP(B31,怪物属性偏向!F:P,11,FALSE)</f>
        <v>m10000</v>
      </c>
      <c r="E31" s="9">
        <v>1</v>
      </c>
      <c r="F31" s="9">
        <v>0</v>
      </c>
      <c r="G31" s="7" t="s">
        <v>133</v>
      </c>
      <c r="H31" s="9">
        <v>122</v>
      </c>
      <c r="I31" s="9">
        <v>1</v>
      </c>
      <c r="J31" s="9">
        <v>7</v>
      </c>
      <c r="K31" s="9">
        <v>20</v>
      </c>
      <c r="L31" s="9">
        <v>1</v>
      </c>
      <c r="M31" s="9">
        <v>1</v>
      </c>
      <c r="N31" s="8">
        <f>IF(VLOOKUP(VLOOKUP($A31,深渊配置!$O:$P,2,FALSE),怪物属性偏向!$E:$O,怪物属性偏向!J$1-1,FALSE)=0,"",VLOOKUP(VLOOKUP($A31,深渊配置!$O:$P,2,FALSE),怪物属性偏向!$E:$O,怪物属性偏向!J$1-1,FALSE))</f>
        <v>20003001</v>
      </c>
      <c r="O31" s="8" t="str">
        <f>IF(VLOOKUP(VLOOKUP($A31,深渊配置!$O:$P,2,FALSE),怪物属性偏向!$E:$O,怪物属性偏向!K$1-1,FALSE)=0,"",VLOOKUP(VLOOKUP($A31,深渊配置!$O:$P,2,FALSE),怪物属性偏向!$E:$O,怪物属性偏向!K$1-1,FALSE))</f>
        <v/>
      </c>
      <c r="P31" s="8" t="str">
        <f>IF(VLOOKUP(VLOOKUP($A31,深渊配置!$O:$P,2,FALSE),怪物属性偏向!$E:$O,怪物属性偏向!L$1-1,FALSE)=0,"",VLOOKUP(VLOOKUP($A31,深渊配置!$O:$P,2,FALSE),怪物属性偏向!$E:$O,怪物属性偏向!L$1-1,FALSE))</f>
        <v/>
      </c>
      <c r="Q31" s="8" t="str">
        <f>IF(VLOOKUP(VLOOKUP($A31,深渊配置!$O:$P,2,FALSE),怪物属性偏向!$E:$O,怪物属性偏向!M$1-1,FALSE)=0,"",VLOOKUP(VLOOKUP($A31,深渊配置!$O:$P,2,FALSE),怪物属性偏向!$E:$O,怪物属性偏向!M$1-1,FALSE))</f>
        <v/>
      </c>
      <c r="R31" s="8" t="str">
        <f>IF(VLOOKUP(VLOOKUP($A31,深渊配置!$O:$P,2,FALSE),怪物属性偏向!$E:$O,怪物属性偏向!N$1-1,FALSE)=0,"",VLOOKUP(VLOOKUP($A31,深渊配置!$O:$P,2,FALSE),怪物属性偏向!$E:$O,怪物属性偏向!N$1-1,FALSE))</f>
        <v/>
      </c>
      <c r="S31" s="8" t="str">
        <f>IF(VLOOKUP(VLOOKUP($A31,深渊配置!$O:$P,2,FALSE),怪物属性偏向!$E:$O,怪物属性偏向!O$1-1,FALSE)=0,"",VLOOKUP(VLOOKUP($A31,深渊配置!$O:$P,2,FALSE),怪物属性偏向!$E:$O,怪物属性偏向!O$1-1,FALSE))</f>
        <v/>
      </c>
    </row>
    <row r="32" spans="1:19" x14ac:dyDescent="0.15">
      <c r="A32" s="3">
        <f t="shared" si="0"/>
        <v>4000029</v>
      </c>
      <c r="B32" s="1" t="str">
        <f>VLOOKUP(A32,深渊配置!G:I,3,FALSE)</f>
        <v>树妖</v>
      </c>
      <c r="C32" s="7"/>
      <c r="D32" s="6" t="str">
        <f>VLOOKUP(B32,怪物属性偏向!F:P,11,FALSE)</f>
        <v>m10000</v>
      </c>
      <c r="E32" s="9">
        <v>1</v>
      </c>
      <c r="F32" s="9">
        <v>0</v>
      </c>
      <c r="G32" s="7" t="s">
        <v>133</v>
      </c>
      <c r="H32" s="9">
        <v>122</v>
      </c>
      <c r="I32" s="9">
        <v>1</v>
      </c>
      <c r="J32" s="9">
        <v>7</v>
      </c>
      <c r="K32" s="9">
        <v>20</v>
      </c>
      <c r="L32" s="9">
        <v>1</v>
      </c>
      <c r="M32" s="9">
        <v>1</v>
      </c>
      <c r="N32" s="8">
        <f>IF(VLOOKUP(VLOOKUP($A32,深渊配置!$O:$P,2,FALSE),怪物属性偏向!$E:$O,怪物属性偏向!J$1-1,FALSE)=0,"",VLOOKUP(VLOOKUP($A32,深渊配置!$O:$P,2,FALSE),怪物属性偏向!$E:$O,怪物属性偏向!J$1-1,FALSE))</f>
        <v>20003001</v>
      </c>
      <c r="O32" s="8" t="str">
        <f>IF(VLOOKUP(VLOOKUP($A32,深渊配置!$O:$P,2,FALSE),怪物属性偏向!$E:$O,怪物属性偏向!K$1-1,FALSE)=0,"",VLOOKUP(VLOOKUP($A32,深渊配置!$O:$P,2,FALSE),怪物属性偏向!$E:$O,怪物属性偏向!K$1-1,FALSE))</f>
        <v/>
      </c>
      <c r="P32" s="8" t="str">
        <f>IF(VLOOKUP(VLOOKUP($A32,深渊配置!$O:$P,2,FALSE),怪物属性偏向!$E:$O,怪物属性偏向!L$1-1,FALSE)=0,"",VLOOKUP(VLOOKUP($A32,深渊配置!$O:$P,2,FALSE),怪物属性偏向!$E:$O,怪物属性偏向!L$1-1,FALSE))</f>
        <v/>
      </c>
      <c r="Q32" s="8" t="str">
        <f>IF(VLOOKUP(VLOOKUP($A32,深渊配置!$O:$P,2,FALSE),怪物属性偏向!$E:$O,怪物属性偏向!M$1-1,FALSE)=0,"",VLOOKUP(VLOOKUP($A32,深渊配置!$O:$P,2,FALSE),怪物属性偏向!$E:$O,怪物属性偏向!M$1-1,FALSE))</f>
        <v/>
      </c>
      <c r="R32" s="8" t="str">
        <f>IF(VLOOKUP(VLOOKUP($A32,深渊配置!$O:$P,2,FALSE),怪物属性偏向!$E:$O,怪物属性偏向!N$1-1,FALSE)=0,"",VLOOKUP(VLOOKUP($A32,深渊配置!$O:$P,2,FALSE),怪物属性偏向!$E:$O,怪物属性偏向!N$1-1,FALSE))</f>
        <v/>
      </c>
      <c r="S32" s="8" t="str">
        <f>IF(VLOOKUP(VLOOKUP($A32,深渊配置!$O:$P,2,FALSE),怪物属性偏向!$E:$O,怪物属性偏向!O$1-1,FALSE)=0,"",VLOOKUP(VLOOKUP($A32,深渊配置!$O:$P,2,FALSE),怪物属性偏向!$E:$O,怪物属性偏向!O$1-1,FALSE))</f>
        <v/>
      </c>
    </row>
    <row r="33" spans="1:19" x14ac:dyDescent="0.15">
      <c r="A33" s="3">
        <f t="shared" si="0"/>
        <v>4000030</v>
      </c>
      <c r="B33" s="1" t="str">
        <f>VLOOKUP(A33,深渊配置!G:I,3,FALSE)</f>
        <v>食人花</v>
      </c>
      <c r="C33" s="7"/>
      <c r="D33" s="6" t="str">
        <f>VLOOKUP(B33,怪物属性偏向!F:P,11,FALSE)</f>
        <v>m1004</v>
      </c>
      <c r="E33" s="9">
        <v>2</v>
      </c>
      <c r="F33" s="9">
        <v>1</v>
      </c>
      <c r="G33" s="7" t="s">
        <v>199</v>
      </c>
      <c r="H33" s="9">
        <v>123</v>
      </c>
      <c r="I33" s="9">
        <v>2</v>
      </c>
      <c r="J33" s="9">
        <v>8</v>
      </c>
      <c r="K33" s="9">
        <v>21</v>
      </c>
      <c r="L33" s="9">
        <v>2</v>
      </c>
      <c r="M33" s="9">
        <v>2</v>
      </c>
      <c r="N33" s="8">
        <f>IF(VLOOKUP(VLOOKUP($A33,深渊配置!$O:$P,2,FALSE),怪物属性偏向!$E:$O,怪物属性偏向!J$1-1,FALSE)=0,"",VLOOKUP(VLOOKUP($A33,深渊配置!$O:$P,2,FALSE),怪物属性偏向!$E:$O,怪物属性偏向!J$1-1,FALSE))</f>
        <v>20002001</v>
      </c>
      <c r="O33" s="8">
        <f>IF(VLOOKUP(VLOOKUP($A33,深渊配置!$O:$P,2,FALSE),怪物属性偏向!$E:$O,怪物属性偏向!K$1-1,FALSE)=0,"",VLOOKUP(VLOOKUP($A33,深渊配置!$O:$P,2,FALSE),怪物属性偏向!$E:$O,怪物属性偏向!K$1-1,FALSE))</f>
        <v>20002002</v>
      </c>
      <c r="P33" s="8" t="str">
        <f>IF(VLOOKUP(VLOOKUP($A33,深渊配置!$O:$P,2,FALSE),怪物属性偏向!$E:$O,怪物属性偏向!L$1-1,FALSE)=0,"",VLOOKUP(VLOOKUP($A33,深渊配置!$O:$P,2,FALSE),怪物属性偏向!$E:$O,怪物属性偏向!L$1-1,FALSE))</f>
        <v/>
      </c>
      <c r="Q33" s="8" t="str">
        <f>IF(VLOOKUP(VLOOKUP($A33,深渊配置!$O:$P,2,FALSE),怪物属性偏向!$E:$O,怪物属性偏向!M$1-1,FALSE)=0,"",VLOOKUP(VLOOKUP($A33,深渊配置!$O:$P,2,FALSE),怪物属性偏向!$E:$O,怪物属性偏向!M$1-1,FALSE))</f>
        <v/>
      </c>
      <c r="R33" s="8" t="str">
        <f>IF(VLOOKUP(VLOOKUP($A33,深渊配置!$O:$P,2,FALSE),怪物属性偏向!$E:$O,怪物属性偏向!N$1-1,FALSE)=0,"",VLOOKUP(VLOOKUP($A33,深渊配置!$O:$P,2,FALSE),怪物属性偏向!$E:$O,怪物属性偏向!N$1-1,FALSE))</f>
        <v/>
      </c>
      <c r="S33" s="8" t="str">
        <f>IF(VLOOKUP(VLOOKUP($A33,深渊配置!$O:$P,2,FALSE),怪物属性偏向!$E:$O,怪物属性偏向!O$1-1,FALSE)=0,"",VLOOKUP(VLOOKUP($A33,深渊配置!$O:$P,2,FALSE),怪物属性偏向!$E:$O,怪物属性偏向!O$1-1,FALSE))</f>
        <v/>
      </c>
    </row>
    <row r="34" spans="1:19" x14ac:dyDescent="0.15">
      <c r="A34" s="3">
        <f t="shared" si="0"/>
        <v>4000031</v>
      </c>
      <c r="B34" s="1" t="str">
        <f>VLOOKUP(A34,深渊配置!G:I,3,FALSE)</f>
        <v>食人花</v>
      </c>
      <c r="C34" s="7"/>
      <c r="D34" s="6" t="str">
        <f>VLOOKUP(B34,怪物属性偏向!F:P,11,FALSE)</f>
        <v>m1004</v>
      </c>
      <c r="E34" s="9">
        <v>3</v>
      </c>
      <c r="F34" s="9">
        <v>2</v>
      </c>
      <c r="G34" s="7" t="s">
        <v>200</v>
      </c>
      <c r="H34" s="9">
        <v>124</v>
      </c>
      <c r="I34" s="9">
        <v>3</v>
      </c>
      <c r="J34" s="9">
        <v>9</v>
      </c>
      <c r="K34" s="9">
        <v>22</v>
      </c>
      <c r="L34" s="9">
        <v>3</v>
      </c>
      <c r="M34" s="9">
        <v>3</v>
      </c>
      <c r="N34" s="8">
        <f>IF(VLOOKUP(VLOOKUP($A34,深渊配置!$O:$P,2,FALSE),怪物属性偏向!$E:$O,怪物属性偏向!J$1-1,FALSE)=0,"",VLOOKUP(VLOOKUP($A34,深渊配置!$O:$P,2,FALSE),怪物属性偏向!$E:$O,怪物属性偏向!J$1-1,FALSE))</f>
        <v>20002001</v>
      </c>
      <c r="O34" s="8">
        <f>IF(VLOOKUP(VLOOKUP($A34,深渊配置!$O:$P,2,FALSE),怪物属性偏向!$E:$O,怪物属性偏向!K$1-1,FALSE)=0,"",VLOOKUP(VLOOKUP($A34,深渊配置!$O:$P,2,FALSE),怪物属性偏向!$E:$O,怪物属性偏向!K$1-1,FALSE))</f>
        <v>20002002</v>
      </c>
      <c r="P34" s="8" t="str">
        <f>IF(VLOOKUP(VLOOKUP($A34,深渊配置!$O:$P,2,FALSE),怪物属性偏向!$E:$O,怪物属性偏向!L$1-1,FALSE)=0,"",VLOOKUP(VLOOKUP($A34,深渊配置!$O:$P,2,FALSE),怪物属性偏向!$E:$O,怪物属性偏向!L$1-1,FALSE))</f>
        <v/>
      </c>
      <c r="Q34" s="8" t="str">
        <f>IF(VLOOKUP(VLOOKUP($A34,深渊配置!$O:$P,2,FALSE),怪物属性偏向!$E:$O,怪物属性偏向!M$1-1,FALSE)=0,"",VLOOKUP(VLOOKUP($A34,深渊配置!$O:$P,2,FALSE),怪物属性偏向!$E:$O,怪物属性偏向!M$1-1,FALSE))</f>
        <v/>
      </c>
      <c r="R34" s="8" t="str">
        <f>IF(VLOOKUP(VLOOKUP($A34,深渊配置!$O:$P,2,FALSE),怪物属性偏向!$E:$O,怪物属性偏向!N$1-1,FALSE)=0,"",VLOOKUP(VLOOKUP($A34,深渊配置!$O:$P,2,FALSE),怪物属性偏向!$E:$O,怪物属性偏向!N$1-1,FALSE))</f>
        <v/>
      </c>
      <c r="S34" s="8" t="str">
        <f>IF(VLOOKUP(VLOOKUP($A34,深渊配置!$O:$P,2,FALSE),怪物属性偏向!$E:$O,怪物属性偏向!O$1-1,FALSE)=0,"",VLOOKUP(VLOOKUP($A34,深渊配置!$O:$P,2,FALSE),怪物属性偏向!$E:$O,怪物属性偏向!O$1-1,FALSE))</f>
        <v/>
      </c>
    </row>
    <row r="35" spans="1:19" x14ac:dyDescent="0.15">
      <c r="A35" s="3">
        <f t="shared" si="0"/>
        <v>4000032</v>
      </c>
      <c r="B35" s="1" t="str">
        <f>VLOOKUP(A35,深渊配置!G:I,3,FALSE)</f>
        <v>树妖</v>
      </c>
      <c r="C35" s="7"/>
      <c r="D35" s="6" t="str">
        <f>VLOOKUP(B35,怪物属性偏向!F:P,11,FALSE)</f>
        <v>m10000</v>
      </c>
      <c r="E35" s="9">
        <v>4</v>
      </c>
      <c r="F35" s="9">
        <v>3</v>
      </c>
      <c r="G35" s="7" t="s">
        <v>201</v>
      </c>
      <c r="H35" s="9">
        <v>125</v>
      </c>
      <c r="I35" s="9">
        <v>4</v>
      </c>
      <c r="J35" s="9">
        <v>10</v>
      </c>
      <c r="K35" s="9">
        <v>23</v>
      </c>
      <c r="L35" s="9">
        <v>4</v>
      </c>
      <c r="M35" s="9">
        <v>4</v>
      </c>
      <c r="N35" s="8">
        <f>IF(VLOOKUP(VLOOKUP($A35,深渊配置!$O:$P,2,FALSE),怪物属性偏向!$E:$O,怪物属性偏向!J$1-1,FALSE)=0,"",VLOOKUP(VLOOKUP($A35,深渊配置!$O:$P,2,FALSE),怪物属性偏向!$E:$O,怪物属性偏向!J$1-1,FALSE))</f>
        <v>20003001</v>
      </c>
      <c r="O35" s="8" t="str">
        <f>IF(VLOOKUP(VLOOKUP($A35,深渊配置!$O:$P,2,FALSE),怪物属性偏向!$E:$O,怪物属性偏向!K$1-1,FALSE)=0,"",VLOOKUP(VLOOKUP($A35,深渊配置!$O:$P,2,FALSE),怪物属性偏向!$E:$O,怪物属性偏向!K$1-1,FALSE))</f>
        <v/>
      </c>
      <c r="P35" s="8" t="str">
        <f>IF(VLOOKUP(VLOOKUP($A35,深渊配置!$O:$P,2,FALSE),怪物属性偏向!$E:$O,怪物属性偏向!L$1-1,FALSE)=0,"",VLOOKUP(VLOOKUP($A35,深渊配置!$O:$P,2,FALSE),怪物属性偏向!$E:$O,怪物属性偏向!L$1-1,FALSE))</f>
        <v/>
      </c>
      <c r="Q35" s="8" t="str">
        <f>IF(VLOOKUP(VLOOKUP($A35,深渊配置!$O:$P,2,FALSE),怪物属性偏向!$E:$O,怪物属性偏向!M$1-1,FALSE)=0,"",VLOOKUP(VLOOKUP($A35,深渊配置!$O:$P,2,FALSE),怪物属性偏向!$E:$O,怪物属性偏向!M$1-1,FALSE))</f>
        <v/>
      </c>
      <c r="R35" s="8" t="str">
        <f>IF(VLOOKUP(VLOOKUP($A35,深渊配置!$O:$P,2,FALSE),怪物属性偏向!$E:$O,怪物属性偏向!N$1-1,FALSE)=0,"",VLOOKUP(VLOOKUP($A35,深渊配置!$O:$P,2,FALSE),怪物属性偏向!$E:$O,怪物属性偏向!N$1-1,FALSE))</f>
        <v/>
      </c>
      <c r="S35" s="8" t="str">
        <f>IF(VLOOKUP(VLOOKUP($A35,深渊配置!$O:$P,2,FALSE),怪物属性偏向!$E:$O,怪物属性偏向!O$1-1,FALSE)=0,"",VLOOKUP(VLOOKUP($A35,深渊配置!$O:$P,2,FALSE),怪物属性偏向!$E:$O,怪物属性偏向!O$1-1,FALSE))</f>
        <v/>
      </c>
    </row>
    <row r="36" spans="1:19" x14ac:dyDescent="0.15">
      <c r="A36" s="3">
        <f t="shared" si="0"/>
        <v>4000033</v>
      </c>
      <c r="B36" s="1" t="str">
        <f>VLOOKUP(A36,深渊配置!G:I,3,FALSE)</f>
        <v>食人花</v>
      </c>
      <c r="C36" s="7"/>
      <c r="D36" s="6" t="str">
        <f>VLOOKUP(B36,怪物属性偏向!F:P,11,FALSE)</f>
        <v>m1004</v>
      </c>
      <c r="E36" s="9">
        <v>5</v>
      </c>
      <c r="F36" s="9">
        <v>4</v>
      </c>
      <c r="G36" s="7" t="s">
        <v>202</v>
      </c>
      <c r="H36" s="9">
        <v>126</v>
      </c>
      <c r="I36" s="9">
        <v>5</v>
      </c>
      <c r="J36" s="9">
        <v>11</v>
      </c>
      <c r="K36" s="9">
        <v>24</v>
      </c>
      <c r="L36" s="9">
        <v>5</v>
      </c>
      <c r="M36" s="9">
        <v>5</v>
      </c>
      <c r="N36" s="8">
        <f>IF(VLOOKUP(VLOOKUP($A36,深渊配置!$O:$P,2,FALSE),怪物属性偏向!$E:$O,怪物属性偏向!J$1-1,FALSE)=0,"",VLOOKUP(VLOOKUP($A36,深渊配置!$O:$P,2,FALSE),怪物属性偏向!$E:$O,怪物属性偏向!J$1-1,FALSE))</f>
        <v>20002001</v>
      </c>
      <c r="O36" s="8">
        <f>IF(VLOOKUP(VLOOKUP($A36,深渊配置!$O:$P,2,FALSE),怪物属性偏向!$E:$O,怪物属性偏向!K$1-1,FALSE)=0,"",VLOOKUP(VLOOKUP($A36,深渊配置!$O:$P,2,FALSE),怪物属性偏向!$E:$O,怪物属性偏向!K$1-1,FALSE))</f>
        <v>20002002</v>
      </c>
      <c r="P36" s="8" t="str">
        <f>IF(VLOOKUP(VLOOKUP($A36,深渊配置!$O:$P,2,FALSE),怪物属性偏向!$E:$O,怪物属性偏向!L$1-1,FALSE)=0,"",VLOOKUP(VLOOKUP($A36,深渊配置!$O:$P,2,FALSE),怪物属性偏向!$E:$O,怪物属性偏向!L$1-1,FALSE))</f>
        <v/>
      </c>
      <c r="Q36" s="8" t="str">
        <f>IF(VLOOKUP(VLOOKUP($A36,深渊配置!$O:$P,2,FALSE),怪物属性偏向!$E:$O,怪物属性偏向!M$1-1,FALSE)=0,"",VLOOKUP(VLOOKUP($A36,深渊配置!$O:$P,2,FALSE),怪物属性偏向!$E:$O,怪物属性偏向!M$1-1,FALSE))</f>
        <v/>
      </c>
      <c r="R36" s="8" t="str">
        <f>IF(VLOOKUP(VLOOKUP($A36,深渊配置!$O:$P,2,FALSE),怪物属性偏向!$E:$O,怪物属性偏向!N$1-1,FALSE)=0,"",VLOOKUP(VLOOKUP($A36,深渊配置!$O:$P,2,FALSE),怪物属性偏向!$E:$O,怪物属性偏向!N$1-1,FALSE))</f>
        <v/>
      </c>
      <c r="S36" s="8" t="str">
        <f>IF(VLOOKUP(VLOOKUP($A36,深渊配置!$O:$P,2,FALSE),怪物属性偏向!$E:$O,怪物属性偏向!O$1-1,FALSE)=0,"",VLOOKUP(VLOOKUP($A36,深渊配置!$O:$P,2,FALSE),怪物属性偏向!$E:$O,怪物属性偏向!O$1-1,FALSE))</f>
        <v/>
      </c>
    </row>
    <row r="37" spans="1:19" x14ac:dyDescent="0.15">
      <c r="A37" s="3">
        <f t="shared" si="0"/>
        <v>4000034</v>
      </c>
      <c r="B37" s="1" t="str">
        <f>VLOOKUP(A37,深渊配置!G:I,3,FALSE)</f>
        <v>食人花</v>
      </c>
      <c r="C37" s="7"/>
      <c r="D37" s="6" t="str">
        <f>VLOOKUP(B37,怪物属性偏向!F:P,11,FALSE)</f>
        <v>m1004</v>
      </c>
      <c r="E37" s="9">
        <v>6</v>
      </c>
      <c r="F37" s="9">
        <v>5</v>
      </c>
      <c r="G37" s="7" t="s">
        <v>203</v>
      </c>
      <c r="H37" s="9">
        <v>127</v>
      </c>
      <c r="I37" s="9">
        <v>6</v>
      </c>
      <c r="J37" s="9">
        <v>12</v>
      </c>
      <c r="K37" s="9">
        <v>25</v>
      </c>
      <c r="L37" s="9">
        <v>6</v>
      </c>
      <c r="M37" s="9">
        <v>6</v>
      </c>
      <c r="N37" s="8">
        <f>IF(VLOOKUP(VLOOKUP($A37,深渊配置!$O:$P,2,FALSE),怪物属性偏向!$E:$O,怪物属性偏向!J$1-1,FALSE)=0,"",VLOOKUP(VLOOKUP($A37,深渊配置!$O:$P,2,FALSE),怪物属性偏向!$E:$O,怪物属性偏向!J$1-1,FALSE))</f>
        <v>20002001</v>
      </c>
      <c r="O37" s="8">
        <f>IF(VLOOKUP(VLOOKUP($A37,深渊配置!$O:$P,2,FALSE),怪物属性偏向!$E:$O,怪物属性偏向!K$1-1,FALSE)=0,"",VLOOKUP(VLOOKUP($A37,深渊配置!$O:$P,2,FALSE),怪物属性偏向!$E:$O,怪物属性偏向!K$1-1,FALSE))</f>
        <v>20002002</v>
      </c>
      <c r="P37" s="8" t="str">
        <f>IF(VLOOKUP(VLOOKUP($A37,深渊配置!$O:$P,2,FALSE),怪物属性偏向!$E:$O,怪物属性偏向!L$1-1,FALSE)=0,"",VLOOKUP(VLOOKUP($A37,深渊配置!$O:$P,2,FALSE),怪物属性偏向!$E:$O,怪物属性偏向!L$1-1,FALSE))</f>
        <v/>
      </c>
      <c r="Q37" s="8" t="str">
        <f>IF(VLOOKUP(VLOOKUP($A37,深渊配置!$O:$P,2,FALSE),怪物属性偏向!$E:$O,怪物属性偏向!M$1-1,FALSE)=0,"",VLOOKUP(VLOOKUP($A37,深渊配置!$O:$P,2,FALSE),怪物属性偏向!$E:$O,怪物属性偏向!M$1-1,FALSE))</f>
        <v/>
      </c>
      <c r="R37" s="8" t="str">
        <f>IF(VLOOKUP(VLOOKUP($A37,深渊配置!$O:$P,2,FALSE),怪物属性偏向!$E:$O,怪物属性偏向!N$1-1,FALSE)=0,"",VLOOKUP(VLOOKUP($A37,深渊配置!$O:$P,2,FALSE),怪物属性偏向!$E:$O,怪物属性偏向!N$1-1,FALSE))</f>
        <v/>
      </c>
      <c r="S37" s="8" t="str">
        <f>IF(VLOOKUP(VLOOKUP($A37,深渊配置!$O:$P,2,FALSE),怪物属性偏向!$E:$O,怪物属性偏向!O$1-1,FALSE)=0,"",VLOOKUP(VLOOKUP($A37,深渊配置!$O:$P,2,FALSE),怪物属性偏向!$E:$O,怪物属性偏向!O$1-1,FALSE))</f>
        <v/>
      </c>
    </row>
    <row r="38" spans="1:19" x14ac:dyDescent="0.15">
      <c r="A38" s="3">
        <f t="shared" si="0"/>
        <v>4000035</v>
      </c>
      <c r="B38" s="1" t="str">
        <f>VLOOKUP(A38,深渊配置!G:I,3,FALSE)</f>
        <v>食人花</v>
      </c>
      <c r="C38" s="7"/>
      <c r="D38" s="6" t="str">
        <f>VLOOKUP(B38,怪物属性偏向!F:P,11,FALSE)</f>
        <v>m1004</v>
      </c>
      <c r="E38" s="9">
        <v>7</v>
      </c>
      <c r="F38" s="9">
        <v>6</v>
      </c>
      <c r="G38" s="7" t="s">
        <v>204</v>
      </c>
      <c r="H38" s="9">
        <v>128</v>
      </c>
      <c r="I38" s="9">
        <v>7</v>
      </c>
      <c r="J38" s="9">
        <v>13</v>
      </c>
      <c r="K38" s="9">
        <v>26</v>
      </c>
      <c r="L38" s="9">
        <v>7</v>
      </c>
      <c r="M38" s="9">
        <v>7</v>
      </c>
      <c r="N38" s="8">
        <f>IF(VLOOKUP(VLOOKUP($A38,深渊配置!$O:$P,2,FALSE),怪物属性偏向!$E:$O,怪物属性偏向!J$1-1,FALSE)=0,"",VLOOKUP(VLOOKUP($A38,深渊配置!$O:$P,2,FALSE),怪物属性偏向!$E:$O,怪物属性偏向!J$1-1,FALSE))</f>
        <v>20002001</v>
      </c>
      <c r="O38" s="8">
        <f>IF(VLOOKUP(VLOOKUP($A38,深渊配置!$O:$P,2,FALSE),怪物属性偏向!$E:$O,怪物属性偏向!K$1-1,FALSE)=0,"",VLOOKUP(VLOOKUP($A38,深渊配置!$O:$P,2,FALSE),怪物属性偏向!$E:$O,怪物属性偏向!K$1-1,FALSE))</f>
        <v>20002002</v>
      </c>
      <c r="P38" s="8" t="str">
        <f>IF(VLOOKUP(VLOOKUP($A38,深渊配置!$O:$P,2,FALSE),怪物属性偏向!$E:$O,怪物属性偏向!L$1-1,FALSE)=0,"",VLOOKUP(VLOOKUP($A38,深渊配置!$O:$P,2,FALSE),怪物属性偏向!$E:$O,怪物属性偏向!L$1-1,FALSE))</f>
        <v/>
      </c>
      <c r="Q38" s="8" t="str">
        <f>IF(VLOOKUP(VLOOKUP($A38,深渊配置!$O:$P,2,FALSE),怪物属性偏向!$E:$O,怪物属性偏向!M$1-1,FALSE)=0,"",VLOOKUP(VLOOKUP($A38,深渊配置!$O:$P,2,FALSE),怪物属性偏向!$E:$O,怪物属性偏向!M$1-1,FALSE))</f>
        <v/>
      </c>
      <c r="R38" s="8" t="str">
        <f>IF(VLOOKUP(VLOOKUP($A38,深渊配置!$O:$P,2,FALSE),怪物属性偏向!$E:$O,怪物属性偏向!N$1-1,FALSE)=0,"",VLOOKUP(VLOOKUP($A38,深渊配置!$O:$P,2,FALSE),怪物属性偏向!$E:$O,怪物属性偏向!N$1-1,FALSE))</f>
        <v/>
      </c>
      <c r="S38" s="8" t="str">
        <f>IF(VLOOKUP(VLOOKUP($A38,深渊配置!$O:$P,2,FALSE),怪物属性偏向!$E:$O,怪物属性偏向!O$1-1,FALSE)=0,"",VLOOKUP(VLOOKUP($A38,深渊配置!$O:$P,2,FALSE),怪物属性偏向!$E:$O,怪物属性偏向!O$1-1,FALSE))</f>
        <v/>
      </c>
    </row>
    <row r="39" spans="1:19" x14ac:dyDescent="0.15">
      <c r="A39" s="3">
        <f t="shared" si="0"/>
        <v>4000036</v>
      </c>
      <c r="B39" s="1" t="str">
        <f>VLOOKUP(A39,深渊配置!G:I,3,FALSE)</f>
        <v>小花精</v>
      </c>
      <c r="C39" s="7"/>
      <c r="D39" s="6" t="str">
        <f>VLOOKUP(B39,怪物属性偏向!F:P,11,FALSE)</f>
        <v>m1007</v>
      </c>
      <c r="E39" s="9">
        <v>8</v>
      </c>
      <c r="F39" s="9">
        <v>7</v>
      </c>
      <c r="G39" s="7" t="s">
        <v>205</v>
      </c>
      <c r="H39" s="9">
        <v>129</v>
      </c>
      <c r="I39" s="9">
        <v>8</v>
      </c>
      <c r="J39" s="9">
        <v>14</v>
      </c>
      <c r="K39" s="9">
        <v>27</v>
      </c>
      <c r="L39" s="9">
        <v>8</v>
      </c>
      <c r="M39" s="9">
        <v>8</v>
      </c>
      <c r="N39" s="8">
        <f>IF(VLOOKUP(VLOOKUP($A39,深渊配置!$O:$P,2,FALSE),怪物属性偏向!$E:$O,怪物属性偏向!J$1-1,FALSE)=0,"",VLOOKUP(VLOOKUP($A39,深渊配置!$O:$P,2,FALSE),怪物属性偏向!$E:$O,怪物属性偏向!J$1-1,FALSE))</f>
        <v>20005001</v>
      </c>
      <c r="O39" s="8">
        <f>IF(VLOOKUP(VLOOKUP($A39,深渊配置!$O:$P,2,FALSE),怪物属性偏向!$E:$O,怪物属性偏向!K$1-1,FALSE)=0,"",VLOOKUP(VLOOKUP($A39,深渊配置!$O:$P,2,FALSE),怪物属性偏向!$E:$O,怪物属性偏向!K$1-1,FALSE))</f>
        <v>20005002</v>
      </c>
      <c r="P39" s="8" t="str">
        <f>IF(VLOOKUP(VLOOKUP($A39,深渊配置!$O:$P,2,FALSE),怪物属性偏向!$E:$O,怪物属性偏向!L$1-1,FALSE)=0,"",VLOOKUP(VLOOKUP($A39,深渊配置!$O:$P,2,FALSE),怪物属性偏向!$E:$O,怪物属性偏向!L$1-1,FALSE))</f>
        <v/>
      </c>
      <c r="Q39" s="8" t="str">
        <f>IF(VLOOKUP(VLOOKUP($A39,深渊配置!$O:$P,2,FALSE),怪物属性偏向!$E:$O,怪物属性偏向!M$1-1,FALSE)=0,"",VLOOKUP(VLOOKUP($A39,深渊配置!$O:$P,2,FALSE),怪物属性偏向!$E:$O,怪物属性偏向!M$1-1,FALSE))</f>
        <v/>
      </c>
      <c r="R39" s="8" t="str">
        <f>IF(VLOOKUP(VLOOKUP($A39,深渊配置!$O:$P,2,FALSE),怪物属性偏向!$E:$O,怪物属性偏向!N$1-1,FALSE)=0,"",VLOOKUP(VLOOKUP($A39,深渊配置!$O:$P,2,FALSE),怪物属性偏向!$E:$O,怪物属性偏向!N$1-1,FALSE))</f>
        <v/>
      </c>
      <c r="S39" s="8" t="str">
        <f>IF(VLOOKUP(VLOOKUP($A39,深渊配置!$O:$P,2,FALSE),怪物属性偏向!$E:$O,怪物属性偏向!O$1-1,FALSE)=0,"",VLOOKUP(VLOOKUP($A39,深渊配置!$O:$P,2,FALSE),怪物属性偏向!$E:$O,怪物属性偏向!O$1-1,FALSE))</f>
        <v/>
      </c>
    </row>
    <row r="40" spans="1:19" x14ac:dyDescent="0.15">
      <c r="A40" s="3">
        <f t="shared" si="0"/>
        <v>4000037</v>
      </c>
      <c r="B40" s="1" t="str">
        <f>VLOOKUP(A40,深渊配置!G:I,3,FALSE)</f>
        <v>树妖</v>
      </c>
      <c r="C40" s="7"/>
      <c r="D40" s="6" t="str">
        <f>VLOOKUP(B40,怪物属性偏向!F:P,11,FALSE)</f>
        <v>m10000</v>
      </c>
      <c r="E40" s="9">
        <v>9</v>
      </c>
      <c r="F40" s="9">
        <v>8</v>
      </c>
      <c r="G40" s="7" t="s">
        <v>206</v>
      </c>
      <c r="H40" s="9">
        <v>130</v>
      </c>
      <c r="I40" s="9">
        <v>9</v>
      </c>
      <c r="J40" s="9">
        <v>15</v>
      </c>
      <c r="K40" s="9">
        <v>28</v>
      </c>
      <c r="L40" s="9">
        <v>9</v>
      </c>
      <c r="M40" s="9">
        <v>9</v>
      </c>
      <c r="N40" s="8">
        <f>IF(VLOOKUP(VLOOKUP($A40,深渊配置!$O:$P,2,FALSE),怪物属性偏向!$E:$O,怪物属性偏向!J$1-1,FALSE)=0,"",VLOOKUP(VLOOKUP($A40,深渊配置!$O:$P,2,FALSE),怪物属性偏向!$E:$O,怪物属性偏向!J$1-1,FALSE))</f>
        <v>20003001</v>
      </c>
      <c r="O40" s="8" t="str">
        <f>IF(VLOOKUP(VLOOKUP($A40,深渊配置!$O:$P,2,FALSE),怪物属性偏向!$E:$O,怪物属性偏向!K$1-1,FALSE)=0,"",VLOOKUP(VLOOKUP($A40,深渊配置!$O:$P,2,FALSE),怪物属性偏向!$E:$O,怪物属性偏向!K$1-1,FALSE))</f>
        <v/>
      </c>
      <c r="P40" s="8" t="str">
        <f>IF(VLOOKUP(VLOOKUP($A40,深渊配置!$O:$P,2,FALSE),怪物属性偏向!$E:$O,怪物属性偏向!L$1-1,FALSE)=0,"",VLOOKUP(VLOOKUP($A40,深渊配置!$O:$P,2,FALSE),怪物属性偏向!$E:$O,怪物属性偏向!L$1-1,FALSE))</f>
        <v/>
      </c>
      <c r="Q40" s="8" t="str">
        <f>IF(VLOOKUP(VLOOKUP($A40,深渊配置!$O:$P,2,FALSE),怪物属性偏向!$E:$O,怪物属性偏向!M$1-1,FALSE)=0,"",VLOOKUP(VLOOKUP($A40,深渊配置!$O:$P,2,FALSE),怪物属性偏向!$E:$O,怪物属性偏向!M$1-1,FALSE))</f>
        <v/>
      </c>
      <c r="R40" s="8" t="str">
        <f>IF(VLOOKUP(VLOOKUP($A40,深渊配置!$O:$P,2,FALSE),怪物属性偏向!$E:$O,怪物属性偏向!N$1-1,FALSE)=0,"",VLOOKUP(VLOOKUP($A40,深渊配置!$O:$P,2,FALSE),怪物属性偏向!$E:$O,怪物属性偏向!N$1-1,FALSE))</f>
        <v/>
      </c>
      <c r="S40" s="8" t="str">
        <f>IF(VLOOKUP(VLOOKUP($A40,深渊配置!$O:$P,2,FALSE),怪物属性偏向!$E:$O,怪物属性偏向!O$1-1,FALSE)=0,"",VLOOKUP(VLOOKUP($A40,深渊配置!$O:$P,2,FALSE),怪物属性偏向!$E:$O,怪物属性偏向!O$1-1,FALSE))</f>
        <v/>
      </c>
    </row>
    <row r="41" spans="1:19" x14ac:dyDescent="0.15">
      <c r="A41" s="3">
        <f t="shared" si="0"/>
        <v>4000038</v>
      </c>
      <c r="B41" s="1" t="str">
        <f>VLOOKUP(A41,深渊配置!G:I,3,FALSE)</f>
        <v>树妖</v>
      </c>
      <c r="C41" s="7"/>
      <c r="D41" s="6" t="str">
        <f>VLOOKUP(B41,怪物属性偏向!F:P,11,FALSE)</f>
        <v>m10000</v>
      </c>
      <c r="E41" s="9">
        <v>10</v>
      </c>
      <c r="F41" s="9">
        <v>9</v>
      </c>
      <c r="G41" s="7" t="s">
        <v>207</v>
      </c>
      <c r="H41" s="9">
        <v>131</v>
      </c>
      <c r="I41" s="9">
        <v>10</v>
      </c>
      <c r="J41" s="9">
        <v>16</v>
      </c>
      <c r="K41" s="9">
        <v>29</v>
      </c>
      <c r="L41" s="9">
        <v>10</v>
      </c>
      <c r="M41" s="9">
        <v>10</v>
      </c>
      <c r="N41" s="8">
        <f>IF(VLOOKUP(VLOOKUP($A41,深渊配置!$O:$P,2,FALSE),怪物属性偏向!$E:$O,怪物属性偏向!J$1-1,FALSE)=0,"",VLOOKUP(VLOOKUP($A41,深渊配置!$O:$P,2,FALSE),怪物属性偏向!$E:$O,怪物属性偏向!J$1-1,FALSE))</f>
        <v>20003001</v>
      </c>
      <c r="O41" s="8" t="str">
        <f>IF(VLOOKUP(VLOOKUP($A41,深渊配置!$O:$P,2,FALSE),怪物属性偏向!$E:$O,怪物属性偏向!K$1-1,FALSE)=0,"",VLOOKUP(VLOOKUP($A41,深渊配置!$O:$P,2,FALSE),怪物属性偏向!$E:$O,怪物属性偏向!K$1-1,FALSE))</f>
        <v/>
      </c>
      <c r="P41" s="8" t="str">
        <f>IF(VLOOKUP(VLOOKUP($A41,深渊配置!$O:$P,2,FALSE),怪物属性偏向!$E:$O,怪物属性偏向!L$1-1,FALSE)=0,"",VLOOKUP(VLOOKUP($A41,深渊配置!$O:$P,2,FALSE),怪物属性偏向!$E:$O,怪物属性偏向!L$1-1,FALSE))</f>
        <v/>
      </c>
      <c r="Q41" s="8" t="str">
        <f>IF(VLOOKUP(VLOOKUP($A41,深渊配置!$O:$P,2,FALSE),怪物属性偏向!$E:$O,怪物属性偏向!M$1-1,FALSE)=0,"",VLOOKUP(VLOOKUP($A41,深渊配置!$O:$P,2,FALSE),怪物属性偏向!$E:$O,怪物属性偏向!M$1-1,FALSE))</f>
        <v/>
      </c>
      <c r="R41" s="8" t="str">
        <f>IF(VLOOKUP(VLOOKUP($A41,深渊配置!$O:$P,2,FALSE),怪物属性偏向!$E:$O,怪物属性偏向!N$1-1,FALSE)=0,"",VLOOKUP(VLOOKUP($A41,深渊配置!$O:$P,2,FALSE),怪物属性偏向!$E:$O,怪物属性偏向!N$1-1,FALSE))</f>
        <v/>
      </c>
      <c r="S41" s="8" t="str">
        <f>IF(VLOOKUP(VLOOKUP($A41,深渊配置!$O:$P,2,FALSE),怪物属性偏向!$E:$O,怪物属性偏向!O$1-1,FALSE)=0,"",VLOOKUP(VLOOKUP($A41,深渊配置!$O:$P,2,FALSE),怪物属性偏向!$E:$O,怪物属性偏向!O$1-1,FALSE))</f>
        <v/>
      </c>
    </row>
    <row r="42" spans="1:19" x14ac:dyDescent="0.15">
      <c r="A42" s="3">
        <f t="shared" si="0"/>
        <v>4000039</v>
      </c>
      <c r="B42" s="1" t="str">
        <f>VLOOKUP(A42,深渊配置!G:I,3,FALSE)</f>
        <v>树妖</v>
      </c>
      <c r="C42" s="7"/>
      <c r="D42" s="6" t="str">
        <f>VLOOKUP(B42,怪物属性偏向!F:P,11,FALSE)</f>
        <v>m10000</v>
      </c>
      <c r="E42" s="9">
        <v>11</v>
      </c>
      <c r="F42" s="9">
        <v>10</v>
      </c>
      <c r="G42" s="7" t="s">
        <v>208</v>
      </c>
      <c r="H42" s="9">
        <v>132</v>
      </c>
      <c r="I42" s="9">
        <v>11</v>
      </c>
      <c r="J42" s="9">
        <v>17</v>
      </c>
      <c r="K42" s="9">
        <v>30</v>
      </c>
      <c r="L42" s="9">
        <v>11</v>
      </c>
      <c r="M42" s="9">
        <v>11</v>
      </c>
      <c r="N42" s="8">
        <f>IF(VLOOKUP(VLOOKUP($A42,深渊配置!$O:$P,2,FALSE),怪物属性偏向!$E:$O,怪物属性偏向!J$1-1,FALSE)=0,"",VLOOKUP(VLOOKUP($A42,深渊配置!$O:$P,2,FALSE),怪物属性偏向!$E:$O,怪物属性偏向!J$1-1,FALSE))</f>
        <v>20003001</v>
      </c>
      <c r="O42" s="8" t="str">
        <f>IF(VLOOKUP(VLOOKUP($A42,深渊配置!$O:$P,2,FALSE),怪物属性偏向!$E:$O,怪物属性偏向!K$1-1,FALSE)=0,"",VLOOKUP(VLOOKUP($A42,深渊配置!$O:$P,2,FALSE),怪物属性偏向!$E:$O,怪物属性偏向!K$1-1,FALSE))</f>
        <v/>
      </c>
      <c r="P42" s="8" t="str">
        <f>IF(VLOOKUP(VLOOKUP($A42,深渊配置!$O:$P,2,FALSE),怪物属性偏向!$E:$O,怪物属性偏向!L$1-1,FALSE)=0,"",VLOOKUP(VLOOKUP($A42,深渊配置!$O:$P,2,FALSE),怪物属性偏向!$E:$O,怪物属性偏向!L$1-1,FALSE))</f>
        <v/>
      </c>
      <c r="Q42" s="8" t="str">
        <f>IF(VLOOKUP(VLOOKUP($A42,深渊配置!$O:$P,2,FALSE),怪物属性偏向!$E:$O,怪物属性偏向!M$1-1,FALSE)=0,"",VLOOKUP(VLOOKUP($A42,深渊配置!$O:$P,2,FALSE),怪物属性偏向!$E:$O,怪物属性偏向!M$1-1,FALSE))</f>
        <v/>
      </c>
      <c r="R42" s="8" t="str">
        <f>IF(VLOOKUP(VLOOKUP($A42,深渊配置!$O:$P,2,FALSE),怪物属性偏向!$E:$O,怪物属性偏向!N$1-1,FALSE)=0,"",VLOOKUP(VLOOKUP($A42,深渊配置!$O:$P,2,FALSE),怪物属性偏向!$E:$O,怪物属性偏向!N$1-1,FALSE))</f>
        <v/>
      </c>
      <c r="S42" s="8" t="str">
        <f>IF(VLOOKUP(VLOOKUP($A42,深渊配置!$O:$P,2,FALSE),怪物属性偏向!$E:$O,怪物属性偏向!O$1-1,FALSE)=0,"",VLOOKUP(VLOOKUP($A42,深渊配置!$O:$P,2,FALSE),怪物属性偏向!$E:$O,怪物属性偏向!O$1-1,FALSE))</f>
        <v/>
      </c>
    </row>
    <row r="43" spans="1:19" x14ac:dyDescent="0.15">
      <c r="A43" s="3">
        <f t="shared" si="0"/>
        <v>4000040</v>
      </c>
      <c r="B43" s="1" t="str">
        <f>VLOOKUP(A43,深渊配置!G:I,3,FALSE)</f>
        <v>小花精</v>
      </c>
      <c r="C43" s="7"/>
      <c r="D43" s="6" t="str">
        <f>VLOOKUP(B43,怪物属性偏向!F:P,11,FALSE)</f>
        <v>m1007</v>
      </c>
      <c r="E43" s="9">
        <v>12</v>
      </c>
      <c r="F43" s="9">
        <v>11</v>
      </c>
      <c r="G43" s="7" t="s">
        <v>209</v>
      </c>
      <c r="H43" s="9">
        <v>133</v>
      </c>
      <c r="I43" s="9">
        <v>12</v>
      </c>
      <c r="J43" s="9">
        <v>18</v>
      </c>
      <c r="K43" s="9">
        <v>31</v>
      </c>
      <c r="L43" s="9">
        <v>12</v>
      </c>
      <c r="M43" s="9">
        <v>12</v>
      </c>
      <c r="N43" s="8">
        <f>IF(VLOOKUP(VLOOKUP($A43,深渊配置!$O:$P,2,FALSE),怪物属性偏向!$E:$O,怪物属性偏向!J$1-1,FALSE)=0,"",VLOOKUP(VLOOKUP($A43,深渊配置!$O:$P,2,FALSE),怪物属性偏向!$E:$O,怪物属性偏向!J$1-1,FALSE))</f>
        <v>20005001</v>
      </c>
      <c r="O43" s="8">
        <f>IF(VLOOKUP(VLOOKUP($A43,深渊配置!$O:$P,2,FALSE),怪物属性偏向!$E:$O,怪物属性偏向!K$1-1,FALSE)=0,"",VLOOKUP(VLOOKUP($A43,深渊配置!$O:$P,2,FALSE),怪物属性偏向!$E:$O,怪物属性偏向!K$1-1,FALSE))</f>
        <v>20005002</v>
      </c>
      <c r="P43" s="8" t="str">
        <f>IF(VLOOKUP(VLOOKUP($A43,深渊配置!$O:$P,2,FALSE),怪物属性偏向!$E:$O,怪物属性偏向!L$1-1,FALSE)=0,"",VLOOKUP(VLOOKUP($A43,深渊配置!$O:$P,2,FALSE),怪物属性偏向!$E:$O,怪物属性偏向!L$1-1,FALSE))</f>
        <v/>
      </c>
      <c r="Q43" s="8" t="str">
        <f>IF(VLOOKUP(VLOOKUP($A43,深渊配置!$O:$P,2,FALSE),怪物属性偏向!$E:$O,怪物属性偏向!M$1-1,FALSE)=0,"",VLOOKUP(VLOOKUP($A43,深渊配置!$O:$P,2,FALSE),怪物属性偏向!$E:$O,怪物属性偏向!M$1-1,FALSE))</f>
        <v/>
      </c>
      <c r="R43" s="8" t="str">
        <f>IF(VLOOKUP(VLOOKUP($A43,深渊配置!$O:$P,2,FALSE),怪物属性偏向!$E:$O,怪物属性偏向!N$1-1,FALSE)=0,"",VLOOKUP(VLOOKUP($A43,深渊配置!$O:$P,2,FALSE),怪物属性偏向!$E:$O,怪物属性偏向!N$1-1,FALSE))</f>
        <v/>
      </c>
      <c r="S43" s="8" t="str">
        <f>IF(VLOOKUP(VLOOKUP($A43,深渊配置!$O:$P,2,FALSE),怪物属性偏向!$E:$O,怪物属性偏向!O$1-1,FALSE)=0,"",VLOOKUP(VLOOKUP($A43,深渊配置!$O:$P,2,FALSE),怪物属性偏向!$E:$O,怪物属性偏向!O$1-1,FALSE))</f>
        <v/>
      </c>
    </row>
    <row r="44" spans="1:19" x14ac:dyDescent="0.15">
      <c r="A44" s="3">
        <f t="shared" si="0"/>
        <v>4000041</v>
      </c>
      <c r="B44" s="1" t="str">
        <f>VLOOKUP(A44,深渊配置!G:I,3,FALSE)</f>
        <v>小花精</v>
      </c>
      <c r="C44" s="7"/>
      <c r="D44" s="6" t="str">
        <f>VLOOKUP(B44,怪物属性偏向!F:P,11,FALSE)</f>
        <v>m1007</v>
      </c>
      <c r="E44" s="9">
        <v>13</v>
      </c>
      <c r="F44" s="9">
        <v>12</v>
      </c>
      <c r="G44" s="7" t="s">
        <v>210</v>
      </c>
      <c r="H44" s="9">
        <v>134</v>
      </c>
      <c r="I44" s="9">
        <v>13</v>
      </c>
      <c r="J44" s="9">
        <v>19</v>
      </c>
      <c r="K44" s="9">
        <v>32</v>
      </c>
      <c r="L44" s="9">
        <v>13</v>
      </c>
      <c r="M44" s="9">
        <v>13</v>
      </c>
      <c r="N44" s="8">
        <f>IF(VLOOKUP(VLOOKUP($A44,深渊配置!$O:$P,2,FALSE),怪物属性偏向!$E:$O,怪物属性偏向!J$1-1,FALSE)=0,"",VLOOKUP(VLOOKUP($A44,深渊配置!$O:$P,2,FALSE),怪物属性偏向!$E:$O,怪物属性偏向!J$1-1,FALSE))</f>
        <v>20005001</v>
      </c>
      <c r="O44" s="8">
        <f>IF(VLOOKUP(VLOOKUP($A44,深渊配置!$O:$P,2,FALSE),怪物属性偏向!$E:$O,怪物属性偏向!K$1-1,FALSE)=0,"",VLOOKUP(VLOOKUP($A44,深渊配置!$O:$P,2,FALSE),怪物属性偏向!$E:$O,怪物属性偏向!K$1-1,FALSE))</f>
        <v>20005002</v>
      </c>
      <c r="P44" s="8" t="str">
        <f>IF(VLOOKUP(VLOOKUP($A44,深渊配置!$O:$P,2,FALSE),怪物属性偏向!$E:$O,怪物属性偏向!L$1-1,FALSE)=0,"",VLOOKUP(VLOOKUP($A44,深渊配置!$O:$P,2,FALSE),怪物属性偏向!$E:$O,怪物属性偏向!L$1-1,FALSE))</f>
        <v/>
      </c>
      <c r="Q44" s="8" t="str">
        <f>IF(VLOOKUP(VLOOKUP($A44,深渊配置!$O:$P,2,FALSE),怪物属性偏向!$E:$O,怪物属性偏向!M$1-1,FALSE)=0,"",VLOOKUP(VLOOKUP($A44,深渊配置!$O:$P,2,FALSE),怪物属性偏向!$E:$O,怪物属性偏向!M$1-1,FALSE))</f>
        <v/>
      </c>
      <c r="R44" s="8" t="str">
        <f>IF(VLOOKUP(VLOOKUP($A44,深渊配置!$O:$P,2,FALSE),怪物属性偏向!$E:$O,怪物属性偏向!N$1-1,FALSE)=0,"",VLOOKUP(VLOOKUP($A44,深渊配置!$O:$P,2,FALSE),怪物属性偏向!$E:$O,怪物属性偏向!N$1-1,FALSE))</f>
        <v/>
      </c>
      <c r="S44" s="8" t="str">
        <f>IF(VLOOKUP(VLOOKUP($A44,深渊配置!$O:$P,2,FALSE),怪物属性偏向!$E:$O,怪物属性偏向!O$1-1,FALSE)=0,"",VLOOKUP(VLOOKUP($A44,深渊配置!$O:$P,2,FALSE),怪物属性偏向!$E:$O,怪物属性偏向!O$1-1,FALSE))</f>
        <v/>
      </c>
    </row>
    <row r="45" spans="1:19" x14ac:dyDescent="0.15">
      <c r="A45" s="3">
        <f t="shared" si="0"/>
        <v>4000042</v>
      </c>
      <c r="B45" s="1" t="str">
        <f>VLOOKUP(A45,深渊配置!G:I,3,FALSE)</f>
        <v>洛克</v>
      </c>
      <c r="C45" s="7"/>
      <c r="D45" s="6" t="str">
        <f>VLOOKUP(B45,怪物属性偏向!F:P,11,FALSE)</f>
        <v>r1009</v>
      </c>
      <c r="E45" s="9">
        <v>14</v>
      </c>
      <c r="F45" s="9">
        <v>13</v>
      </c>
      <c r="G45" s="7" t="s">
        <v>211</v>
      </c>
      <c r="H45" s="9">
        <v>135</v>
      </c>
      <c r="I45" s="9">
        <v>14</v>
      </c>
      <c r="J45" s="9">
        <v>20</v>
      </c>
      <c r="K45" s="9">
        <v>33</v>
      </c>
      <c r="L45" s="9">
        <v>14</v>
      </c>
      <c r="M45" s="9">
        <v>14</v>
      </c>
      <c r="N45" s="8">
        <f>IF(VLOOKUP(VLOOKUP($A45,深渊配置!$O:$P,2,FALSE),怪物属性偏向!$E:$O,怪物属性偏向!J$1-1,FALSE)=0,"",VLOOKUP(VLOOKUP($A45,深渊配置!$O:$P,2,FALSE),怪物属性偏向!$E:$O,怪物属性偏向!J$1-1,FALSE))</f>
        <v>10100101</v>
      </c>
      <c r="O45" s="8">
        <f>IF(VLOOKUP(VLOOKUP($A45,深渊配置!$O:$P,2,FALSE),怪物属性偏向!$E:$O,怪物属性偏向!K$1-1,FALSE)=0,"",VLOOKUP(VLOOKUP($A45,深渊配置!$O:$P,2,FALSE),怪物属性偏向!$E:$O,怪物属性偏向!K$1-1,FALSE))</f>
        <v>10100201</v>
      </c>
      <c r="P45" s="8">
        <f>IF(VLOOKUP(VLOOKUP($A45,深渊配置!$O:$P,2,FALSE),怪物属性偏向!$E:$O,怪物属性偏向!L$1-1,FALSE)=0,"",VLOOKUP(VLOOKUP($A45,深渊配置!$O:$P,2,FALSE),怪物属性偏向!$E:$O,怪物属性偏向!L$1-1,FALSE))</f>
        <v>10100301</v>
      </c>
      <c r="Q45" s="8">
        <f>IF(VLOOKUP(VLOOKUP($A45,深渊配置!$O:$P,2,FALSE),怪物属性偏向!$E:$O,怪物属性偏向!M$1-1,FALSE)=0,"",VLOOKUP(VLOOKUP($A45,深渊配置!$O:$P,2,FALSE),怪物属性偏向!$E:$O,怪物属性偏向!M$1-1,FALSE))</f>
        <v>100121</v>
      </c>
      <c r="R45" s="8">
        <f>IF(VLOOKUP(VLOOKUP($A45,深渊配置!$O:$P,2,FALSE),怪物属性偏向!$E:$O,怪物属性偏向!N$1-1,FALSE)=0,"",VLOOKUP(VLOOKUP($A45,深渊配置!$O:$P,2,FALSE),怪物属性偏向!$E:$O,怪物属性偏向!N$1-1,FALSE))</f>
        <v>100361</v>
      </c>
      <c r="S45" s="8">
        <f>IF(VLOOKUP(VLOOKUP($A45,深渊配置!$O:$P,2,FALSE),怪物属性偏向!$E:$O,怪物属性偏向!O$1-1,FALSE)=0,"",VLOOKUP(VLOOKUP($A45,深渊配置!$O:$P,2,FALSE),怪物属性偏向!$E:$O,怪物属性偏向!O$1-1,FALSE))</f>
        <v>100381</v>
      </c>
    </row>
    <row r="46" spans="1:19" x14ac:dyDescent="0.15">
      <c r="A46" s="3">
        <f t="shared" si="0"/>
        <v>4000043</v>
      </c>
      <c r="B46" s="1" t="str">
        <f>VLOOKUP(A46,深渊配置!G:I,3,FALSE)</f>
        <v>小花精</v>
      </c>
      <c r="C46" s="7"/>
      <c r="D46" s="6" t="str">
        <f>VLOOKUP(B46,怪物属性偏向!F:P,11,FALSE)</f>
        <v>m1007</v>
      </c>
      <c r="E46" s="9">
        <v>15</v>
      </c>
      <c r="F46" s="9">
        <v>14</v>
      </c>
      <c r="G46" s="7" t="s">
        <v>212</v>
      </c>
      <c r="H46" s="9">
        <v>136</v>
      </c>
      <c r="I46" s="9">
        <v>15</v>
      </c>
      <c r="J46" s="9">
        <v>21</v>
      </c>
      <c r="K46" s="9">
        <v>34</v>
      </c>
      <c r="L46" s="9">
        <v>15</v>
      </c>
      <c r="M46" s="9">
        <v>15</v>
      </c>
      <c r="N46" s="8">
        <f>IF(VLOOKUP(VLOOKUP($A46,深渊配置!$O:$P,2,FALSE),怪物属性偏向!$E:$O,怪物属性偏向!J$1-1,FALSE)=0,"",VLOOKUP(VLOOKUP($A46,深渊配置!$O:$P,2,FALSE),怪物属性偏向!$E:$O,怪物属性偏向!J$1-1,FALSE))</f>
        <v>20005001</v>
      </c>
      <c r="O46" s="8">
        <f>IF(VLOOKUP(VLOOKUP($A46,深渊配置!$O:$P,2,FALSE),怪物属性偏向!$E:$O,怪物属性偏向!K$1-1,FALSE)=0,"",VLOOKUP(VLOOKUP($A46,深渊配置!$O:$P,2,FALSE),怪物属性偏向!$E:$O,怪物属性偏向!K$1-1,FALSE))</f>
        <v>20005002</v>
      </c>
      <c r="P46" s="8" t="str">
        <f>IF(VLOOKUP(VLOOKUP($A46,深渊配置!$O:$P,2,FALSE),怪物属性偏向!$E:$O,怪物属性偏向!L$1-1,FALSE)=0,"",VLOOKUP(VLOOKUP($A46,深渊配置!$O:$P,2,FALSE),怪物属性偏向!$E:$O,怪物属性偏向!L$1-1,FALSE))</f>
        <v/>
      </c>
      <c r="Q46" s="8" t="str">
        <f>IF(VLOOKUP(VLOOKUP($A46,深渊配置!$O:$P,2,FALSE),怪物属性偏向!$E:$O,怪物属性偏向!M$1-1,FALSE)=0,"",VLOOKUP(VLOOKUP($A46,深渊配置!$O:$P,2,FALSE),怪物属性偏向!$E:$O,怪物属性偏向!M$1-1,FALSE))</f>
        <v/>
      </c>
      <c r="R46" s="8" t="str">
        <f>IF(VLOOKUP(VLOOKUP($A46,深渊配置!$O:$P,2,FALSE),怪物属性偏向!$E:$O,怪物属性偏向!N$1-1,FALSE)=0,"",VLOOKUP(VLOOKUP($A46,深渊配置!$O:$P,2,FALSE),怪物属性偏向!$E:$O,怪物属性偏向!N$1-1,FALSE))</f>
        <v/>
      </c>
      <c r="S46" s="8" t="str">
        <f>IF(VLOOKUP(VLOOKUP($A46,深渊配置!$O:$P,2,FALSE),怪物属性偏向!$E:$O,怪物属性偏向!O$1-1,FALSE)=0,"",VLOOKUP(VLOOKUP($A46,深渊配置!$O:$P,2,FALSE),怪物属性偏向!$E:$O,怪物属性偏向!O$1-1,FALSE))</f>
        <v/>
      </c>
    </row>
    <row r="47" spans="1:19" x14ac:dyDescent="0.15">
      <c r="A47" s="3">
        <f t="shared" si="0"/>
        <v>4000044</v>
      </c>
      <c r="B47" s="1" t="str">
        <f>VLOOKUP(A47,深渊配置!G:I,3,FALSE)</f>
        <v>树妖</v>
      </c>
      <c r="C47" s="7"/>
      <c r="D47" s="6" t="str">
        <f>VLOOKUP(B47,怪物属性偏向!F:P,11,FALSE)</f>
        <v>m10000</v>
      </c>
      <c r="E47" s="9">
        <v>16</v>
      </c>
      <c r="F47" s="9">
        <v>15</v>
      </c>
      <c r="G47" s="7" t="s">
        <v>213</v>
      </c>
      <c r="H47" s="9">
        <v>137</v>
      </c>
      <c r="I47" s="9">
        <v>16</v>
      </c>
      <c r="J47" s="9">
        <v>22</v>
      </c>
      <c r="K47" s="9">
        <v>35</v>
      </c>
      <c r="L47" s="9">
        <v>16</v>
      </c>
      <c r="M47" s="9">
        <v>16</v>
      </c>
      <c r="N47" s="8">
        <f>IF(VLOOKUP(VLOOKUP($A47,深渊配置!$O:$P,2,FALSE),怪物属性偏向!$E:$O,怪物属性偏向!J$1-1,FALSE)=0,"",VLOOKUP(VLOOKUP($A47,深渊配置!$O:$P,2,FALSE),怪物属性偏向!$E:$O,怪物属性偏向!J$1-1,FALSE))</f>
        <v>20003001</v>
      </c>
      <c r="O47" s="8" t="str">
        <f>IF(VLOOKUP(VLOOKUP($A47,深渊配置!$O:$P,2,FALSE),怪物属性偏向!$E:$O,怪物属性偏向!K$1-1,FALSE)=0,"",VLOOKUP(VLOOKUP($A47,深渊配置!$O:$P,2,FALSE),怪物属性偏向!$E:$O,怪物属性偏向!K$1-1,FALSE))</f>
        <v/>
      </c>
      <c r="P47" s="8" t="str">
        <f>IF(VLOOKUP(VLOOKUP($A47,深渊配置!$O:$P,2,FALSE),怪物属性偏向!$E:$O,怪物属性偏向!L$1-1,FALSE)=0,"",VLOOKUP(VLOOKUP($A47,深渊配置!$O:$P,2,FALSE),怪物属性偏向!$E:$O,怪物属性偏向!L$1-1,FALSE))</f>
        <v/>
      </c>
      <c r="Q47" s="8" t="str">
        <f>IF(VLOOKUP(VLOOKUP($A47,深渊配置!$O:$P,2,FALSE),怪物属性偏向!$E:$O,怪物属性偏向!M$1-1,FALSE)=0,"",VLOOKUP(VLOOKUP($A47,深渊配置!$O:$P,2,FALSE),怪物属性偏向!$E:$O,怪物属性偏向!M$1-1,FALSE))</f>
        <v/>
      </c>
      <c r="R47" s="8" t="str">
        <f>IF(VLOOKUP(VLOOKUP($A47,深渊配置!$O:$P,2,FALSE),怪物属性偏向!$E:$O,怪物属性偏向!N$1-1,FALSE)=0,"",VLOOKUP(VLOOKUP($A47,深渊配置!$O:$P,2,FALSE),怪物属性偏向!$E:$O,怪物属性偏向!N$1-1,FALSE))</f>
        <v/>
      </c>
      <c r="S47" s="8" t="str">
        <f>IF(VLOOKUP(VLOOKUP($A47,深渊配置!$O:$P,2,FALSE),怪物属性偏向!$E:$O,怪物属性偏向!O$1-1,FALSE)=0,"",VLOOKUP(VLOOKUP($A47,深渊配置!$O:$P,2,FALSE),怪物属性偏向!$E:$O,怪物属性偏向!O$1-1,FALSE))</f>
        <v/>
      </c>
    </row>
    <row r="48" spans="1:19" x14ac:dyDescent="0.15">
      <c r="A48" s="3">
        <f t="shared" si="0"/>
        <v>4000045</v>
      </c>
      <c r="B48" s="1" t="str">
        <f>VLOOKUP(A48,深渊配置!G:I,3,FALSE)</f>
        <v>树妖</v>
      </c>
      <c r="C48" s="7"/>
      <c r="D48" s="6" t="str">
        <f>VLOOKUP(B48,怪物属性偏向!F:P,11,FALSE)</f>
        <v>m10000</v>
      </c>
      <c r="E48" s="9">
        <v>17</v>
      </c>
      <c r="F48" s="9">
        <v>16</v>
      </c>
      <c r="G48" s="7" t="s">
        <v>214</v>
      </c>
      <c r="H48" s="9">
        <v>138</v>
      </c>
      <c r="I48" s="9">
        <v>17</v>
      </c>
      <c r="J48" s="9">
        <v>23</v>
      </c>
      <c r="K48" s="9">
        <v>36</v>
      </c>
      <c r="L48" s="9">
        <v>17</v>
      </c>
      <c r="M48" s="9">
        <v>17</v>
      </c>
      <c r="N48" s="8">
        <f>IF(VLOOKUP(VLOOKUP($A48,深渊配置!$O:$P,2,FALSE),怪物属性偏向!$E:$O,怪物属性偏向!J$1-1,FALSE)=0,"",VLOOKUP(VLOOKUP($A48,深渊配置!$O:$P,2,FALSE),怪物属性偏向!$E:$O,怪物属性偏向!J$1-1,FALSE))</f>
        <v>20003001</v>
      </c>
      <c r="O48" s="8" t="str">
        <f>IF(VLOOKUP(VLOOKUP($A48,深渊配置!$O:$P,2,FALSE),怪物属性偏向!$E:$O,怪物属性偏向!K$1-1,FALSE)=0,"",VLOOKUP(VLOOKUP($A48,深渊配置!$O:$P,2,FALSE),怪物属性偏向!$E:$O,怪物属性偏向!K$1-1,FALSE))</f>
        <v/>
      </c>
      <c r="P48" s="8" t="str">
        <f>IF(VLOOKUP(VLOOKUP($A48,深渊配置!$O:$P,2,FALSE),怪物属性偏向!$E:$O,怪物属性偏向!L$1-1,FALSE)=0,"",VLOOKUP(VLOOKUP($A48,深渊配置!$O:$P,2,FALSE),怪物属性偏向!$E:$O,怪物属性偏向!L$1-1,FALSE))</f>
        <v/>
      </c>
      <c r="Q48" s="8" t="str">
        <f>IF(VLOOKUP(VLOOKUP($A48,深渊配置!$O:$P,2,FALSE),怪物属性偏向!$E:$O,怪物属性偏向!M$1-1,FALSE)=0,"",VLOOKUP(VLOOKUP($A48,深渊配置!$O:$P,2,FALSE),怪物属性偏向!$E:$O,怪物属性偏向!M$1-1,FALSE))</f>
        <v/>
      </c>
      <c r="R48" s="8" t="str">
        <f>IF(VLOOKUP(VLOOKUP($A48,深渊配置!$O:$P,2,FALSE),怪物属性偏向!$E:$O,怪物属性偏向!N$1-1,FALSE)=0,"",VLOOKUP(VLOOKUP($A48,深渊配置!$O:$P,2,FALSE),怪物属性偏向!$E:$O,怪物属性偏向!N$1-1,FALSE))</f>
        <v/>
      </c>
      <c r="S48" s="8" t="str">
        <f>IF(VLOOKUP(VLOOKUP($A48,深渊配置!$O:$P,2,FALSE),怪物属性偏向!$E:$O,怪物属性偏向!O$1-1,FALSE)=0,"",VLOOKUP(VLOOKUP($A48,深渊配置!$O:$P,2,FALSE),怪物属性偏向!$E:$O,怪物属性偏向!O$1-1,FALSE))</f>
        <v/>
      </c>
    </row>
    <row r="49" spans="1:19" x14ac:dyDescent="0.15">
      <c r="A49" s="3">
        <f t="shared" si="0"/>
        <v>4000046</v>
      </c>
      <c r="B49" s="1" t="str">
        <f>VLOOKUP(A49,深渊配置!G:I,3,FALSE)</f>
        <v>树妖</v>
      </c>
      <c r="C49" s="7"/>
      <c r="D49" s="6" t="str">
        <f>VLOOKUP(B49,怪物属性偏向!F:P,11,FALSE)</f>
        <v>m10000</v>
      </c>
      <c r="E49" s="9">
        <v>18</v>
      </c>
      <c r="F49" s="9">
        <v>17</v>
      </c>
      <c r="G49" s="7" t="s">
        <v>215</v>
      </c>
      <c r="H49" s="9">
        <v>139</v>
      </c>
      <c r="I49" s="9">
        <v>18</v>
      </c>
      <c r="J49" s="9">
        <v>24</v>
      </c>
      <c r="K49" s="9">
        <v>37</v>
      </c>
      <c r="L49" s="9">
        <v>18</v>
      </c>
      <c r="M49" s="9">
        <v>18</v>
      </c>
      <c r="N49" s="8">
        <f>IF(VLOOKUP(VLOOKUP($A49,深渊配置!$O:$P,2,FALSE),怪物属性偏向!$E:$O,怪物属性偏向!J$1-1,FALSE)=0,"",VLOOKUP(VLOOKUP($A49,深渊配置!$O:$P,2,FALSE),怪物属性偏向!$E:$O,怪物属性偏向!J$1-1,FALSE))</f>
        <v>20003001</v>
      </c>
      <c r="O49" s="8" t="str">
        <f>IF(VLOOKUP(VLOOKUP($A49,深渊配置!$O:$P,2,FALSE),怪物属性偏向!$E:$O,怪物属性偏向!K$1-1,FALSE)=0,"",VLOOKUP(VLOOKUP($A49,深渊配置!$O:$P,2,FALSE),怪物属性偏向!$E:$O,怪物属性偏向!K$1-1,FALSE))</f>
        <v/>
      </c>
      <c r="P49" s="8" t="str">
        <f>IF(VLOOKUP(VLOOKUP($A49,深渊配置!$O:$P,2,FALSE),怪物属性偏向!$E:$O,怪物属性偏向!L$1-1,FALSE)=0,"",VLOOKUP(VLOOKUP($A49,深渊配置!$O:$P,2,FALSE),怪物属性偏向!$E:$O,怪物属性偏向!L$1-1,FALSE))</f>
        <v/>
      </c>
      <c r="Q49" s="8" t="str">
        <f>IF(VLOOKUP(VLOOKUP($A49,深渊配置!$O:$P,2,FALSE),怪物属性偏向!$E:$O,怪物属性偏向!M$1-1,FALSE)=0,"",VLOOKUP(VLOOKUP($A49,深渊配置!$O:$P,2,FALSE),怪物属性偏向!$E:$O,怪物属性偏向!M$1-1,FALSE))</f>
        <v/>
      </c>
      <c r="R49" s="8" t="str">
        <f>IF(VLOOKUP(VLOOKUP($A49,深渊配置!$O:$P,2,FALSE),怪物属性偏向!$E:$O,怪物属性偏向!N$1-1,FALSE)=0,"",VLOOKUP(VLOOKUP($A49,深渊配置!$O:$P,2,FALSE),怪物属性偏向!$E:$O,怪物属性偏向!N$1-1,FALSE))</f>
        <v/>
      </c>
      <c r="S49" s="8" t="str">
        <f>IF(VLOOKUP(VLOOKUP($A49,深渊配置!$O:$P,2,FALSE),怪物属性偏向!$E:$O,怪物属性偏向!O$1-1,FALSE)=0,"",VLOOKUP(VLOOKUP($A49,深渊配置!$O:$P,2,FALSE),怪物属性偏向!$E:$O,怪物属性偏向!O$1-1,FALSE))</f>
        <v/>
      </c>
    </row>
    <row r="50" spans="1:19" x14ac:dyDescent="0.15">
      <c r="A50" s="3">
        <f t="shared" si="0"/>
        <v>4000047</v>
      </c>
      <c r="B50" s="1" t="str">
        <f>VLOOKUP(A50,深渊配置!G:I,3,FALSE)</f>
        <v>毒蘑菇</v>
      </c>
      <c r="C50" s="7"/>
      <c r="D50" s="6" t="str">
        <f>VLOOKUP(B50,怪物属性偏向!F:P,11,FALSE)</f>
        <v>m1000</v>
      </c>
      <c r="E50" s="9">
        <v>19</v>
      </c>
      <c r="F50" s="9">
        <v>18</v>
      </c>
      <c r="G50" s="7" t="s">
        <v>216</v>
      </c>
      <c r="H50" s="9">
        <v>140</v>
      </c>
      <c r="I50" s="9">
        <v>19</v>
      </c>
      <c r="J50" s="9">
        <v>25</v>
      </c>
      <c r="K50" s="9">
        <v>38</v>
      </c>
      <c r="L50" s="9">
        <v>19</v>
      </c>
      <c r="M50" s="9">
        <v>19</v>
      </c>
      <c r="N50" s="8">
        <f>IF(VLOOKUP(VLOOKUP($A50,深渊配置!$O:$P,2,FALSE),怪物属性偏向!$E:$O,怪物属性偏向!J$1-1,FALSE)=0,"",VLOOKUP(VLOOKUP($A50,深渊配置!$O:$P,2,FALSE),怪物属性偏向!$E:$O,怪物属性偏向!J$1-1,FALSE))</f>
        <v>20006001</v>
      </c>
      <c r="O50" s="8">
        <f>IF(VLOOKUP(VLOOKUP($A50,深渊配置!$O:$P,2,FALSE),怪物属性偏向!$E:$O,怪物属性偏向!K$1-1,FALSE)=0,"",VLOOKUP(VLOOKUP($A50,深渊配置!$O:$P,2,FALSE),怪物属性偏向!$E:$O,怪物属性偏向!K$1-1,FALSE))</f>
        <v>20006002</v>
      </c>
      <c r="P50" s="8" t="str">
        <f>IF(VLOOKUP(VLOOKUP($A50,深渊配置!$O:$P,2,FALSE),怪物属性偏向!$E:$O,怪物属性偏向!L$1-1,FALSE)=0,"",VLOOKUP(VLOOKUP($A50,深渊配置!$O:$P,2,FALSE),怪物属性偏向!$E:$O,怪物属性偏向!L$1-1,FALSE))</f>
        <v/>
      </c>
      <c r="Q50" s="8" t="str">
        <f>IF(VLOOKUP(VLOOKUP($A50,深渊配置!$O:$P,2,FALSE),怪物属性偏向!$E:$O,怪物属性偏向!M$1-1,FALSE)=0,"",VLOOKUP(VLOOKUP($A50,深渊配置!$O:$P,2,FALSE),怪物属性偏向!$E:$O,怪物属性偏向!M$1-1,FALSE))</f>
        <v/>
      </c>
      <c r="R50" s="8" t="str">
        <f>IF(VLOOKUP(VLOOKUP($A50,深渊配置!$O:$P,2,FALSE),怪物属性偏向!$E:$O,怪物属性偏向!N$1-1,FALSE)=0,"",VLOOKUP(VLOOKUP($A50,深渊配置!$O:$P,2,FALSE),怪物属性偏向!$E:$O,怪物属性偏向!N$1-1,FALSE))</f>
        <v/>
      </c>
      <c r="S50" s="8" t="str">
        <f>IF(VLOOKUP(VLOOKUP($A50,深渊配置!$O:$P,2,FALSE),怪物属性偏向!$E:$O,怪物属性偏向!O$1-1,FALSE)=0,"",VLOOKUP(VLOOKUP($A50,深渊配置!$O:$P,2,FALSE),怪物属性偏向!$E:$O,怪物属性偏向!O$1-1,FALSE))</f>
        <v/>
      </c>
    </row>
    <row r="51" spans="1:19" x14ac:dyDescent="0.15">
      <c r="A51" s="3">
        <f t="shared" si="0"/>
        <v>4000048</v>
      </c>
      <c r="B51" s="1" t="str">
        <f>VLOOKUP(A51,深渊配置!G:I,3,FALSE)</f>
        <v>毒蘑菇</v>
      </c>
      <c r="C51" s="7"/>
      <c r="D51" s="6" t="str">
        <f>VLOOKUP(B51,怪物属性偏向!F:P,11,FALSE)</f>
        <v>m1000</v>
      </c>
      <c r="E51" s="9">
        <v>20</v>
      </c>
      <c r="F51" s="9">
        <v>19</v>
      </c>
      <c r="G51" s="7" t="s">
        <v>217</v>
      </c>
      <c r="H51" s="9">
        <v>141</v>
      </c>
      <c r="I51" s="9">
        <v>20</v>
      </c>
      <c r="J51" s="9">
        <v>26</v>
      </c>
      <c r="K51" s="9">
        <v>39</v>
      </c>
      <c r="L51" s="9">
        <v>20</v>
      </c>
      <c r="M51" s="9">
        <v>20</v>
      </c>
      <c r="N51" s="8">
        <f>IF(VLOOKUP(VLOOKUP($A51,深渊配置!$O:$P,2,FALSE),怪物属性偏向!$E:$O,怪物属性偏向!J$1-1,FALSE)=0,"",VLOOKUP(VLOOKUP($A51,深渊配置!$O:$P,2,FALSE),怪物属性偏向!$E:$O,怪物属性偏向!J$1-1,FALSE))</f>
        <v>20006001</v>
      </c>
      <c r="O51" s="8">
        <f>IF(VLOOKUP(VLOOKUP($A51,深渊配置!$O:$P,2,FALSE),怪物属性偏向!$E:$O,怪物属性偏向!K$1-1,FALSE)=0,"",VLOOKUP(VLOOKUP($A51,深渊配置!$O:$P,2,FALSE),怪物属性偏向!$E:$O,怪物属性偏向!K$1-1,FALSE))</f>
        <v>20006002</v>
      </c>
      <c r="P51" s="8" t="str">
        <f>IF(VLOOKUP(VLOOKUP($A51,深渊配置!$O:$P,2,FALSE),怪物属性偏向!$E:$O,怪物属性偏向!L$1-1,FALSE)=0,"",VLOOKUP(VLOOKUP($A51,深渊配置!$O:$P,2,FALSE),怪物属性偏向!$E:$O,怪物属性偏向!L$1-1,FALSE))</f>
        <v/>
      </c>
      <c r="Q51" s="8" t="str">
        <f>IF(VLOOKUP(VLOOKUP($A51,深渊配置!$O:$P,2,FALSE),怪物属性偏向!$E:$O,怪物属性偏向!M$1-1,FALSE)=0,"",VLOOKUP(VLOOKUP($A51,深渊配置!$O:$P,2,FALSE),怪物属性偏向!$E:$O,怪物属性偏向!M$1-1,FALSE))</f>
        <v/>
      </c>
      <c r="R51" s="8" t="str">
        <f>IF(VLOOKUP(VLOOKUP($A51,深渊配置!$O:$P,2,FALSE),怪物属性偏向!$E:$O,怪物属性偏向!N$1-1,FALSE)=0,"",VLOOKUP(VLOOKUP($A51,深渊配置!$O:$P,2,FALSE),怪物属性偏向!$E:$O,怪物属性偏向!N$1-1,FALSE))</f>
        <v/>
      </c>
      <c r="S51" s="8" t="str">
        <f>IF(VLOOKUP(VLOOKUP($A51,深渊配置!$O:$P,2,FALSE),怪物属性偏向!$E:$O,怪物属性偏向!O$1-1,FALSE)=0,"",VLOOKUP(VLOOKUP($A51,深渊配置!$O:$P,2,FALSE),怪物属性偏向!$E:$O,怪物属性偏向!O$1-1,FALSE))</f>
        <v/>
      </c>
    </row>
    <row r="52" spans="1:19" x14ac:dyDescent="0.15">
      <c r="A52" s="3">
        <f t="shared" si="0"/>
        <v>4000049</v>
      </c>
      <c r="B52" s="1" t="str">
        <f>VLOOKUP(A52,深渊配置!G:I,3,FALSE)</f>
        <v>树妖</v>
      </c>
      <c r="C52" s="7"/>
      <c r="D52" s="6" t="str">
        <f>VLOOKUP(B52,怪物属性偏向!F:P,11,FALSE)</f>
        <v>m10000</v>
      </c>
      <c r="E52" s="9">
        <v>21</v>
      </c>
      <c r="F52" s="9">
        <v>20</v>
      </c>
      <c r="G52" s="7" t="s">
        <v>218</v>
      </c>
      <c r="H52" s="9">
        <v>142</v>
      </c>
      <c r="I52" s="9">
        <v>21</v>
      </c>
      <c r="J52" s="9">
        <v>27</v>
      </c>
      <c r="K52" s="9">
        <v>40</v>
      </c>
      <c r="L52" s="9">
        <v>21</v>
      </c>
      <c r="M52" s="9">
        <v>21</v>
      </c>
      <c r="N52" s="8">
        <f>IF(VLOOKUP(VLOOKUP($A52,深渊配置!$O:$P,2,FALSE),怪物属性偏向!$E:$O,怪物属性偏向!J$1-1,FALSE)=0,"",VLOOKUP(VLOOKUP($A52,深渊配置!$O:$P,2,FALSE),怪物属性偏向!$E:$O,怪物属性偏向!J$1-1,FALSE))</f>
        <v>20003001</v>
      </c>
      <c r="O52" s="8" t="str">
        <f>IF(VLOOKUP(VLOOKUP($A52,深渊配置!$O:$P,2,FALSE),怪物属性偏向!$E:$O,怪物属性偏向!K$1-1,FALSE)=0,"",VLOOKUP(VLOOKUP($A52,深渊配置!$O:$P,2,FALSE),怪物属性偏向!$E:$O,怪物属性偏向!K$1-1,FALSE))</f>
        <v/>
      </c>
      <c r="P52" s="8" t="str">
        <f>IF(VLOOKUP(VLOOKUP($A52,深渊配置!$O:$P,2,FALSE),怪物属性偏向!$E:$O,怪物属性偏向!L$1-1,FALSE)=0,"",VLOOKUP(VLOOKUP($A52,深渊配置!$O:$P,2,FALSE),怪物属性偏向!$E:$O,怪物属性偏向!L$1-1,FALSE))</f>
        <v/>
      </c>
      <c r="Q52" s="8" t="str">
        <f>IF(VLOOKUP(VLOOKUP($A52,深渊配置!$O:$P,2,FALSE),怪物属性偏向!$E:$O,怪物属性偏向!M$1-1,FALSE)=0,"",VLOOKUP(VLOOKUP($A52,深渊配置!$O:$P,2,FALSE),怪物属性偏向!$E:$O,怪物属性偏向!M$1-1,FALSE))</f>
        <v/>
      </c>
      <c r="R52" s="8" t="str">
        <f>IF(VLOOKUP(VLOOKUP($A52,深渊配置!$O:$P,2,FALSE),怪物属性偏向!$E:$O,怪物属性偏向!N$1-1,FALSE)=0,"",VLOOKUP(VLOOKUP($A52,深渊配置!$O:$P,2,FALSE),怪物属性偏向!$E:$O,怪物属性偏向!N$1-1,FALSE))</f>
        <v/>
      </c>
      <c r="S52" s="8" t="str">
        <f>IF(VLOOKUP(VLOOKUP($A52,深渊配置!$O:$P,2,FALSE),怪物属性偏向!$E:$O,怪物属性偏向!O$1-1,FALSE)=0,"",VLOOKUP(VLOOKUP($A52,深渊配置!$O:$P,2,FALSE),怪物属性偏向!$E:$O,怪物属性偏向!O$1-1,FALSE))</f>
        <v/>
      </c>
    </row>
    <row r="53" spans="1:19" x14ac:dyDescent="0.15">
      <c r="A53" s="3">
        <f t="shared" si="0"/>
        <v>4000050</v>
      </c>
      <c r="B53" s="1" t="str">
        <f>VLOOKUP(A53,深渊配置!G:I,3,FALSE)</f>
        <v>树妖</v>
      </c>
      <c r="C53" s="7"/>
      <c r="D53" s="6" t="str">
        <f>VLOOKUP(B53,怪物属性偏向!F:P,11,FALSE)</f>
        <v>m10000</v>
      </c>
      <c r="E53" s="9">
        <v>22</v>
      </c>
      <c r="F53" s="9">
        <v>21</v>
      </c>
      <c r="G53" s="7" t="s">
        <v>219</v>
      </c>
      <c r="H53" s="9">
        <v>143</v>
      </c>
      <c r="I53" s="9">
        <v>22</v>
      </c>
      <c r="J53" s="9">
        <v>28</v>
      </c>
      <c r="K53" s="9">
        <v>41</v>
      </c>
      <c r="L53" s="9">
        <v>22</v>
      </c>
      <c r="M53" s="9">
        <v>22</v>
      </c>
      <c r="N53" s="8">
        <f>IF(VLOOKUP(VLOOKUP($A53,深渊配置!$O:$P,2,FALSE),怪物属性偏向!$E:$O,怪物属性偏向!J$1-1,FALSE)=0,"",VLOOKUP(VLOOKUP($A53,深渊配置!$O:$P,2,FALSE),怪物属性偏向!$E:$O,怪物属性偏向!J$1-1,FALSE))</f>
        <v>20003001</v>
      </c>
      <c r="O53" s="8" t="str">
        <f>IF(VLOOKUP(VLOOKUP($A53,深渊配置!$O:$P,2,FALSE),怪物属性偏向!$E:$O,怪物属性偏向!K$1-1,FALSE)=0,"",VLOOKUP(VLOOKUP($A53,深渊配置!$O:$P,2,FALSE),怪物属性偏向!$E:$O,怪物属性偏向!K$1-1,FALSE))</f>
        <v/>
      </c>
      <c r="P53" s="8" t="str">
        <f>IF(VLOOKUP(VLOOKUP($A53,深渊配置!$O:$P,2,FALSE),怪物属性偏向!$E:$O,怪物属性偏向!L$1-1,FALSE)=0,"",VLOOKUP(VLOOKUP($A53,深渊配置!$O:$P,2,FALSE),怪物属性偏向!$E:$O,怪物属性偏向!L$1-1,FALSE))</f>
        <v/>
      </c>
      <c r="Q53" s="8" t="str">
        <f>IF(VLOOKUP(VLOOKUP($A53,深渊配置!$O:$P,2,FALSE),怪物属性偏向!$E:$O,怪物属性偏向!M$1-1,FALSE)=0,"",VLOOKUP(VLOOKUP($A53,深渊配置!$O:$P,2,FALSE),怪物属性偏向!$E:$O,怪物属性偏向!M$1-1,FALSE))</f>
        <v/>
      </c>
      <c r="R53" s="8" t="str">
        <f>IF(VLOOKUP(VLOOKUP($A53,深渊配置!$O:$P,2,FALSE),怪物属性偏向!$E:$O,怪物属性偏向!N$1-1,FALSE)=0,"",VLOOKUP(VLOOKUP($A53,深渊配置!$O:$P,2,FALSE),怪物属性偏向!$E:$O,怪物属性偏向!N$1-1,FALSE))</f>
        <v/>
      </c>
      <c r="S53" s="8" t="str">
        <f>IF(VLOOKUP(VLOOKUP($A53,深渊配置!$O:$P,2,FALSE),怪物属性偏向!$E:$O,怪物属性偏向!O$1-1,FALSE)=0,"",VLOOKUP(VLOOKUP($A53,深渊配置!$O:$P,2,FALSE),怪物属性偏向!$E:$O,怪物属性偏向!O$1-1,FALSE))</f>
        <v/>
      </c>
    </row>
    <row r="54" spans="1:19" x14ac:dyDescent="0.15">
      <c r="A54" s="3">
        <f t="shared" si="0"/>
        <v>4000051</v>
      </c>
      <c r="B54" s="1" t="str">
        <f>VLOOKUP(A54,深渊配置!G:I,3,FALSE)</f>
        <v>树妖</v>
      </c>
      <c r="C54" s="7"/>
      <c r="D54" s="6" t="str">
        <f>VLOOKUP(B54,怪物属性偏向!F:P,11,FALSE)</f>
        <v>m10000</v>
      </c>
      <c r="E54" s="9">
        <v>23</v>
      </c>
      <c r="F54" s="9">
        <v>22</v>
      </c>
      <c r="G54" s="7" t="s">
        <v>220</v>
      </c>
      <c r="H54" s="9">
        <v>144</v>
      </c>
      <c r="I54" s="9">
        <v>23</v>
      </c>
      <c r="J54" s="9">
        <v>29</v>
      </c>
      <c r="K54" s="9">
        <v>42</v>
      </c>
      <c r="L54" s="9">
        <v>23</v>
      </c>
      <c r="M54" s="9">
        <v>23</v>
      </c>
      <c r="N54" s="8">
        <f>IF(VLOOKUP(VLOOKUP($A54,深渊配置!$O:$P,2,FALSE),怪物属性偏向!$E:$O,怪物属性偏向!J$1-1,FALSE)=0,"",VLOOKUP(VLOOKUP($A54,深渊配置!$O:$P,2,FALSE),怪物属性偏向!$E:$O,怪物属性偏向!J$1-1,FALSE))</f>
        <v>20003001</v>
      </c>
      <c r="O54" s="8" t="str">
        <f>IF(VLOOKUP(VLOOKUP($A54,深渊配置!$O:$P,2,FALSE),怪物属性偏向!$E:$O,怪物属性偏向!K$1-1,FALSE)=0,"",VLOOKUP(VLOOKUP($A54,深渊配置!$O:$P,2,FALSE),怪物属性偏向!$E:$O,怪物属性偏向!K$1-1,FALSE))</f>
        <v/>
      </c>
      <c r="P54" s="8" t="str">
        <f>IF(VLOOKUP(VLOOKUP($A54,深渊配置!$O:$P,2,FALSE),怪物属性偏向!$E:$O,怪物属性偏向!L$1-1,FALSE)=0,"",VLOOKUP(VLOOKUP($A54,深渊配置!$O:$P,2,FALSE),怪物属性偏向!$E:$O,怪物属性偏向!L$1-1,FALSE))</f>
        <v/>
      </c>
      <c r="Q54" s="8" t="str">
        <f>IF(VLOOKUP(VLOOKUP($A54,深渊配置!$O:$P,2,FALSE),怪物属性偏向!$E:$O,怪物属性偏向!M$1-1,FALSE)=0,"",VLOOKUP(VLOOKUP($A54,深渊配置!$O:$P,2,FALSE),怪物属性偏向!$E:$O,怪物属性偏向!M$1-1,FALSE))</f>
        <v/>
      </c>
      <c r="R54" s="8" t="str">
        <f>IF(VLOOKUP(VLOOKUP($A54,深渊配置!$O:$P,2,FALSE),怪物属性偏向!$E:$O,怪物属性偏向!N$1-1,FALSE)=0,"",VLOOKUP(VLOOKUP($A54,深渊配置!$O:$P,2,FALSE),怪物属性偏向!$E:$O,怪物属性偏向!N$1-1,FALSE))</f>
        <v/>
      </c>
      <c r="S54" s="8" t="str">
        <f>IF(VLOOKUP(VLOOKUP($A54,深渊配置!$O:$P,2,FALSE),怪物属性偏向!$E:$O,怪物属性偏向!O$1-1,FALSE)=0,"",VLOOKUP(VLOOKUP($A54,深渊配置!$O:$P,2,FALSE),怪物属性偏向!$E:$O,怪物属性偏向!O$1-1,FALSE))</f>
        <v/>
      </c>
    </row>
    <row r="55" spans="1:19" x14ac:dyDescent="0.15">
      <c r="A55" s="3">
        <f t="shared" si="0"/>
        <v>4000052</v>
      </c>
      <c r="B55" s="1" t="str">
        <f>VLOOKUP(A55,深渊配置!G:I,3,FALSE)</f>
        <v>树妖</v>
      </c>
      <c r="C55" s="7"/>
      <c r="D55" s="6" t="str">
        <f>VLOOKUP(B55,怪物属性偏向!F:P,11,FALSE)</f>
        <v>m10000</v>
      </c>
      <c r="E55" s="9">
        <v>24</v>
      </c>
      <c r="F55" s="9">
        <v>23</v>
      </c>
      <c r="G55" s="7" t="s">
        <v>221</v>
      </c>
      <c r="H55" s="9">
        <v>145</v>
      </c>
      <c r="I55" s="9">
        <v>24</v>
      </c>
      <c r="J55" s="9">
        <v>30</v>
      </c>
      <c r="K55" s="9">
        <v>43</v>
      </c>
      <c r="L55" s="9">
        <v>24</v>
      </c>
      <c r="M55" s="9">
        <v>24</v>
      </c>
      <c r="N55" s="8">
        <f>IF(VLOOKUP(VLOOKUP($A55,深渊配置!$O:$P,2,FALSE),怪物属性偏向!$E:$O,怪物属性偏向!J$1-1,FALSE)=0,"",VLOOKUP(VLOOKUP($A55,深渊配置!$O:$P,2,FALSE),怪物属性偏向!$E:$O,怪物属性偏向!J$1-1,FALSE))</f>
        <v>20003001</v>
      </c>
      <c r="O55" s="8" t="str">
        <f>IF(VLOOKUP(VLOOKUP($A55,深渊配置!$O:$P,2,FALSE),怪物属性偏向!$E:$O,怪物属性偏向!K$1-1,FALSE)=0,"",VLOOKUP(VLOOKUP($A55,深渊配置!$O:$P,2,FALSE),怪物属性偏向!$E:$O,怪物属性偏向!K$1-1,FALSE))</f>
        <v/>
      </c>
      <c r="P55" s="8" t="str">
        <f>IF(VLOOKUP(VLOOKUP($A55,深渊配置!$O:$P,2,FALSE),怪物属性偏向!$E:$O,怪物属性偏向!L$1-1,FALSE)=0,"",VLOOKUP(VLOOKUP($A55,深渊配置!$O:$P,2,FALSE),怪物属性偏向!$E:$O,怪物属性偏向!L$1-1,FALSE))</f>
        <v/>
      </c>
      <c r="Q55" s="8" t="str">
        <f>IF(VLOOKUP(VLOOKUP($A55,深渊配置!$O:$P,2,FALSE),怪物属性偏向!$E:$O,怪物属性偏向!M$1-1,FALSE)=0,"",VLOOKUP(VLOOKUP($A55,深渊配置!$O:$P,2,FALSE),怪物属性偏向!$E:$O,怪物属性偏向!M$1-1,FALSE))</f>
        <v/>
      </c>
      <c r="R55" s="8" t="str">
        <f>IF(VLOOKUP(VLOOKUP($A55,深渊配置!$O:$P,2,FALSE),怪物属性偏向!$E:$O,怪物属性偏向!N$1-1,FALSE)=0,"",VLOOKUP(VLOOKUP($A55,深渊配置!$O:$P,2,FALSE),怪物属性偏向!$E:$O,怪物属性偏向!N$1-1,FALSE))</f>
        <v/>
      </c>
      <c r="S55" s="8" t="str">
        <f>IF(VLOOKUP(VLOOKUP($A55,深渊配置!$O:$P,2,FALSE),怪物属性偏向!$E:$O,怪物属性偏向!O$1-1,FALSE)=0,"",VLOOKUP(VLOOKUP($A55,深渊配置!$O:$P,2,FALSE),怪物属性偏向!$E:$O,怪物属性偏向!O$1-1,FALSE))</f>
        <v/>
      </c>
    </row>
    <row r="56" spans="1:19" x14ac:dyDescent="0.15">
      <c r="A56" s="3">
        <f t="shared" si="0"/>
        <v>4000053</v>
      </c>
      <c r="B56" s="1" t="str">
        <f>VLOOKUP(A56,深渊配置!G:I,3,FALSE)</f>
        <v>树妖</v>
      </c>
      <c r="C56" s="7"/>
      <c r="D56" s="6" t="str">
        <f>VLOOKUP(B56,怪物属性偏向!F:P,11,FALSE)</f>
        <v>m10000</v>
      </c>
      <c r="E56" s="9">
        <v>25</v>
      </c>
      <c r="F56" s="9">
        <v>24</v>
      </c>
      <c r="G56" s="7" t="s">
        <v>222</v>
      </c>
      <c r="H56" s="9">
        <v>146</v>
      </c>
      <c r="I56" s="9">
        <v>25</v>
      </c>
      <c r="J56" s="9">
        <v>31</v>
      </c>
      <c r="K56" s="9">
        <v>44</v>
      </c>
      <c r="L56" s="9">
        <v>25</v>
      </c>
      <c r="M56" s="9">
        <v>25</v>
      </c>
      <c r="N56" s="8">
        <f>IF(VLOOKUP(VLOOKUP($A56,深渊配置!$O:$P,2,FALSE),怪物属性偏向!$E:$O,怪物属性偏向!J$1-1,FALSE)=0,"",VLOOKUP(VLOOKUP($A56,深渊配置!$O:$P,2,FALSE),怪物属性偏向!$E:$O,怪物属性偏向!J$1-1,FALSE))</f>
        <v>20003001</v>
      </c>
      <c r="O56" s="8" t="str">
        <f>IF(VLOOKUP(VLOOKUP($A56,深渊配置!$O:$P,2,FALSE),怪物属性偏向!$E:$O,怪物属性偏向!K$1-1,FALSE)=0,"",VLOOKUP(VLOOKUP($A56,深渊配置!$O:$P,2,FALSE),怪物属性偏向!$E:$O,怪物属性偏向!K$1-1,FALSE))</f>
        <v/>
      </c>
      <c r="P56" s="8" t="str">
        <f>IF(VLOOKUP(VLOOKUP($A56,深渊配置!$O:$P,2,FALSE),怪物属性偏向!$E:$O,怪物属性偏向!L$1-1,FALSE)=0,"",VLOOKUP(VLOOKUP($A56,深渊配置!$O:$P,2,FALSE),怪物属性偏向!$E:$O,怪物属性偏向!L$1-1,FALSE))</f>
        <v/>
      </c>
      <c r="Q56" s="8" t="str">
        <f>IF(VLOOKUP(VLOOKUP($A56,深渊配置!$O:$P,2,FALSE),怪物属性偏向!$E:$O,怪物属性偏向!M$1-1,FALSE)=0,"",VLOOKUP(VLOOKUP($A56,深渊配置!$O:$P,2,FALSE),怪物属性偏向!$E:$O,怪物属性偏向!M$1-1,FALSE))</f>
        <v/>
      </c>
      <c r="R56" s="8" t="str">
        <f>IF(VLOOKUP(VLOOKUP($A56,深渊配置!$O:$P,2,FALSE),怪物属性偏向!$E:$O,怪物属性偏向!N$1-1,FALSE)=0,"",VLOOKUP(VLOOKUP($A56,深渊配置!$O:$P,2,FALSE),怪物属性偏向!$E:$O,怪物属性偏向!N$1-1,FALSE))</f>
        <v/>
      </c>
      <c r="S56" s="8" t="str">
        <f>IF(VLOOKUP(VLOOKUP($A56,深渊配置!$O:$P,2,FALSE),怪物属性偏向!$E:$O,怪物属性偏向!O$1-1,FALSE)=0,"",VLOOKUP(VLOOKUP($A56,深渊配置!$O:$P,2,FALSE),怪物属性偏向!$E:$O,怪物属性偏向!O$1-1,FALSE))</f>
        <v/>
      </c>
    </row>
    <row r="57" spans="1:19" x14ac:dyDescent="0.15">
      <c r="A57" s="3">
        <f t="shared" si="0"/>
        <v>4000054</v>
      </c>
      <c r="B57" s="1" t="str">
        <f>VLOOKUP(A57,深渊配置!G:I,3,FALSE)</f>
        <v>藤蔓怪</v>
      </c>
      <c r="C57" s="7"/>
      <c r="D57" s="6" t="str">
        <f>VLOOKUP(B57,怪物属性偏向!F:P,11,FALSE)</f>
        <v>m1006</v>
      </c>
      <c r="E57" s="9">
        <v>26</v>
      </c>
      <c r="F57" s="9">
        <v>25</v>
      </c>
      <c r="G57" s="7" t="s">
        <v>223</v>
      </c>
      <c r="H57" s="9">
        <v>147</v>
      </c>
      <c r="I57" s="9">
        <v>26</v>
      </c>
      <c r="J57" s="9">
        <v>32</v>
      </c>
      <c r="K57" s="9">
        <v>45</v>
      </c>
      <c r="L57" s="9">
        <v>26</v>
      </c>
      <c r="M57" s="9">
        <v>26</v>
      </c>
      <c r="N57" s="8">
        <f>IF(VLOOKUP(VLOOKUP($A57,深渊配置!$O:$P,2,FALSE),怪物属性偏向!$E:$O,怪物属性偏向!J$1-1,FALSE)=0,"",VLOOKUP(VLOOKUP($A57,深渊配置!$O:$P,2,FALSE),怪物属性偏向!$E:$O,怪物属性偏向!J$1-1,FALSE))</f>
        <v>20009001</v>
      </c>
      <c r="O57" s="8">
        <f>IF(VLOOKUP(VLOOKUP($A57,深渊配置!$O:$P,2,FALSE),怪物属性偏向!$E:$O,怪物属性偏向!K$1-1,FALSE)=0,"",VLOOKUP(VLOOKUP($A57,深渊配置!$O:$P,2,FALSE),怪物属性偏向!$E:$O,怪物属性偏向!K$1-1,FALSE))</f>
        <v>20009002</v>
      </c>
      <c r="P57" s="8" t="str">
        <f>IF(VLOOKUP(VLOOKUP($A57,深渊配置!$O:$P,2,FALSE),怪物属性偏向!$E:$O,怪物属性偏向!L$1-1,FALSE)=0,"",VLOOKUP(VLOOKUP($A57,深渊配置!$O:$P,2,FALSE),怪物属性偏向!$E:$O,怪物属性偏向!L$1-1,FALSE))</f>
        <v/>
      </c>
      <c r="Q57" s="8" t="str">
        <f>IF(VLOOKUP(VLOOKUP($A57,深渊配置!$O:$P,2,FALSE),怪物属性偏向!$E:$O,怪物属性偏向!M$1-1,FALSE)=0,"",VLOOKUP(VLOOKUP($A57,深渊配置!$O:$P,2,FALSE),怪物属性偏向!$E:$O,怪物属性偏向!M$1-1,FALSE))</f>
        <v/>
      </c>
      <c r="R57" s="8" t="str">
        <f>IF(VLOOKUP(VLOOKUP($A57,深渊配置!$O:$P,2,FALSE),怪物属性偏向!$E:$O,怪物属性偏向!N$1-1,FALSE)=0,"",VLOOKUP(VLOOKUP($A57,深渊配置!$O:$P,2,FALSE),怪物属性偏向!$E:$O,怪物属性偏向!N$1-1,FALSE))</f>
        <v/>
      </c>
      <c r="S57" s="8" t="str">
        <f>IF(VLOOKUP(VLOOKUP($A57,深渊配置!$O:$P,2,FALSE),怪物属性偏向!$E:$O,怪物属性偏向!O$1-1,FALSE)=0,"",VLOOKUP(VLOOKUP($A57,深渊配置!$O:$P,2,FALSE),怪物属性偏向!$E:$O,怪物属性偏向!O$1-1,FALSE))</f>
        <v/>
      </c>
    </row>
    <row r="58" spans="1:19" x14ac:dyDescent="0.15">
      <c r="A58" s="3">
        <f t="shared" si="0"/>
        <v>4000055</v>
      </c>
      <c r="B58" s="1" t="str">
        <f>VLOOKUP(A58,深渊配置!G:I,3,FALSE)</f>
        <v>藤蔓怪</v>
      </c>
      <c r="C58" s="7"/>
      <c r="D58" s="6" t="str">
        <f>VLOOKUP(B58,怪物属性偏向!F:P,11,FALSE)</f>
        <v>m1006</v>
      </c>
      <c r="E58" s="9">
        <v>27</v>
      </c>
      <c r="F58" s="9">
        <v>26</v>
      </c>
      <c r="G58" s="7" t="s">
        <v>224</v>
      </c>
      <c r="H58" s="9">
        <v>148</v>
      </c>
      <c r="I58" s="9">
        <v>27</v>
      </c>
      <c r="J58" s="9">
        <v>33</v>
      </c>
      <c r="K58" s="9">
        <v>46</v>
      </c>
      <c r="L58" s="9">
        <v>27</v>
      </c>
      <c r="M58" s="9">
        <v>27</v>
      </c>
      <c r="N58" s="8">
        <f>IF(VLOOKUP(VLOOKUP($A58,深渊配置!$O:$P,2,FALSE),怪物属性偏向!$E:$O,怪物属性偏向!J$1-1,FALSE)=0,"",VLOOKUP(VLOOKUP($A58,深渊配置!$O:$P,2,FALSE),怪物属性偏向!$E:$O,怪物属性偏向!J$1-1,FALSE))</f>
        <v>20009001</v>
      </c>
      <c r="O58" s="8">
        <f>IF(VLOOKUP(VLOOKUP($A58,深渊配置!$O:$P,2,FALSE),怪物属性偏向!$E:$O,怪物属性偏向!K$1-1,FALSE)=0,"",VLOOKUP(VLOOKUP($A58,深渊配置!$O:$P,2,FALSE),怪物属性偏向!$E:$O,怪物属性偏向!K$1-1,FALSE))</f>
        <v>20009002</v>
      </c>
      <c r="P58" s="8" t="str">
        <f>IF(VLOOKUP(VLOOKUP($A58,深渊配置!$O:$P,2,FALSE),怪物属性偏向!$E:$O,怪物属性偏向!L$1-1,FALSE)=0,"",VLOOKUP(VLOOKUP($A58,深渊配置!$O:$P,2,FALSE),怪物属性偏向!$E:$O,怪物属性偏向!L$1-1,FALSE))</f>
        <v/>
      </c>
      <c r="Q58" s="8" t="str">
        <f>IF(VLOOKUP(VLOOKUP($A58,深渊配置!$O:$P,2,FALSE),怪物属性偏向!$E:$O,怪物属性偏向!M$1-1,FALSE)=0,"",VLOOKUP(VLOOKUP($A58,深渊配置!$O:$P,2,FALSE),怪物属性偏向!$E:$O,怪物属性偏向!M$1-1,FALSE))</f>
        <v/>
      </c>
      <c r="R58" s="8" t="str">
        <f>IF(VLOOKUP(VLOOKUP($A58,深渊配置!$O:$P,2,FALSE),怪物属性偏向!$E:$O,怪物属性偏向!N$1-1,FALSE)=0,"",VLOOKUP(VLOOKUP($A58,深渊配置!$O:$P,2,FALSE),怪物属性偏向!$E:$O,怪物属性偏向!N$1-1,FALSE))</f>
        <v/>
      </c>
      <c r="S58" s="8" t="str">
        <f>IF(VLOOKUP(VLOOKUP($A58,深渊配置!$O:$P,2,FALSE),怪物属性偏向!$E:$O,怪物属性偏向!O$1-1,FALSE)=0,"",VLOOKUP(VLOOKUP($A58,深渊配置!$O:$P,2,FALSE),怪物属性偏向!$E:$O,怪物属性偏向!O$1-1,FALSE))</f>
        <v/>
      </c>
    </row>
    <row r="59" spans="1:19" x14ac:dyDescent="0.15">
      <c r="A59" s="3">
        <f t="shared" si="0"/>
        <v>4000056</v>
      </c>
      <c r="B59" s="1" t="str">
        <f>VLOOKUP(A59,深渊配置!G:I,3,FALSE)</f>
        <v>毒蘑菇</v>
      </c>
      <c r="C59" s="7"/>
      <c r="D59" s="6" t="str">
        <f>VLOOKUP(B59,怪物属性偏向!F:P,11,FALSE)</f>
        <v>m1000</v>
      </c>
      <c r="E59" s="9">
        <v>28</v>
      </c>
      <c r="F59" s="9">
        <v>27</v>
      </c>
      <c r="G59" s="7" t="s">
        <v>225</v>
      </c>
      <c r="H59" s="9">
        <v>149</v>
      </c>
      <c r="I59" s="9">
        <v>28</v>
      </c>
      <c r="J59" s="9">
        <v>34</v>
      </c>
      <c r="K59" s="9">
        <v>47</v>
      </c>
      <c r="L59" s="9">
        <v>28</v>
      </c>
      <c r="M59" s="9">
        <v>28</v>
      </c>
      <c r="N59" s="8">
        <f>IF(VLOOKUP(VLOOKUP($A59,深渊配置!$O:$P,2,FALSE),怪物属性偏向!$E:$O,怪物属性偏向!J$1-1,FALSE)=0,"",VLOOKUP(VLOOKUP($A59,深渊配置!$O:$P,2,FALSE),怪物属性偏向!$E:$O,怪物属性偏向!J$1-1,FALSE))</f>
        <v>20006001</v>
      </c>
      <c r="O59" s="8">
        <f>IF(VLOOKUP(VLOOKUP($A59,深渊配置!$O:$P,2,FALSE),怪物属性偏向!$E:$O,怪物属性偏向!K$1-1,FALSE)=0,"",VLOOKUP(VLOOKUP($A59,深渊配置!$O:$P,2,FALSE),怪物属性偏向!$E:$O,怪物属性偏向!K$1-1,FALSE))</f>
        <v>20006002</v>
      </c>
      <c r="P59" s="8" t="str">
        <f>IF(VLOOKUP(VLOOKUP($A59,深渊配置!$O:$P,2,FALSE),怪物属性偏向!$E:$O,怪物属性偏向!L$1-1,FALSE)=0,"",VLOOKUP(VLOOKUP($A59,深渊配置!$O:$P,2,FALSE),怪物属性偏向!$E:$O,怪物属性偏向!L$1-1,FALSE))</f>
        <v/>
      </c>
      <c r="Q59" s="8" t="str">
        <f>IF(VLOOKUP(VLOOKUP($A59,深渊配置!$O:$P,2,FALSE),怪物属性偏向!$E:$O,怪物属性偏向!M$1-1,FALSE)=0,"",VLOOKUP(VLOOKUP($A59,深渊配置!$O:$P,2,FALSE),怪物属性偏向!$E:$O,怪物属性偏向!M$1-1,FALSE))</f>
        <v/>
      </c>
      <c r="R59" s="8" t="str">
        <f>IF(VLOOKUP(VLOOKUP($A59,深渊配置!$O:$P,2,FALSE),怪物属性偏向!$E:$O,怪物属性偏向!N$1-1,FALSE)=0,"",VLOOKUP(VLOOKUP($A59,深渊配置!$O:$P,2,FALSE),怪物属性偏向!$E:$O,怪物属性偏向!N$1-1,FALSE))</f>
        <v/>
      </c>
      <c r="S59" s="8" t="str">
        <f>IF(VLOOKUP(VLOOKUP($A59,深渊配置!$O:$P,2,FALSE),怪物属性偏向!$E:$O,怪物属性偏向!O$1-1,FALSE)=0,"",VLOOKUP(VLOOKUP($A59,深渊配置!$O:$P,2,FALSE),怪物属性偏向!$E:$O,怪物属性偏向!O$1-1,FALSE))</f>
        <v/>
      </c>
    </row>
    <row r="60" spans="1:19" x14ac:dyDescent="0.15">
      <c r="A60" s="3">
        <f t="shared" si="0"/>
        <v>4000057</v>
      </c>
      <c r="B60" s="1" t="str">
        <f>VLOOKUP(A60,深渊配置!G:I,3,FALSE)</f>
        <v>藤蔓怪</v>
      </c>
      <c r="C60" s="7"/>
      <c r="D60" s="6" t="str">
        <f>VLOOKUP(B60,怪物属性偏向!F:P,11,FALSE)</f>
        <v>m1006</v>
      </c>
      <c r="E60" s="9">
        <v>29</v>
      </c>
      <c r="F60" s="9">
        <v>28</v>
      </c>
      <c r="G60" s="7" t="s">
        <v>261</v>
      </c>
      <c r="H60" s="9">
        <v>150</v>
      </c>
      <c r="I60" s="9">
        <v>29</v>
      </c>
      <c r="J60" s="9">
        <v>35</v>
      </c>
      <c r="K60" s="9">
        <v>48</v>
      </c>
      <c r="L60" s="9">
        <v>29</v>
      </c>
      <c r="M60" s="9">
        <v>29</v>
      </c>
      <c r="N60" s="8">
        <f>IF(VLOOKUP(VLOOKUP($A60,深渊配置!$O:$P,2,FALSE),怪物属性偏向!$E:$O,怪物属性偏向!J$1-1,FALSE)=0,"",VLOOKUP(VLOOKUP($A60,深渊配置!$O:$P,2,FALSE),怪物属性偏向!$E:$O,怪物属性偏向!J$1-1,FALSE))</f>
        <v>20009001</v>
      </c>
      <c r="O60" s="8">
        <f>IF(VLOOKUP(VLOOKUP($A60,深渊配置!$O:$P,2,FALSE),怪物属性偏向!$E:$O,怪物属性偏向!K$1-1,FALSE)=0,"",VLOOKUP(VLOOKUP($A60,深渊配置!$O:$P,2,FALSE),怪物属性偏向!$E:$O,怪物属性偏向!K$1-1,FALSE))</f>
        <v>20009002</v>
      </c>
      <c r="P60" s="8" t="str">
        <f>IF(VLOOKUP(VLOOKUP($A60,深渊配置!$O:$P,2,FALSE),怪物属性偏向!$E:$O,怪物属性偏向!L$1-1,FALSE)=0,"",VLOOKUP(VLOOKUP($A60,深渊配置!$O:$P,2,FALSE),怪物属性偏向!$E:$O,怪物属性偏向!L$1-1,FALSE))</f>
        <v/>
      </c>
      <c r="Q60" s="8" t="str">
        <f>IF(VLOOKUP(VLOOKUP($A60,深渊配置!$O:$P,2,FALSE),怪物属性偏向!$E:$O,怪物属性偏向!M$1-1,FALSE)=0,"",VLOOKUP(VLOOKUP($A60,深渊配置!$O:$P,2,FALSE),怪物属性偏向!$E:$O,怪物属性偏向!M$1-1,FALSE))</f>
        <v/>
      </c>
      <c r="R60" s="8" t="str">
        <f>IF(VLOOKUP(VLOOKUP($A60,深渊配置!$O:$P,2,FALSE),怪物属性偏向!$E:$O,怪物属性偏向!N$1-1,FALSE)=0,"",VLOOKUP(VLOOKUP($A60,深渊配置!$O:$P,2,FALSE),怪物属性偏向!$E:$O,怪物属性偏向!N$1-1,FALSE))</f>
        <v/>
      </c>
      <c r="S60" s="8" t="str">
        <f>IF(VLOOKUP(VLOOKUP($A60,深渊配置!$O:$P,2,FALSE),怪物属性偏向!$E:$O,怪物属性偏向!O$1-1,FALSE)=0,"",VLOOKUP(VLOOKUP($A60,深渊配置!$O:$P,2,FALSE),怪物属性偏向!$E:$O,怪物属性偏向!O$1-1,FALSE))</f>
        <v/>
      </c>
    </row>
    <row r="61" spans="1:19" x14ac:dyDescent="0.15">
      <c r="A61" s="3">
        <f t="shared" si="0"/>
        <v>4000058</v>
      </c>
      <c r="B61" s="1" t="str">
        <f>VLOOKUP(A61,深渊配置!G:I,3,FALSE)</f>
        <v>藤蔓怪</v>
      </c>
      <c r="C61" s="7"/>
      <c r="D61" s="6" t="str">
        <f>VLOOKUP(B61,怪物属性偏向!F:P,11,FALSE)</f>
        <v>m1006</v>
      </c>
      <c r="E61" s="9">
        <v>30</v>
      </c>
      <c r="F61" s="9">
        <v>29</v>
      </c>
      <c r="G61" s="7" t="s">
        <v>262</v>
      </c>
      <c r="H61" s="9">
        <v>151</v>
      </c>
      <c r="I61" s="9">
        <v>30</v>
      </c>
      <c r="J61" s="9">
        <v>36</v>
      </c>
      <c r="K61" s="9">
        <v>49</v>
      </c>
      <c r="L61" s="9">
        <v>30</v>
      </c>
      <c r="M61" s="9">
        <v>30</v>
      </c>
      <c r="N61" s="8">
        <f>IF(VLOOKUP(VLOOKUP($A61,深渊配置!$O:$P,2,FALSE),怪物属性偏向!$E:$O,怪物属性偏向!J$1-1,FALSE)=0,"",VLOOKUP(VLOOKUP($A61,深渊配置!$O:$P,2,FALSE),怪物属性偏向!$E:$O,怪物属性偏向!J$1-1,FALSE))</f>
        <v>20009001</v>
      </c>
      <c r="O61" s="8">
        <f>IF(VLOOKUP(VLOOKUP($A61,深渊配置!$O:$P,2,FALSE),怪物属性偏向!$E:$O,怪物属性偏向!K$1-1,FALSE)=0,"",VLOOKUP(VLOOKUP($A61,深渊配置!$O:$P,2,FALSE),怪物属性偏向!$E:$O,怪物属性偏向!K$1-1,FALSE))</f>
        <v>20009002</v>
      </c>
      <c r="P61" s="8" t="str">
        <f>IF(VLOOKUP(VLOOKUP($A61,深渊配置!$O:$P,2,FALSE),怪物属性偏向!$E:$O,怪物属性偏向!L$1-1,FALSE)=0,"",VLOOKUP(VLOOKUP($A61,深渊配置!$O:$P,2,FALSE),怪物属性偏向!$E:$O,怪物属性偏向!L$1-1,FALSE))</f>
        <v/>
      </c>
      <c r="Q61" s="8" t="str">
        <f>IF(VLOOKUP(VLOOKUP($A61,深渊配置!$O:$P,2,FALSE),怪物属性偏向!$E:$O,怪物属性偏向!M$1-1,FALSE)=0,"",VLOOKUP(VLOOKUP($A61,深渊配置!$O:$P,2,FALSE),怪物属性偏向!$E:$O,怪物属性偏向!M$1-1,FALSE))</f>
        <v/>
      </c>
      <c r="R61" s="8" t="str">
        <f>IF(VLOOKUP(VLOOKUP($A61,深渊配置!$O:$P,2,FALSE),怪物属性偏向!$E:$O,怪物属性偏向!N$1-1,FALSE)=0,"",VLOOKUP(VLOOKUP($A61,深渊配置!$O:$P,2,FALSE),怪物属性偏向!$E:$O,怪物属性偏向!N$1-1,FALSE))</f>
        <v/>
      </c>
      <c r="S61" s="8" t="str">
        <f>IF(VLOOKUP(VLOOKUP($A61,深渊配置!$O:$P,2,FALSE),怪物属性偏向!$E:$O,怪物属性偏向!O$1-1,FALSE)=0,"",VLOOKUP(VLOOKUP($A61,深渊配置!$O:$P,2,FALSE),怪物属性偏向!$E:$O,怪物属性偏向!O$1-1,FALSE))</f>
        <v/>
      </c>
    </row>
    <row r="62" spans="1:19" x14ac:dyDescent="0.15">
      <c r="A62" s="3">
        <f t="shared" si="0"/>
        <v>4000059</v>
      </c>
      <c r="B62" s="1" t="str">
        <f>VLOOKUP(A62,深渊配置!G:I,3,FALSE)</f>
        <v>藤蔓怪</v>
      </c>
      <c r="C62" s="7"/>
      <c r="D62" s="6" t="str">
        <f>VLOOKUP(B62,怪物属性偏向!F:P,11,FALSE)</f>
        <v>m1006</v>
      </c>
      <c r="E62" s="9">
        <v>31</v>
      </c>
      <c r="F62" s="9">
        <v>30</v>
      </c>
      <c r="G62" s="7" t="s">
        <v>263</v>
      </c>
      <c r="H62" s="9">
        <v>152</v>
      </c>
      <c r="I62" s="9">
        <v>31</v>
      </c>
      <c r="J62" s="9">
        <v>37</v>
      </c>
      <c r="K62" s="9">
        <v>50</v>
      </c>
      <c r="L62" s="9">
        <v>31</v>
      </c>
      <c r="M62" s="9">
        <v>31</v>
      </c>
      <c r="N62" s="8">
        <f>IF(VLOOKUP(VLOOKUP($A62,深渊配置!$O:$P,2,FALSE),怪物属性偏向!$E:$O,怪物属性偏向!J$1-1,FALSE)=0,"",VLOOKUP(VLOOKUP($A62,深渊配置!$O:$P,2,FALSE),怪物属性偏向!$E:$O,怪物属性偏向!J$1-1,FALSE))</f>
        <v>20009001</v>
      </c>
      <c r="O62" s="8">
        <f>IF(VLOOKUP(VLOOKUP($A62,深渊配置!$O:$P,2,FALSE),怪物属性偏向!$E:$O,怪物属性偏向!K$1-1,FALSE)=0,"",VLOOKUP(VLOOKUP($A62,深渊配置!$O:$P,2,FALSE),怪物属性偏向!$E:$O,怪物属性偏向!K$1-1,FALSE))</f>
        <v>20009002</v>
      </c>
      <c r="P62" s="8" t="str">
        <f>IF(VLOOKUP(VLOOKUP($A62,深渊配置!$O:$P,2,FALSE),怪物属性偏向!$E:$O,怪物属性偏向!L$1-1,FALSE)=0,"",VLOOKUP(VLOOKUP($A62,深渊配置!$O:$P,2,FALSE),怪物属性偏向!$E:$O,怪物属性偏向!L$1-1,FALSE))</f>
        <v/>
      </c>
      <c r="Q62" s="8" t="str">
        <f>IF(VLOOKUP(VLOOKUP($A62,深渊配置!$O:$P,2,FALSE),怪物属性偏向!$E:$O,怪物属性偏向!M$1-1,FALSE)=0,"",VLOOKUP(VLOOKUP($A62,深渊配置!$O:$P,2,FALSE),怪物属性偏向!$E:$O,怪物属性偏向!M$1-1,FALSE))</f>
        <v/>
      </c>
      <c r="R62" s="8" t="str">
        <f>IF(VLOOKUP(VLOOKUP($A62,深渊配置!$O:$P,2,FALSE),怪物属性偏向!$E:$O,怪物属性偏向!N$1-1,FALSE)=0,"",VLOOKUP(VLOOKUP($A62,深渊配置!$O:$P,2,FALSE),怪物属性偏向!$E:$O,怪物属性偏向!N$1-1,FALSE))</f>
        <v/>
      </c>
      <c r="S62" s="8" t="str">
        <f>IF(VLOOKUP(VLOOKUP($A62,深渊配置!$O:$P,2,FALSE),怪物属性偏向!$E:$O,怪物属性偏向!O$1-1,FALSE)=0,"",VLOOKUP(VLOOKUP($A62,深渊配置!$O:$P,2,FALSE),怪物属性偏向!$E:$O,怪物属性偏向!O$1-1,FALSE))</f>
        <v/>
      </c>
    </row>
    <row r="63" spans="1:19" x14ac:dyDescent="0.15">
      <c r="A63" s="3">
        <f t="shared" si="0"/>
        <v>4000060</v>
      </c>
      <c r="B63" s="1" t="str">
        <f>VLOOKUP(A63,深渊配置!G:I,3,FALSE)</f>
        <v>毒蘑菇</v>
      </c>
      <c r="C63" s="7"/>
      <c r="D63" s="6" t="str">
        <f>VLOOKUP(B63,怪物属性偏向!F:P,11,FALSE)</f>
        <v>m1000</v>
      </c>
      <c r="E63" s="9">
        <v>32</v>
      </c>
      <c r="F63" s="9">
        <v>31</v>
      </c>
      <c r="G63" s="7" t="s">
        <v>264</v>
      </c>
      <c r="H63" s="9">
        <v>153</v>
      </c>
      <c r="I63" s="9">
        <v>32</v>
      </c>
      <c r="J63" s="9">
        <v>38</v>
      </c>
      <c r="K63" s="9">
        <v>51</v>
      </c>
      <c r="L63" s="9">
        <v>32</v>
      </c>
      <c r="M63" s="9">
        <v>32</v>
      </c>
      <c r="N63" s="8">
        <f>IF(VLOOKUP(VLOOKUP($A63,深渊配置!$O:$P,2,FALSE),怪物属性偏向!$E:$O,怪物属性偏向!J$1-1,FALSE)=0,"",VLOOKUP(VLOOKUP($A63,深渊配置!$O:$P,2,FALSE),怪物属性偏向!$E:$O,怪物属性偏向!J$1-1,FALSE))</f>
        <v>20006001</v>
      </c>
      <c r="O63" s="8">
        <f>IF(VLOOKUP(VLOOKUP($A63,深渊配置!$O:$P,2,FALSE),怪物属性偏向!$E:$O,怪物属性偏向!K$1-1,FALSE)=0,"",VLOOKUP(VLOOKUP($A63,深渊配置!$O:$P,2,FALSE),怪物属性偏向!$E:$O,怪物属性偏向!K$1-1,FALSE))</f>
        <v>20006002</v>
      </c>
      <c r="P63" s="8" t="str">
        <f>IF(VLOOKUP(VLOOKUP($A63,深渊配置!$O:$P,2,FALSE),怪物属性偏向!$E:$O,怪物属性偏向!L$1-1,FALSE)=0,"",VLOOKUP(VLOOKUP($A63,深渊配置!$O:$P,2,FALSE),怪物属性偏向!$E:$O,怪物属性偏向!L$1-1,FALSE))</f>
        <v/>
      </c>
      <c r="Q63" s="8" t="str">
        <f>IF(VLOOKUP(VLOOKUP($A63,深渊配置!$O:$P,2,FALSE),怪物属性偏向!$E:$O,怪物属性偏向!M$1-1,FALSE)=0,"",VLOOKUP(VLOOKUP($A63,深渊配置!$O:$P,2,FALSE),怪物属性偏向!$E:$O,怪物属性偏向!M$1-1,FALSE))</f>
        <v/>
      </c>
      <c r="R63" s="8" t="str">
        <f>IF(VLOOKUP(VLOOKUP($A63,深渊配置!$O:$P,2,FALSE),怪物属性偏向!$E:$O,怪物属性偏向!N$1-1,FALSE)=0,"",VLOOKUP(VLOOKUP($A63,深渊配置!$O:$P,2,FALSE),怪物属性偏向!$E:$O,怪物属性偏向!N$1-1,FALSE))</f>
        <v/>
      </c>
      <c r="S63" s="8" t="str">
        <f>IF(VLOOKUP(VLOOKUP($A63,深渊配置!$O:$P,2,FALSE),怪物属性偏向!$E:$O,怪物属性偏向!O$1-1,FALSE)=0,"",VLOOKUP(VLOOKUP($A63,深渊配置!$O:$P,2,FALSE),怪物属性偏向!$E:$O,怪物属性偏向!O$1-1,FALSE))</f>
        <v/>
      </c>
    </row>
    <row r="64" spans="1:19" x14ac:dyDescent="0.15">
      <c r="A64" s="3">
        <f t="shared" si="0"/>
        <v>4000061</v>
      </c>
      <c r="B64" s="1" t="str">
        <f>VLOOKUP(A64,深渊配置!G:I,3,FALSE)</f>
        <v>毒蘑菇</v>
      </c>
      <c r="C64" s="7"/>
      <c r="D64" s="6" t="str">
        <f>VLOOKUP(B64,怪物属性偏向!F:P,11,FALSE)</f>
        <v>m1000</v>
      </c>
      <c r="E64" s="9">
        <v>33</v>
      </c>
      <c r="F64" s="9">
        <v>32</v>
      </c>
      <c r="G64" s="7" t="s">
        <v>265</v>
      </c>
      <c r="H64" s="9">
        <v>154</v>
      </c>
      <c r="I64" s="9">
        <v>33</v>
      </c>
      <c r="J64" s="9">
        <v>39</v>
      </c>
      <c r="K64" s="9">
        <v>52</v>
      </c>
      <c r="L64" s="9">
        <v>33</v>
      </c>
      <c r="M64" s="9">
        <v>33</v>
      </c>
      <c r="N64" s="8">
        <f>IF(VLOOKUP(VLOOKUP($A64,深渊配置!$O:$P,2,FALSE),怪物属性偏向!$E:$O,怪物属性偏向!J$1-1,FALSE)=0,"",VLOOKUP(VLOOKUP($A64,深渊配置!$O:$P,2,FALSE),怪物属性偏向!$E:$O,怪物属性偏向!J$1-1,FALSE))</f>
        <v>20006001</v>
      </c>
      <c r="O64" s="8">
        <f>IF(VLOOKUP(VLOOKUP($A64,深渊配置!$O:$P,2,FALSE),怪物属性偏向!$E:$O,怪物属性偏向!K$1-1,FALSE)=0,"",VLOOKUP(VLOOKUP($A64,深渊配置!$O:$P,2,FALSE),怪物属性偏向!$E:$O,怪物属性偏向!K$1-1,FALSE))</f>
        <v>20006002</v>
      </c>
      <c r="P64" s="8" t="str">
        <f>IF(VLOOKUP(VLOOKUP($A64,深渊配置!$O:$P,2,FALSE),怪物属性偏向!$E:$O,怪物属性偏向!L$1-1,FALSE)=0,"",VLOOKUP(VLOOKUP($A64,深渊配置!$O:$P,2,FALSE),怪物属性偏向!$E:$O,怪物属性偏向!L$1-1,FALSE))</f>
        <v/>
      </c>
      <c r="Q64" s="8" t="str">
        <f>IF(VLOOKUP(VLOOKUP($A64,深渊配置!$O:$P,2,FALSE),怪物属性偏向!$E:$O,怪物属性偏向!M$1-1,FALSE)=0,"",VLOOKUP(VLOOKUP($A64,深渊配置!$O:$P,2,FALSE),怪物属性偏向!$E:$O,怪物属性偏向!M$1-1,FALSE))</f>
        <v/>
      </c>
      <c r="R64" s="8" t="str">
        <f>IF(VLOOKUP(VLOOKUP($A64,深渊配置!$O:$P,2,FALSE),怪物属性偏向!$E:$O,怪物属性偏向!N$1-1,FALSE)=0,"",VLOOKUP(VLOOKUP($A64,深渊配置!$O:$P,2,FALSE),怪物属性偏向!$E:$O,怪物属性偏向!N$1-1,FALSE))</f>
        <v/>
      </c>
      <c r="S64" s="8" t="str">
        <f>IF(VLOOKUP(VLOOKUP($A64,深渊配置!$O:$P,2,FALSE),怪物属性偏向!$E:$O,怪物属性偏向!O$1-1,FALSE)=0,"",VLOOKUP(VLOOKUP($A64,深渊配置!$O:$P,2,FALSE),怪物属性偏向!$E:$O,怪物属性偏向!O$1-1,FALSE))</f>
        <v/>
      </c>
    </row>
    <row r="65" spans="1:19" x14ac:dyDescent="0.15">
      <c r="A65" s="3">
        <f t="shared" si="0"/>
        <v>4000062</v>
      </c>
      <c r="B65" s="1" t="str">
        <f>VLOOKUP(A65,深渊配置!G:I,3,FALSE)</f>
        <v>藤蔓怪</v>
      </c>
      <c r="C65" s="7"/>
      <c r="D65" s="6" t="str">
        <f>VLOOKUP(B65,怪物属性偏向!F:P,11,FALSE)</f>
        <v>m1006</v>
      </c>
      <c r="E65" s="9">
        <v>34</v>
      </c>
      <c r="F65" s="9">
        <v>33</v>
      </c>
      <c r="G65" s="7" t="s">
        <v>266</v>
      </c>
      <c r="H65" s="9">
        <v>155</v>
      </c>
      <c r="I65" s="9">
        <v>34</v>
      </c>
      <c r="J65" s="9">
        <v>40</v>
      </c>
      <c r="K65" s="9">
        <v>53</v>
      </c>
      <c r="L65" s="9">
        <v>34</v>
      </c>
      <c r="M65" s="9">
        <v>34</v>
      </c>
      <c r="N65" s="8">
        <f>IF(VLOOKUP(VLOOKUP($A65,深渊配置!$O:$P,2,FALSE),怪物属性偏向!$E:$O,怪物属性偏向!J$1-1,FALSE)=0,"",VLOOKUP(VLOOKUP($A65,深渊配置!$O:$P,2,FALSE),怪物属性偏向!$E:$O,怪物属性偏向!J$1-1,FALSE))</f>
        <v>20009001</v>
      </c>
      <c r="O65" s="8">
        <f>IF(VLOOKUP(VLOOKUP($A65,深渊配置!$O:$P,2,FALSE),怪物属性偏向!$E:$O,怪物属性偏向!K$1-1,FALSE)=0,"",VLOOKUP(VLOOKUP($A65,深渊配置!$O:$P,2,FALSE),怪物属性偏向!$E:$O,怪物属性偏向!K$1-1,FALSE))</f>
        <v>20009002</v>
      </c>
      <c r="P65" s="8" t="str">
        <f>IF(VLOOKUP(VLOOKUP($A65,深渊配置!$O:$P,2,FALSE),怪物属性偏向!$E:$O,怪物属性偏向!L$1-1,FALSE)=0,"",VLOOKUP(VLOOKUP($A65,深渊配置!$O:$P,2,FALSE),怪物属性偏向!$E:$O,怪物属性偏向!L$1-1,FALSE))</f>
        <v/>
      </c>
      <c r="Q65" s="8" t="str">
        <f>IF(VLOOKUP(VLOOKUP($A65,深渊配置!$O:$P,2,FALSE),怪物属性偏向!$E:$O,怪物属性偏向!M$1-1,FALSE)=0,"",VLOOKUP(VLOOKUP($A65,深渊配置!$O:$P,2,FALSE),怪物属性偏向!$E:$O,怪物属性偏向!M$1-1,FALSE))</f>
        <v/>
      </c>
      <c r="R65" s="8" t="str">
        <f>IF(VLOOKUP(VLOOKUP($A65,深渊配置!$O:$P,2,FALSE),怪物属性偏向!$E:$O,怪物属性偏向!N$1-1,FALSE)=0,"",VLOOKUP(VLOOKUP($A65,深渊配置!$O:$P,2,FALSE),怪物属性偏向!$E:$O,怪物属性偏向!N$1-1,FALSE))</f>
        <v/>
      </c>
      <c r="S65" s="8" t="str">
        <f>IF(VLOOKUP(VLOOKUP($A65,深渊配置!$O:$P,2,FALSE),怪物属性偏向!$E:$O,怪物属性偏向!O$1-1,FALSE)=0,"",VLOOKUP(VLOOKUP($A65,深渊配置!$O:$P,2,FALSE),怪物属性偏向!$E:$O,怪物属性偏向!O$1-1,FALSE))</f>
        <v/>
      </c>
    </row>
    <row r="66" spans="1:19" x14ac:dyDescent="0.15">
      <c r="A66" s="3">
        <f t="shared" si="0"/>
        <v>4000063</v>
      </c>
      <c r="B66" s="1" t="str">
        <f>VLOOKUP(A66,深渊配置!G:I,3,FALSE)</f>
        <v>藤蔓怪</v>
      </c>
      <c r="C66" s="7"/>
      <c r="D66" s="6" t="str">
        <f>VLOOKUP(B66,怪物属性偏向!F:P,11,FALSE)</f>
        <v>m1006</v>
      </c>
      <c r="E66" s="9">
        <v>35</v>
      </c>
      <c r="F66" s="9">
        <v>34</v>
      </c>
      <c r="G66" s="7" t="s">
        <v>267</v>
      </c>
      <c r="H66" s="9">
        <v>156</v>
      </c>
      <c r="I66" s="9">
        <v>35</v>
      </c>
      <c r="J66" s="9">
        <v>41</v>
      </c>
      <c r="K66" s="9">
        <v>54</v>
      </c>
      <c r="L66" s="9">
        <v>35</v>
      </c>
      <c r="M66" s="9">
        <v>35</v>
      </c>
      <c r="N66" s="8">
        <f>IF(VLOOKUP(VLOOKUP($A66,深渊配置!$O:$P,2,FALSE),怪物属性偏向!$E:$O,怪物属性偏向!J$1-1,FALSE)=0,"",VLOOKUP(VLOOKUP($A66,深渊配置!$O:$P,2,FALSE),怪物属性偏向!$E:$O,怪物属性偏向!J$1-1,FALSE))</f>
        <v>20009001</v>
      </c>
      <c r="O66" s="8">
        <f>IF(VLOOKUP(VLOOKUP($A66,深渊配置!$O:$P,2,FALSE),怪物属性偏向!$E:$O,怪物属性偏向!K$1-1,FALSE)=0,"",VLOOKUP(VLOOKUP($A66,深渊配置!$O:$P,2,FALSE),怪物属性偏向!$E:$O,怪物属性偏向!K$1-1,FALSE))</f>
        <v>20009002</v>
      </c>
      <c r="P66" s="8" t="str">
        <f>IF(VLOOKUP(VLOOKUP($A66,深渊配置!$O:$P,2,FALSE),怪物属性偏向!$E:$O,怪物属性偏向!L$1-1,FALSE)=0,"",VLOOKUP(VLOOKUP($A66,深渊配置!$O:$P,2,FALSE),怪物属性偏向!$E:$O,怪物属性偏向!L$1-1,FALSE))</f>
        <v/>
      </c>
      <c r="Q66" s="8" t="str">
        <f>IF(VLOOKUP(VLOOKUP($A66,深渊配置!$O:$P,2,FALSE),怪物属性偏向!$E:$O,怪物属性偏向!M$1-1,FALSE)=0,"",VLOOKUP(VLOOKUP($A66,深渊配置!$O:$P,2,FALSE),怪物属性偏向!$E:$O,怪物属性偏向!M$1-1,FALSE))</f>
        <v/>
      </c>
      <c r="R66" s="8" t="str">
        <f>IF(VLOOKUP(VLOOKUP($A66,深渊配置!$O:$P,2,FALSE),怪物属性偏向!$E:$O,怪物属性偏向!N$1-1,FALSE)=0,"",VLOOKUP(VLOOKUP($A66,深渊配置!$O:$P,2,FALSE),怪物属性偏向!$E:$O,怪物属性偏向!N$1-1,FALSE))</f>
        <v/>
      </c>
      <c r="S66" s="8" t="str">
        <f>IF(VLOOKUP(VLOOKUP($A66,深渊配置!$O:$P,2,FALSE),怪物属性偏向!$E:$O,怪物属性偏向!O$1-1,FALSE)=0,"",VLOOKUP(VLOOKUP($A66,深渊配置!$O:$P,2,FALSE),怪物属性偏向!$E:$O,怪物属性偏向!O$1-1,FALSE))</f>
        <v/>
      </c>
    </row>
    <row r="67" spans="1:19" x14ac:dyDescent="0.15">
      <c r="A67" s="3">
        <f t="shared" si="0"/>
        <v>4000064</v>
      </c>
      <c r="B67" s="1" t="str">
        <f>VLOOKUP(A67,深渊配置!G:I,3,FALSE)</f>
        <v>藤蔓怪</v>
      </c>
      <c r="C67" s="7"/>
      <c r="D67" s="6" t="str">
        <f>VLOOKUP(B67,怪物属性偏向!F:P,11,FALSE)</f>
        <v>m1006</v>
      </c>
      <c r="E67" s="9">
        <v>36</v>
      </c>
      <c r="F67" s="9">
        <v>35</v>
      </c>
      <c r="G67" s="7" t="s">
        <v>268</v>
      </c>
      <c r="H67" s="9">
        <v>157</v>
      </c>
      <c r="I67" s="9">
        <v>36</v>
      </c>
      <c r="J67" s="9">
        <v>42</v>
      </c>
      <c r="K67" s="9">
        <v>55</v>
      </c>
      <c r="L67" s="9">
        <v>36</v>
      </c>
      <c r="M67" s="9">
        <v>36</v>
      </c>
      <c r="N67" s="8">
        <f>IF(VLOOKUP(VLOOKUP($A67,深渊配置!$O:$P,2,FALSE),怪物属性偏向!$E:$O,怪物属性偏向!J$1-1,FALSE)=0,"",VLOOKUP(VLOOKUP($A67,深渊配置!$O:$P,2,FALSE),怪物属性偏向!$E:$O,怪物属性偏向!J$1-1,FALSE))</f>
        <v>20009001</v>
      </c>
      <c r="O67" s="8">
        <f>IF(VLOOKUP(VLOOKUP($A67,深渊配置!$O:$P,2,FALSE),怪物属性偏向!$E:$O,怪物属性偏向!K$1-1,FALSE)=0,"",VLOOKUP(VLOOKUP($A67,深渊配置!$O:$P,2,FALSE),怪物属性偏向!$E:$O,怪物属性偏向!K$1-1,FALSE))</f>
        <v>20009002</v>
      </c>
      <c r="P67" s="8" t="str">
        <f>IF(VLOOKUP(VLOOKUP($A67,深渊配置!$O:$P,2,FALSE),怪物属性偏向!$E:$O,怪物属性偏向!L$1-1,FALSE)=0,"",VLOOKUP(VLOOKUP($A67,深渊配置!$O:$P,2,FALSE),怪物属性偏向!$E:$O,怪物属性偏向!L$1-1,FALSE))</f>
        <v/>
      </c>
      <c r="Q67" s="8" t="str">
        <f>IF(VLOOKUP(VLOOKUP($A67,深渊配置!$O:$P,2,FALSE),怪物属性偏向!$E:$O,怪物属性偏向!M$1-1,FALSE)=0,"",VLOOKUP(VLOOKUP($A67,深渊配置!$O:$P,2,FALSE),怪物属性偏向!$E:$O,怪物属性偏向!M$1-1,FALSE))</f>
        <v/>
      </c>
      <c r="R67" s="8" t="str">
        <f>IF(VLOOKUP(VLOOKUP($A67,深渊配置!$O:$P,2,FALSE),怪物属性偏向!$E:$O,怪物属性偏向!N$1-1,FALSE)=0,"",VLOOKUP(VLOOKUP($A67,深渊配置!$O:$P,2,FALSE),怪物属性偏向!$E:$O,怪物属性偏向!N$1-1,FALSE))</f>
        <v/>
      </c>
      <c r="S67" s="8" t="str">
        <f>IF(VLOOKUP(VLOOKUP($A67,深渊配置!$O:$P,2,FALSE),怪物属性偏向!$E:$O,怪物属性偏向!O$1-1,FALSE)=0,"",VLOOKUP(VLOOKUP($A67,深渊配置!$O:$P,2,FALSE),怪物属性偏向!$E:$O,怪物属性偏向!O$1-1,FALSE))</f>
        <v/>
      </c>
    </row>
    <row r="68" spans="1:19" x14ac:dyDescent="0.15">
      <c r="A68" s="3">
        <f t="shared" si="0"/>
        <v>4000065</v>
      </c>
      <c r="B68" s="1" t="str">
        <f>VLOOKUP(A68,深渊配置!G:I,3,FALSE)</f>
        <v>毒蘑菇</v>
      </c>
      <c r="C68" s="7"/>
      <c r="D68" s="6" t="str">
        <f>VLOOKUP(B68,怪物属性偏向!F:P,11,FALSE)</f>
        <v>m1000</v>
      </c>
      <c r="E68" s="9">
        <v>37</v>
      </c>
      <c r="F68" s="9">
        <v>36</v>
      </c>
      <c r="G68" s="7" t="s">
        <v>269</v>
      </c>
      <c r="H68" s="9">
        <v>158</v>
      </c>
      <c r="I68" s="9">
        <v>37</v>
      </c>
      <c r="J68" s="9">
        <v>43</v>
      </c>
      <c r="K68" s="9">
        <v>56</v>
      </c>
      <c r="L68" s="9">
        <v>37</v>
      </c>
      <c r="M68" s="9">
        <v>37</v>
      </c>
      <c r="N68" s="8">
        <f>IF(VLOOKUP(VLOOKUP($A68,深渊配置!$O:$P,2,FALSE),怪物属性偏向!$E:$O,怪物属性偏向!J$1-1,FALSE)=0,"",VLOOKUP(VLOOKUP($A68,深渊配置!$O:$P,2,FALSE),怪物属性偏向!$E:$O,怪物属性偏向!J$1-1,FALSE))</f>
        <v>20006001</v>
      </c>
      <c r="O68" s="8">
        <f>IF(VLOOKUP(VLOOKUP($A68,深渊配置!$O:$P,2,FALSE),怪物属性偏向!$E:$O,怪物属性偏向!K$1-1,FALSE)=0,"",VLOOKUP(VLOOKUP($A68,深渊配置!$O:$P,2,FALSE),怪物属性偏向!$E:$O,怪物属性偏向!K$1-1,FALSE))</f>
        <v>20006002</v>
      </c>
      <c r="P68" s="8" t="str">
        <f>IF(VLOOKUP(VLOOKUP($A68,深渊配置!$O:$P,2,FALSE),怪物属性偏向!$E:$O,怪物属性偏向!L$1-1,FALSE)=0,"",VLOOKUP(VLOOKUP($A68,深渊配置!$O:$P,2,FALSE),怪物属性偏向!$E:$O,怪物属性偏向!L$1-1,FALSE))</f>
        <v/>
      </c>
      <c r="Q68" s="8" t="str">
        <f>IF(VLOOKUP(VLOOKUP($A68,深渊配置!$O:$P,2,FALSE),怪物属性偏向!$E:$O,怪物属性偏向!M$1-1,FALSE)=0,"",VLOOKUP(VLOOKUP($A68,深渊配置!$O:$P,2,FALSE),怪物属性偏向!$E:$O,怪物属性偏向!M$1-1,FALSE))</f>
        <v/>
      </c>
      <c r="R68" s="8" t="str">
        <f>IF(VLOOKUP(VLOOKUP($A68,深渊配置!$O:$P,2,FALSE),怪物属性偏向!$E:$O,怪物属性偏向!N$1-1,FALSE)=0,"",VLOOKUP(VLOOKUP($A68,深渊配置!$O:$P,2,FALSE),怪物属性偏向!$E:$O,怪物属性偏向!N$1-1,FALSE))</f>
        <v/>
      </c>
      <c r="S68" s="8" t="str">
        <f>IF(VLOOKUP(VLOOKUP($A68,深渊配置!$O:$P,2,FALSE),怪物属性偏向!$E:$O,怪物属性偏向!O$1-1,FALSE)=0,"",VLOOKUP(VLOOKUP($A68,深渊配置!$O:$P,2,FALSE),怪物属性偏向!$E:$O,怪物属性偏向!O$1-1,FALSE))</f>
        <v/>
      </c>
    </row>
    <row r="69" spans="1:19" x14ac:dyDescent="0.15">
      <c r="A69" s="3">
        <f t="shared" si="0"/>
        <v>4000066</v>
      </c>
      <c r="B69" s="1" t="str">
        <f>VLOOKUP(A69,深渊配置!G:I,3,FALSE)</f>
        <v>毒蘑菇</v>
      </c>
      <c r="C69" s="7"/>
      <c r="D69" s="6" t="str">
        <f>VLOOKUP(B69,怪物属性偏向!F:P,11,FALSE)</f>
        <v>m1000</v>
      </c>
      <c r="E69" s="9">
        <v>38</v>
      </c>
      <c r="F69" s="9">
        <v>37</v>
      </c>
      <c r="G69" s="7" t="s">
        <v>270</v>
      </c>
      <c r="H69" s="9">
        <v>159</v>
      </c>
      <c r="I69" s="9">
        <v>38</v>
      </c>
      <c r="J69" s="9">
        <v>44</v>
      </c>
      <c r="K69" s="9">
        <v>57</v>
      </c>
      <c r="L69" s="9">
        <v>38</v>
      </c>
      <c r="M69" s="9">
        <v>38</v>
      </c>
      <c r="N69" s="8">
        <f>IF(VLOOKUP(VLOOKUP($A69,深渊配置!$O:$P,2,FALSE),怪物属性偏向!$E:$O,怪物属性偏向!J$1-1,FALSE)=0,"",VLOOKUP(VLOOKUP($A69,深渊配置!$O:$P,2,FALSE),怪物属性偏向!$E:$O,怪物属性偏向!J$1-1,FALSE))</f>
        <v>20006001</v>
      </c>
      <c r="O69" s="8">
        <f>IF(VLOOKUP(VLOOKUP($A69,深渊配置!$O:$P,2,FALSE),怪物属性偏向!$E:$O,怪物属性偏向!K$1-1,FALSE)=0,"",VLOOKUP(VLOOKUP($A69,深渊配置!$O:$P,2,FALSE),怪物属性偏向!$E:$O,怪物属性偏向!K$1-1,FALSE))</f>
        <v>20006002</v>
      </c>
      <c r="P69" s="8" t="str">
        <f>IF(VLOOKUP(VLOOKUP($A69,深渊配置!$O:$P,2,FALSE),怪物属性偏向!$E:$O,怪物属性偏向!L$1-1,FALSE)=0,"",VLOOKUP(VLOOKUP($A69,深渊配置!$O:$P,2,FALSE),怪物属性偏向!$E:$O,怪物属性偏向!L$1-1,FALSE))</f>
        <v/>
      </c>
      <c r="Q69" s="8" t="str">
        <f>IF(VLOOKUP(VLOOKUP($A69,深渊配置!$O:$P,2,FALSE),怪物属性偏向!$E:$O,怪物属性偏向!M$1-1,FALSE)=0,"",VLOOKUP(VLOOKUP($A69,深渊配置!$O:$P,2,FALSE),怪物属性偏向!$E:$O,怪物属性偏向!M$1-1,FALSE))</f>
        <v/>
      </c>
      <c r="R69" s="8" t="str">
        <f>IF(VLOOKUP(VLOOKUP($A69,深渊配置!$O:$P,2,FALSE),怪物属性偏向!$E:$O,怪物属性偏向!N$1-1,FALSE)=0,"",VLOOKUP(VLOOKUP($A69,深渊配置!$O:$P,2,FALSE),怪物属性偏向!$E:$O,怪物属性偏向!N$1-1,FALSE))</f>
        <v/>
      </c>
      <c r="S69" s="8" t="str">
        <f>IF(VLOOKUP(VLOOKUP($A69,深渊配置!$O:$P,2,FALSE),怪物属性偏向!$E:$O,怪物属性偏向!O$1-1,FALSE)=0,"",VLOOKUP(VLOOKUP($A69,深渊配置!$O:$P,2,FALSE),怪物属性偏向!$E:$O,怪物属性偏向!O$1-1,FALSE))</f>
        <v/>
      </c>
    </row>
    <row r="70" spans="1:19" x14ac:dyDescent="0.15">
      <c r="A70" s="3">
        <f t="shared" ref="A70:A133" si="1">A69+1</f>
        <v>4000067</v>
      </c>
      <c r="B70" s="1" t="str">
        <f>VLOOKUP(A70,深渊配置!G:I,3,FALSE)</f>
        <v>毒蘑菇</v>
      </c>
      <c r="C70" s="7"/>
      <c r="D70" s="6" t="str">
        <f>VLOOKUP(B70,怪物属性偏向!F:P,11,FALSE)</f>
        <v>m1000</v>
      </c>
      <c r="E70" s="9">
        <v>39</v>
      </c>
      <c r="F70" s="9">
        <v>38</v>
      </c>
      <c r="G70" s="7" t="s">
        <v>271</v>
      </c>
      <c r="H70" s="9">
        <v>160</v>
      </c>
      <c r="I70" s="9">
        <v>39</v>
      </c>
      <c r="J70" s="9">
        <v>45</v>
      </c>
      <c r="K70" s="9">
        <v>58</v>
      </c>
      <c r="L70" s="9">
        <v>39</v>
      </c>
      <c r="M70" s="9">
        <v>39</v>
      </c>
      <c r="N70" s="8">
        <f>IF(VLOOKUP(VLOOKUP($A70,深渊配置!$O:$P,2,FALSE),怪物属性偏向!$E:$O,怪物属性偏向!J$1-1,FALSE)=0,"",VLOOKUP(VLOOKUP($A70,深渊配置!$O:$P,2,FALSE),怪物属性偏向!$E:$O,怪物属性偏向!J$1-1,FALSE))</f>
        <v>20006001</v>
      </c>
      <c r="O70" s="8">
        <f>IF(VLOOKUP(VLOOKUP($A70,深渊配置!$O:$P,2,FALSE),怪物属性偏向!$E:$O,怪物属性偏向!K$1-1,FALSE)=0,"",VLOOKUP(VLOOKUP($A70,深渊配置!$O:$P,2,FALSE),怪物属性偏向!$E:$O,怪物属性偏向!K$1-1,FALSE))</f>
        <v>20006002</v>
      </c>
      <c r="P70" s="8" t="str">
        <f>IF(VLOOKUP(VLOOKUP($A70,深渊配置!$O:$P,2,FALSE),怪物属性偏向!$E:$O,怪物属性偏向!L$1-1,FALSE)=0,"",VLOOKUP(VLOOKUP($A70,深渊配置!$O:$P,2,FALSE),怪物属性偏向!$E:$O,怪物属性偏向!L$1-1,FALSE))</f>
        <v/>
      </c>
      <c r="Q70" s="8" t="str">
        <f>IF(VLOOKUP(VLOOKUP($A70,深渊配置!$O:$P,2,FALSE),怪物属性偏向!$E:$O,怪物属性偏向!M$1-1,FALSE)=0,"",VLOOKUP(VLOOKUP($A70,深渊配置!$O:$P,2,FALSE),怪物属性偏向!$E:$O,怪物属性偏向!M$1-1,FALSE))</f>
        <v/>
      </c>
      <c r="R70" s="8" t="str">
        <f>IF(VLOOKUP(VLOOKUP($A70,深渊配置!$O:$P,2,FALSE),怪物属性偏向!$E:$O,怪物属性偏向!N$1-1,FALSE)=0,"",VLOOKUP(VLOOKUP($A70,深渊配置!$O:$P,2,FALSE),怪物属性偏向!$E:$O,怪物属性偏向!N$1-1,FALSE))</f>
        <v/>
      </c>
      <c r="S70" s="8" t="str">
        <f>IF(VLOOKUP(VLOOKUP($A70,深渊配置!$O:$P,2,FALSE),怪物属性偏向!$E:$O,怪物属性偏向!O$1-1,FALSE)=0,"",VLOOKUP(VLOOKUP($A70,深渊配置!$O:$P,2,FALSE),怪物属性偏向!$E:$O,怪物属性偏向!O$1-1,FALSE))</f>
        <v/>
      </c>
    </row>
    <row r="71" spans="1:19" x14ac:dyDescent="0.15">
      <c r="A71" s="3">
        <f t="shared" si="1"/>
        <v>4000068</v>
      </c>
      <c r="B71" s="1" t="str">
        <f>VLOOKUP(A71,深渊配置!G:I,3,FALSE)</f>
        <v>藤蔓怪</v>
      </c>
      <c r="C71" s="7"/>
      <c r="D71" s="6" t="str">
        <f>VLOOKUP(B71,怪物属性偏向!F:P,11,FALSE)</f>
        <v>m1006</v>
      </c>
      <c r="E71" s="9">
        <v>40</v>
      </c>
      <c r="F71" s="9">
        <v>39</v>
      </c>
      <c r="G71" s="7" t="s">
        <v>272</v>
      </c>
      <c r="H71" s="9">
        <v>161</v>
      </c>
      <c r="I71" s="9">
        <v>40</v>
      </c>
      <c r="J71" s="9">
        <v>46</v>
      </c>
      <c r="K71" s="9">
        <v>59</v>
      </c>
      <c r="L71" s="9">
        <v>40</v>
      </c>
      <c r="M71" s="9">
        <v>40</v>
      </c>
      <c r="N71" s="8">
        <f>IF(VLOOKUP(VLOOKUP($A71,深渊配置!$O:$P,2,FALSE),怪物属性偏向!$E:$O,怪物属性偏向!J$1-1,FALSE)=0,"",VLOOKUP(VLOOKUP($A71,深渊配置!$O:$P,2,FALSE),怪物属性偏向!$E:$O,怪物属性偏向!J$1-1,FALSE))</f>
        <v>20009001</v>
      </c>
      <c r="O71" s="8">
        <f>IF(VLOOKUP(VLOOKUP($A71,深渊配置!$O:$P,2,FALSE),怪物属性偏向!$E:$O,怪物属性偏向!K$1-1,FALSE)=0,"",VLOOKUP(VLOOKUP($A71,深渊配置!$O:$P,2,FALSE),怪物属性偏向!$E:$O,怪物属性偏向!K$1-1,FALSE))</f>
        <v>20009002</v>
      </c>
      <c r="P71" s="8" t="str">
        <f>IF(VLOOKUP(VLOOKUP($A71,深渊配置!$O:$P,2,FALSE),怪物属性偏向!$E:$O,怪物属性偏向!L$1-1,FALSE)=0,"",VLOOKUP(VLOOKUP($A71,深渊配置!$O:$P,2,FALSE),怪物属性偏向!$E:$O,怪物属性偏向!L$1-1,FALSE))</f>
        <v/>
      </c>
      <c r="Q71" s="8" t="str">
        <f>IF(VLOOKUP(VLOOKUP($A71,深渊配置!$O:$P,2,FALSE),怪物属性偏向!$E:$O,怪物属性偏向!M$1-1,FALSE)=0,"",VLOOKUP(VLOOKUP($A71,深渊配置!$O:$P,2,FALSE),怪物属性偏向!$E:$O,怪物属性偏向!M$1-1,FALSE))</f>
        <v/>
      </c>
      <c r="R71" s="8" t="str">
        <f>IF(VLOOKUP(VLOOKUP($A71,深渊配置!$O:$P,2,FALSE),怪物属性偏向!$E:$O,怪物属性偏向!N$1-1,FALSE)=0,"",VLOOKUP(VLOOKUP($A71,深渊配置!$O:$P,2,FALSE),怪物属性偏向!$E:$O,怪物属性偏向!N$1-1,FALSE))</f>
        <v/>
      </c>
      <c r="S71" s="8" t="str">
        <f>IF(VLOOKUP(VLOOKUP($A71,深渊配置!$O:$P,2,FALSE),怪物属性偏向!$E:$O,怪物属性偏向!O$1-1,FALSE)=0,"",VLOOKUP(VLOOKUP($A71,深渊配置!$O:$P,2,FALSE),怪物属性偏向!$E:$O,怪物属性偏向!O$1-1,FALSE))</f>
        <v/>
      </c>
    </row>
    <row r="72" spans="1:19" x14ac:dyDescent="0.15">
      <c r="A72" s="3">
        <f t="shared" si="1"/>
        <v>4000069</v>
      </c>
      <c r="B72" s="1" t="str">
        <f>VLOOKUP(A72,深渊配置!G:I,3,FALSE)</f>
        <v>藤蔓怪</v>
      </c>
      <c r="C72" s="7"/>
      <c r="D72" s="6" t="str">
        <f>VLOOKUP(B72,怪物属性偏向!F:P,11,FALSE)</f>
        <v>m1006</v>
      </c>
      <c r="E72" s="9">
        <v>41</v>
      </c>
      <c r="F72" s="9">
        <v>40</v>
      </c>
      <c r="G72" s="7" t="s">
        <v>273</v>
      </c>
      <c r="H72" s="9">
        <v>162</v>
      </c>
      <c r="I72" s="9">
        <v>41</v>
      </c>
      <c r="J72" s="9">
        <v>47</v>
      </c>
      <c r="K72" s="9">
        <v>60</v>
      </c>
      <c r="L72" s="9">
        <v>41</v>
      </c>
      <c r="M72" s="9">
        <v>41</v>
      </c>
      <c r="N72" s="8">
        <f>IF(VLOOKUP(VLOOKUP($A72,深渊配置!$O:$P,2,FALSE),怪物属性偏向!$E:$O,怪物属性偏向!J$1-1,FALSE)=0,"",VLOOKUP(VLOOKUP($A72,深渊配置!$O:$P,2,FALSE),怪物属性偏向!$E:$O,怪物属性偏向!J$1-1,FALSE))</f>
        <v>20009001</v>
      </c>
      <c r="O72" s="8">
        <f>IF(VLOOKUP(VLOOKUP($A72,深渊配置!$O:$P,2,FALSE),怪物属性偏向!$E:$O,怪物属性偏向!K$1-1,FALSE)=0,"",VLOOKUP(VLOOKUP($A72,深渊配置!$O:$P,2,FALSE),怪物属性偏向!$E:$O,怪物属性偏向!K$1-1,FALSE))</f>
        <v>20009002</v>
      </c>
      <c r="P72" s="8" t="str">
        <f>IF(VLOOKUP(VLOOKUP($A72,深渊配置!$O:$P,2,FALSE),怪物属性偏向!$E:$O,怪物属性偏向!L$1-1,FALSE)=0,"",VLOOKUP(VLOOKUP($A72,深渊配置!$O:$P,2,FALSE),怪物属性偏向!$E:$O,怪物属性偏向!L$1-1,FALSE))</f>
        <v/>
      </c>
      <c r="Q72" s="8" t="str">
        <f>IF(VLOOKUP(VLOOKUP($A72,深渊配置!$O:$P,2,FALSE),怪物属性偏向!$E:$O,怪物属性偏向!M$1-1,FALSE)=0,"",VLOOKUP(VLOOKUP($A72,深渊配置!$O:$P,2,FALSE),怪物属性偏向!$E:$O,怪物属性偏向!M$1-1,FALSE))</f>
        <v/>
      </c>
      <c r="R72" s="8" t="str">
        <f>IF(VLOOKUP(VLOOKUP($A72,深渊配置!$O:$P,2,FALSE),怪物属性偏向!$E:$O,怪物属性偏向!N$1-1,FALSE)=0,"",VLOOKUP(VLOOKUP($A72,深渊配置!$O:$P,2,FALSE),怪物属性偏向!$E:$O,怪物属性偏向!N$1-1,FALSE))</f>
        <v/>
      </c>
      <c r="S72" s="8" t="str">
        <f>IF(VLOOKUP(VLOOKUP($A72,深渊配置!$O:$P,2,FALSE),怪物属性偏向!$E:$O,怪物属性偏向!O$1-1,FALSE)=0,"",VLOOKUP(VLOOKUP($A72,深渊配置!$O:$P,2,FALSE),怪物属性偏向!$E:$O,怪物属性偏向!O$1-1,FALSE))</f>
        <v/>
      </c>
    </row>
    <row r="73" spans="1:19" x14ac:dyDescent="0.15">
      <c r="A73" s="3">
        <f t="shared" si="1"/>
        <v>4000070</v>
      </c>
      <c r="B73" s="1" t="str">
        <f>VLOOKUP(A73,深渊配置!G:I,3,FALSE)</f>
        <v>麦克白</v>
      </c>
      <c r="C73" s="7"/>
      <c r="D73" s="6" t="str">
        <f>VLOOKUP(B73,怪物属性偏向!F:P,11,FALSE)</f>
        <v>r1004</v>
      </c>
      <c r="E73" s="9">
        <v>42</v>
      </c>
      <c r="F73" s="9">
        <v>41</v>
      </c>
      <c r="G73" s="7" t="s">
        <v>274</v>
      </c>
      <c r="H73" s="9">
        <v>163</v>
      </c>
      <c r="I73" s="9">
        <v>42</v>
      </c>
      <c r="J73" s="9">
        <v>48</v>
      </c>
      <c r="K73" s="9">
        <v>61</v>
      </c>
      <c r="L73" s="9">
        <v>42</v>
      </c>
      <c r="M73" s="9">
        <v>42</v>
      </c>
      <c r="N73" s="8">
        <f>IF(VLOOKUP(VLOOKUP($A73,深渊配置!$O:$P,2,FALSE),怪物属性偏向!$E:$O,怪物属性偏向!J$1-1,FALSE)=0,"",VLOOKUP(VLOOKUP($A73,深渊配置!$O:$P,2,FALSE),怪物属性偏向!$E:$O,怪物属性偏向!J$1-1,FALSE))</f>
        <v>10160101</v>
      </c>
      <c r="O73" s="8">
        <f>IF(VLOOKUP(VLOOKUP($A73,深渊配置!$O:$P,2,FALSE),怪物属性偏向!$E:$O,怪物属性偏向!K$1-1,FALSE)=0,"",VLOOKUP(VLOOKUP($A73,深渊配置!$O:$P,2,FALSE),怪物属性偏向!$E:$O,怪物属性偏向!K$1-1,FALSE))</f>
        <v>10160201</v>
      </c>
      <c r="P73" s="8">
        <f>IF(VLOOKUP(VLOOKUP($A73,深渊配置!$O:$P,2,FALSE),怪物属性偏向!$E:$O,怪物属性偏向!L$1-1,FALSE)=0,"",VLOOKUP(VLOOKUP($A73,深渊配置!$O:$P,2,FALSE),怪物属性偏向!$E:$O,怪物属性偏向!L$1-1,FALSE))</f>
        <v>10160301</v>
      </c>
      <c r="Q73" s="8">
        <f>IF(VLOOKUP(VLOOKUP($A73,深渊配置!$O:$P,2,FALSE),怪物属性偏向!$E:$O,怪物属性偏向!M$1-1,FALSE)=0,"",VLOOKUP(VLOOKUP($A73,深渊配置!$O:$P,2,FALSE),怪物属性偏向!$E:$O,怪物属性偏向!M$1-1,FALSE))</f>
        <v>100141</v>
      </c>
      <c r="R73" s="8">
        <f>IF(VLOOKUP(VLOOKUP($A73,深渊配置!$O:$P,2,FALSE),怪物属性偏向!$E:$O,怪物属性偏向!N$1-1,FALSE)=0,"",VLOOKUP(VLOOKUP($A73,深渊配置!$O:$P,2,FALSE),怪物属性偏向!$E:$O,怪物属性偏向!N$1-1,FALSE))</f>
        <v>100421</v>
      </c>
      <c r="S73" s="8">
        <f>IF(VLOOKUP(VLOOKUP($A73,深渊配置!$O:$P,2,FALSE),怪物属性偏向!$E:$O,怪物属性偏向!O$1-1,FALSE)=0,"",VLOOKUP(VLOOKUP($A73,深渊配置!$O:$P,2,FALSE),怪物属性偏向!$E:$O,怪物属性偏向!O$1-1,FALSE))</f>
        <v>100081</v>
      </c>
    </row>
    <row r="74" spans="1:19" x14ac:dyDescent="0.15">
      <c r="A74" s="3">
        <f t="shared" si="1"/>
        <v>4000071</v>
      </c>
      <c r="B74" s="1" t="str">
        <f>VLOOKUP(A74,深渊配置!G:I,3,FALSE)</f>
        <v>毒蘑菇</v>
      </c>
      <c r="C74" s="7"/>
      <c r="D74" s="6" t="str">
        <f>VLOOKUP(B74,怪物属性偏向!F:P,11,FALSE)</f>
        <v>m1000</v>
      </c>
      <c r="E74" s="9">
        <v>43</v>
      </c>
      <c r="F74" s="9">
        <v>42</v>
      </c>
      <c r="G74" s="7" t="s">
        <v>275</v>
      </c>
      <c r="H74" s="9">
        <v>164</v>
      </c>
      <c r="I74" s="9">
        <v>43</v>
      </c>
      <c r="J74" s="9">
        <v>49</v>
      </c>
      <c r="K74" s="9">
        <v>62</v>
      </c>
      <c r="L74" s="9">
        <v>43</v>
      </c>
      <c r="M74" s="9">
        <v>43</v>
      </c>
      <c r="N74" s="8">
        <f>IF(VLOOKUP(VLOOKUP($A74,深渊配置!$O:$P,2,FALSE),怪物属性偏向!$E:$O,怪物属性偏向!J$1-1,FALSE)=0,"",VLOOKUP(VLOOKUP($A74,深渊配置!$O:$P,2,FALSE),怪物属性偏向!$E:$O,怪物属性偏向!J$1-1,FALSE))</f>
        <v>20006001</v>
      </c>
      <c r="O74" s="8">
        <f>IF(VLOOKUP(VLOOKUP($A74,深渊配置!$O:$P,2,FALSE),怪物属性偏向!$E:$O,怪物属性偏向!K$1-1,FALSE)=0,"",VLOOKUP(VLOOKUP($A74,深渊配置!$O:$P,2,FALSE),怪物属性偏向!$E:$O,怪物属性偏向!K$1-1,FALSE))</f>
        <v>20006002</v>
      </c>
      <c r="P74" s="8" t="str">
        <f>IF(VLOOKUP(VLOOKUP($A74,深渊配置!$O:$P,2,FALSE),怪物属性偏向!$E:$O,怪物属性偏向!L$1-1,FALSE)=0,"",VLOOKUP(VLOOKUP($A74,深渊配置!$O:$P,2,FALSE),怪物属性偏向!$E:$O,怪物属性偏向!L$1-1,FALSE))</f>
        <v/>
      </c>
      <c r="Q74" s="8" t="str">
        <f>IF(VLOOKUP(VLOOKUP($A74,深渊配置!$O:$P,2,FALSE),怪物属性偏向!$E:$O,怪物属性偏向!M$1-1,FALSE)=0,"",VLOOKUP(VLOOKUP($A74,深渊配置!$O:$P,2,FALSE),怪物属性偏向!$E:$O,怪物属性偏向!M$1-1,FALSE))</f>
        <v/>
      </c>
      <c r="R74" s="8" t="str">
        <f>IF(VLOOKUP(VLOOKUP($A74,深渊配置!$O:$P,2,FALSE),怪物属性偏向!$E:$O,怪物属性偏向!N$1-1,FALSE)=0,"",VLOOKUP(VLOOKUP($A74,深渊配置!$O:$P,2,FALSE),怪物属性偏向!$E:$O,怪物属性偏向!N$1-1,FALSE))</f>
        <v/>
      </c>
      <c r="S74" s="8" t="str">
        <f>IF(VLOOKUP(VLOOKUP($A74,深渊配置!$O:$P,2,FALSE),怪物属性偏向!$E:$O,怪物属性偏向!O$1-1,FALSE)=0,"",VLOOKUP(VLOOKUP($A74,深渊配置!$O:$P,2,FALSE),怪物属性偏向!$E:$O,怪物属性偏向!O$1-1,FALSE))</f>
        <v/>
      </c>
    </row>
    <row r="75" spans="1:19" x14ac:dyDescent="0.15">
      <c r="A75" s="3">
        <f t="shared" si="1"/>
        <v>4000072</v>
      </c>
      <c r="B75" s="1" t="str">
        <f>VLOOKUP(A75,深渊配置!G:I,3,FALSE)</f>
        <v>毒蘑菇</v>
      </c>
      <c r="C75" s="7"/>
      <c r="D75" s="6" t="str">
        <f>VLOOKUP(B75,怪物属性偏向!F:P,11,FALSE)</f>
        <v>m1000</v>
      </c>
      <c r="E75" s="9">
        <v>44</v>
      </c>
      <c r="F75" s="9">
        <v>43</v>
      </c>
      <c r="G75" s="7" t="s">
        <v>276</v>
      </c>
      <c r="H75" s="9">
        <v>165</v>
      </c>
      <c r="I75" s="9">
        <v>44</v>
      </c>
      <c r="J75" s="9">
        <v>50</v>
      </c>
      <c r="K75" s="9">
        <v>63</v>
      </c>
      <c r="L75" s="9">
        <v>44</v>
      </c>
      <c r="M75" s="9">
        <v>44</v>
      </c>
      <c r="N75" s="8">
        <f>IF(VLOOKUP(VLOOKUP($A75,深渊配置!$O:$P,2,FALSE),怪物属性偏向!$E:$O,怪物属性偏向!J$1-1,FALSE)=0,"",VLOOKUP(VLOOKUP($A75,深渊配置!$O:$P,2,FALSE),怪物属性偏向!$E:$O,怪物属性偏向!J$1-1,FALSE))</f>
        <v>20006001</v>
      </c>
      <c r="O75" s="8">
        <f>IF(VLOOKUP(VLOOKUP($A75,深渊配置!$O:$P,2,FALSE),怪物属性偏向!$E:$O,怪物属性偏向!K$1-1,FALSE)=0,"",VLOOKUP(VLOOKUP($A75,深渊配置!$O:$P,2,FALSE),怪物属性偏向!$E:$O,怪物属性偏向!K$1-1,FALSE))</f>
        <v>20006002</v>
      </c>
      <c r="P75" s="8" t="str">
        <f>IF(VLOOKUP(VLOOKUP($A75,深渊配置!$O:$P,2,FALSE),怪物属性偏向!$E:$O,怪物属性偏向!L$1-1,FALSE)=0,"",VLOOKUP(VLOOKUP($A75,深渊配置!$O:$P,2,FALSE),怪物属性偏向!$E:$O,怪物属性偏向!L$1-1,FALSE))</f>
        <v/>
      </c>
      <c r="Q75" s="8" t="str">
        <f>IF(VLOOKUP(VLOOKUP($A75,深渊配置!$O:$P,2,FALSE),怪物属性偏向!$E:$O,怪物属性偏向!M$1-1,FALSE)=0,"",VLOOKUP(VLOOKUP($A75,深渊配置!$O:$P,2,FALSE),怪物属性偏向!$E:$O,怪物属性偏向!M$1-1,FALSE))</f>
        <v/>
      </c>
      <c r="R75" s="8" t="str">
        <f>IF(VLOOKUP(VLOOKUP($A75,深渊配置!$O:$P,2,FALSE),怪物属性偏向!$E:$O,怪物属性偏向!N$1-1,FALSE)=0,"",VLOOKUP(VLOOKUP($A75,深渊配置!$O:$P,2,FALSE),怪物属性偏向!$E:$O,怪物属性偏向!N$1-1,FALSE))</f>
        <v/>
      </c>
      <c r="S75" s="8" t="str">
        <f>IF(VLOOKUP(VLOOKUP($A75,深渊配置!$O:$P,2,FALSE),怪物属性偏向!$E:$O,怪物属性偏向!O$1-1,FALSE)=0,"",VLOOKUP(VLOOKUP($A75,深渊配置!$O:$P,2,FALSE),怪物属性偏向!$E:$O,怪物属性偏向!O$1-1,FALSE))</f>
        <v/>
      </c>
    </row>
    <row r="76" spans="1:19" x14ac:dyDescent="0.15">
      <c r="A76" s="3">
        <f t="shared" si="1"/>
        <v>4000073</v>
      </c>
      <c r="B76" s="1" t="str">
        <f>VLOOKUP(A76,深渊配置!G:I,3,FALSE)</f>
        <v>毒蘑菇</v>
      </c>
      <c r="C76" s="7"/>
      <c r="D76" s="6" t="str">
        <f>VLOOKUP(B76,怪物属性偏向!F:P,11,FALSE)</f>
        <v>m1000</v>
      </c>
      <c r="E76" s="9">
        <v>45</v>
      </c>
      <c r="F76" s="9">
        <v>44</v>
      </c>
      <c r="G76" s="7" t="s">
        <v>277</v>
      </c>
      <c r="H76" s="9">
        <v>166</v>
      </c>
      <c r="I76" s="9">
        <v>45</v>
      </c>
      <c r="J76" s="9">
        <v>51</v>
      </c>
      <c r="K76" s="9">
        <v>64</v>
      </c>
      <c r="L76" s="9">
        <v>45</v>
      </c>
      <c r="M76" s="9">
        <v>45</v>
      </c>
      <c r="N76" s="8">
        <f>IF(VLOOKUP(VLOOKUP($A76,深渊配置!$O:$P,2,FALSE),怪物属性偏向!$E:$O,怪物属性偏向!J$1-1,FALSE)=0,"",VLOOKUP(VLOOKUP($A76,深渊配置!$O:$P,2,FALSE),怪物属性偏向!$E:$O,怪物属性偏向!J$1-1,FALSE))</f>
        <v>20006001</v>
      </c>
      <c r="O76" s="8">
        <f>IF(VLOOKUP(VLOOKUP($A76,深渊配置!$O:$P,2,FALSE),怪物属性偏向!$E:$O,怪物属性偏向!K$1-1,FALSE)=0,"",VLOOKUP(VLOOKUP($A76,深渊配置!$O:$P,2,FALSE),怪物属性偏向!$E:$O,怪物属性偏向!K$1-1,FALSE))</f>
        <v>20006002</v>
      </c>
      <c r="P76" s="8" t="str">
        <f>IF(VLOOKUP(VLOOKUP($A76,深渊配置!$O:$P,2,FALSE),怪物属性偏向!$E:$O,怪物属性偏向!L$1-1,FALSE)=0,"",VLOOKUP(VLOOKUP($A76,深渊配置!$O:$P,2,FALSE),怪物属性偏向!$E:$O,怪物属性偏向!L$1-1,FALSE))</f>
        <v/>
      </c>
      <c r="Q76" s="8" t="str">
        <f>IF(VLOOKUP(VLOOKUP($A76,深渊配置!$O:$P,2,FALSE),怪物属性偏向!$E:$O,怪物属性偏向!M$1-1,FALSE)=0,"",VLOOKUP(VLOOKUP($A76,深渊配置!$O:$P,2,FALSE),怪物属性偏向!$E:$O,怪物属性偏向!M$1-1,FALSE))</f>
        <v/>
      </c>
      <c r="R76" s="8" t="str">
        <f>IF(VLOOKUP(VLOOKUP($A76,深渊配置!$O:$P,2,FALSE),怪物属性偏向!$E:$O,怪物属性偏向!N$1-1,FALSE)=0,"",VLOOKUP(VLOOKUP($A76,深渊配置!$O:$P,2,FALSE),怪物属性偏向!$E:$O,怪物属性偏向!N$1-1,FALSE))</f>
        <v/>
      </c>
      <c r="S76" s="8" t="str">
        <f>IF(VLOOKUP(VLOOKUP($A76,深渊配置!$O:$P,2,FALSE),怪物属性偏向!$E:$O,怪物属性偏向!O$1-1,FALSE)=0,"",VLOOKUP(VLOOKUP($A76,深渊配置!$O:$P,2,FALSE),怪物属性偏向!$E:$O,怪物属性偏向!O$1-1,FALSE))</f>
        <v/>
      </c>
    </row>
    <row r="77" spans="1:19" x14ac:dyDescent="0.15">
      <c r="A77" s="3">
        <f t="shared" si="1"/>
        <v>4000074</v>
      </c>
      <c r="B77" s="1" t="str">
        <f>VLOOKUP(A77,深渊配置!G:I,3,FALSE)</f>
        <v>毒蘑菇</v>
      </c>
      <c r="C77" s="7"/>
      <c r="D77" s="6" t="str">
        <f>VLOOKUP(B77,怪物属性偏向!F:P,11,FALSE)</f>
        <v>m1000</v>
      </c>
      <c r="E77" s="9">
        <v>46</v>
      </c>
      <c r="F77" s="9">
        <v>45</v>
      </c>
      <c r="G77" s="7" t="s">
        <v>278</v>
      </c>
      <c r="H77" s="9">
        <v>167</v>
      </c>
      <c r="I77" s="9">
        <v>46</v>
      </c>
      <c r="J77" s="9">
        <v>52</v>
      </c>
      <c r="K77" s="9">
        <v>65</v>
      </c>
      <c r="L77" s="9">
        <v>46</v>
      </c>
      <c r="M77" s="9">
        <v>46</v>
      </c>
      <c r="N77" s="8">
        <f>IF(VLOOKUP(VLOOKUP($A77,深渊配置!$O:$P,2,FALSE),怪物属性偏向!$E:$O,怪物属性偏向!J$1-1,FALSE)=0,"",VLOOKUP(VLOOKUP($A77,深渊配置!$O:$P,2,FALSE),怪物属性偏向!$E:$O,怪物属性偏向!J$1-1,FALSE))</f>
        <v>20006001</v>
      </c>
      <c r="O77" s="8">
        <f>IF(VLOOKUP(VLOOKUP($A77,深渊配置!$O:$P,2,FALSE),怪物属性偏向!$E:$O,怪物属性偏向!K$1-1,FALSE)=0,"",VLOOKUP(VLOOKUP($A77,深渊配置!$O:$P,2,FALSE),怪物属性偏向!$E:$O,怪物属性偏向!K$1-1,FALSE))</f>
        <v>20006002</v>
      </c>
      <c r="P77" s="8" t="str">
        <f>IF(VLOOKUP(VLOOKUP($A77,深渊配置!$O:$P,2,FALSE),怪物属性偏向!$E:$O,怪物属性偏向!L$1-1,FALSE)=0,"",VLOOKUP(VLOOKUP($A77,深渊配置!$O:$P,2,FALSE),怪物属性偏向!$E:$O,怪物属性偏向!L$1-1,FALSE))</f>
        <v/>
      </c>
      <c r="Q77" s="8" t="str">
        <f>IF(VLOOKUP(VLOOKUP($A77,深渊配置!$O:$P,2,FALSE),怪物属性偏向!$E:$O,怪物属性偏向!M$1-1,FALSE)=0,"",VLOOKUP(VLOOKUP($A77,深渊配置!$O:$P,2,FALSE),怪物属性偏向!$E:$O,怪物属性偏向!M$1-1,FALSE))</f>
        <v/>
      </c>
      <c r="R77" s="8" t="str">
        <f>IF(VLOOKUP(VLOOKUP($A77,深渊配置!$O:$P,2,FALSE),怪物属性偏向!$E:$O,怪物属性偏向!N$1-1,FALSE)=0,"",VLOOKUP(VLOOKUP($A77,深渊配置!$O:$P,2,FALSE),怪物属性偏向!$E:$O,怪物属性偏向!N$1-1,FALSE))</f>
        <v/>
      </c>
      <c r="S77" s="8" t="str">
        <f>IF(VLOOKUP(VLOOKUP($A77,深渊配置!$O:$P,2,FALSE),怪物属性偏向!$E:$O,怪物属性偏向!O$1-1,FALSE)=0,"",VLOOKUP(VLOOKUP($A77,深渊配置!$O:$P,2,FALSE),怪物属性偏向!$E:$O,怪物属性偏向!O$1-1,FALSE))</f>
        <v/>
      </c>
    </row>
    <row r="78" spans="1:19" x14ac:dyDescent="0.15">
      <c r="A78" s="3">
        <f t="shared" si="1"/>
        <v>4000075</v>
      </c>
      <c r="B78" s="1" t="str">
        <f>VLOOKUP(A78,深渊配置!G:I,3,FALSE)</f>
        <v>毒蘑菇</v>
      </c>
      <c r="C78" s="7"/>
      <c r="D78" s="6" t="str">
        <f>VLOOKUP(B78,怪物属性偏向!F:P,11,FALSE)</f>
        <v>m1000</v>
      </c>
      <c r="E78" s="9">
        <v>47</v>
      </c>
      <c r="F78" s="9">
        <v>46</v>
      </c>
      <c r="G78" s="7" t="s">
        <v>279</v>
      </c>
      <c r="H78" s="9">
        <v>168</v>
      </c>
      <c r="I78" s="9">
        <v>47</v>
      </c>
      <c r="J78" s="9">
        <v>53</v>
      </c>
      <c r="K78" s="9">
        <v>66</v>
      </c>
      <c r="L78" s="9">
        <v>47</v>
      </c>
      <c r="M78" s="9">
        <v>47</v>
      </c>
      <c r="N78" s="8">
        <f>IF(VLOOKUP(VLOOKUP($A78,深渊配置!$O:$P,2,FALSE),怪物属性偏向!$E:$O,怪物属性偏向!J$1-1,FALSE)=0,"",VLOOKUP(VLOOKUP($A78,深渊配置!$O:$P,2,FALSE),怪物属性偏向!$E:$O,怪物属性偏向!J$1-1,FALSE))</f>
        <v>20006001</v>
      </c>
      <c r="O78" s="8">
        <f>IF(VLOOKUP(VLOOKUP($A78,深渊配置!$O:$P,2,FALSE),怪物属性偏向!$E:$O,怪物属性偏向!K$1-1,FALSE)=0,"",VLOOKUP(VLOOKUP($A78,深渊配置!$O:$P,2,FALSE),怪物属性偏向!$E:$O,怪物属性偏向!K$1-1,FALSE))</f>
        <v>20006002</v>
      </c>
      <c r="P78" s="8" t="str">
        <f>IF(VLOOKUP(VLOOKUP($A78,深渊配置!$O:$P,2,FALSE),怪物属性偏向!$E:$O,怪物属性偏向!L$1-1,FALSE)=0,"",VLOOKUP(VLOOKUP($A78,深渊配置!$O:$P,2,FALSE),怪物属性偏向!$E:$O,怪物属性偏向!L$1-1,FALSE))</f>
        <v/>
      </c>
      <c r="Q78" s="8" t="str">
        <f>IF(VLOOKUP(VLOOKUP($A78,深渊配置!$O:$P,2,FALSE),怪物属性偏向!$E:$O,怪物属性偏向!M$1-1,FALSE)=0,"",VLOOKUP(VLOOKUP($A78,深渊配置!$O:$P,2,FALSE),怪物属性偏向!$E:$O,怪物属性偏向!M$1-1,FALSE))</f>
        <v/>
      </c>
      <c r="R78" s="8" t="str">
        <f>IF(VLOOKUP(VLOOKUP($A78,深渊配置!$O:$P,2,FALSE),怪物属性偏向!$E:$O,怪物属性偏向!N$1-1,FALSE)=0,"",VLOOKUP(VLOOKUP($A78,深渊配置!$O:$P,2,FALSE),怪物属性偏向!$E:$O,怪物属性偏向!N$1-1,FALSE))</f>
        <v/>
      </c>
      <c r="S78" s="8" t="str">
        <f>IF(VLOOKUP(VLOOKUP($A78,深渊配置!$O:$P,2,FALSE),怪物属性偏向!$E:$O,怪物属性偏向!O$1-1,FALSE)=0,"",VLOOKUP(VLOOKUP($A78,深渊配置!$O:$P,2,FALSE),怪物属性偏向!$E:$O,怪物属性偏向!O$1-1,FALSE))</f>
        <v/>
      </c>
    </row>
    <row r="79" spans="1:19" x14ac:dyDescent="0.15">
      <c r="A79" s="3">
        <f t="shared" si="1"/>
        <v>4000076</v>
      </c>
      <c r="B79" s="1" t="str">
        <f>VLOOKUP(A79,深渊配置!G:I,3,FALSE)</f>
        <v>毒蘑菇</v>
      </c>
      <c r="C79" s="7"/>
      <c r="D79" s="6" t="str">
        <f>VLOOKUP(B79,怪物属性偏向!F:P,11,FALSE)</f>
        <v>m1000</v>
      </c>
      <c r="E79" s="9">
        <v>48</v>
      </c>
      <c r="F79" s="9">
        <v>47</v>
      </c>
      <c r="G79" s="7" t="s">
        <v>280</v>
      </c>
      <c r="H79" s="9">
        <v>169</v>
      </c>
      <c r="I79" s="9">
        <v>48</v>
      </c>
      <c r="J79" s="9">
        <v>54</v>
      </c>
      <c r="K79" s="9">
        <v>67</v>
      </c>
      <c r="L79" s="9">
        <v>48</v>
      </c>
      <c r="M79" s="9">
        <v>48</v>
      </c>
      <c r="N79" s="8">
        <f>IF(VLOOKUP(VLOOKUP($A79,深渊配置!$O:$P,2,FALSE),怪物属性偏向!$E:$O,怪物属性偏向!J$1-1,FALSE)=0,"",VLOOKUP(VLOOKUP($A79,深渊配置!$O:$P,2,FALSE),怪物属性偏向!$E:$O,怪物属性偏向!J$1-1,FALSE))</f>
        <v>20006001</v>
      </c>
      <c r="O79" s="8">
        <f>IF(VLOOKUP(VLOOKUP($A79,深渊配置!$O:$P,2,FALSE),怪物属性偏向!$E:$O,怪物属性偏向!K$1-1,FALSE)=0,"",VLOOKUP(VLOOKUP($A79,深渊配置!$O:$P,2,FALSE),怪物属性偏向!$E:$O,怪物属性偏向!K$1-1,FALSE))</f>
        <v>20006002</v>
      </c>
      <c r="P79" s="8" t="str">
        <f>IF(VLOOKUP(VLOOKUP($A79,深渊配置!$O:$P,2,FALSE),怪物属性偏向!$E:$O,怪物属性偏向!L$1-1,FALSE)=0,"",VLOOKUP(VLOOKUP($A79,深渊配置!$O:$P,2,FALSE),怪物属性偏向!$E:$O,怪物属性偏向!L$1-1,FALSE))</f>
        <v/>
      </c>
      <c r="Q79" s="8" t="str">
        <f>IF(VLOOKUP(VLOOKUP($A79,深渊配置!$O:$P,2,FALSE),怪物属性偏向!$E:$O,怪物属性偏向!M$1-1,FALSE)=0,"",VLOOKUP(VLOOKUP($A79,深渊配置!$O:$P,2,FALSE),怪物属性偏向!$E:$O,怪物属性偏向!M$1-1,FALSE))</f>
        <v/>
      </c>
      <c r="R79" s="8" t="str">
        <f>IF(VLOOKUP(VLOOKUP($A79,深渊配置!$O:$P,2,FALSE),怪物属性偏向!$E:$O,怪物属性偏向!N$1-1,FALSE)=0,"",VLOOKUP(VLOOKUP($A79,深渊配置!$O:$P,2,FALSE),怪物属性偏向!$E:$O,怪物属性偏向!N$1-1,FALSE))</f>
        <v/>
      </c>
      <c r="S79" s="8" t="str">
        <f>IF(VLOOKUP(VLOOKUP($A79,深渊配置!$O:$P,2,FALSE),怪物属性偏向!$E:$O,怪物属性偏向!O$1-1,FALSE)=0,"",VLOOKUP(VLOOKUP($A79,深渊配置!$O:$P,2,FALSE),怪物属性偏向!$E:$O,怪物属性偏向!O$1-1,FALSE))</f>
        <v/>
      </c>
    </row>
    <row r="80" spans="1:19" x14ac:dyDescent="0.15">
      <c r="A80" s="3">
        <f t="shared" si="1"/>
        <v>4000077</v>
      </c>
      <c r="B80" s="1" t="str">
        <f>VLOOKUP(A80,深渊配置!G:I,3,FALSE)</f>
        <v>甲虫精</v>
      </c>
      <c r="C80" s="7"/>
      <c r="D80" s="6" t="str">
        <f>VLOOKUP(B80,怪物属性偏向!F:P,11,FALSE)</f>
        <v>m1002</v>
      </c>
      <c r="E80" s="9">
        <v>49</v>
      </c>
      <c r="F80" s="9">
        <v>48</v>
      </c>
      <c r="G80" s="7" t="s">
        <v>281</v>
      </c>
      <c r="H80" s="9">
        <v>170</v>
      </c>
      <c r="I80" s="9">
        <v>49</v>
      </c>
      <c r="J80" s="9">
        <v>55</v>
      </c>
      <c r="K80" s="9">
        <v>68</v>
      </c>
      <c r="L80" s="9">
        <v>49</v>
      </c>
      <c r="M80" s="9">
        <v>49</v>
      </c>
      <c r="N80" s="8">
        <f>IF(VLOOKUP(VLOOKUP($A80,深渊配置!$O:$P,2,FALSE),怪物属性偏向!$E:$O,怪物属性偏向!J$1-1,FALSE)=0,"",VLOOKUP(VLOOKUP($A80,深渊配置!$O:$P,2,FALSE),怪物属性偏向!$E:$O,怪物属性偏向!J$1-1,FALSE))</f>
        <v>20008001</v>
      </c>
      <c r="O80" s="8" t="str">
        <f>IF(VLOOKUP(VLOOKUP($A80,深渊配置!$O:$P,2,FALSE),怪物属性偏向!$E:$O,怪物属性偏向!K$1-1,FALSE)=0,"",VLOOKUP(VLOOKUP($A80,深渊配置!$O:$P,2,FALSE),怪物属性偏向!$E:$O,怪物属性偏向!K$1-1,FALSE))</f>
        <v/>
      </c>
      <c r="P80" s="8" t="str">
        <f>IF(VLOOKUP(VLOOKUP($A80,深渊配置!$O:$P,2,FALSE),怪物属性偏向!$E:$O,怪物属性偏向!L$1-1,FALSE)=0,"",VLOOKUP(VLOOKUP($A80,深渊配置!$O:$P,2,FALSE),怪物属性偏向!$E:$O,怪物属性偏向!L$1-1,FALSE))</f>
        <v/>
      </c>
      <c r="Q80" s="8">
        <f>IF(VLOOKUP(VLOOKUP($A80,深渊配置!$O:$P,2,FALSE),怪物属性偏向!$E:$O,怪物属性偏向!M$1-1,FALSE)=0,"",VLOOKUP(VLOOKUP($A80,深渊配置!$O:$P,2,FALSE),怪物属性偏向!$E:$O,怪物属性偏向!M$1-1,FALSE))</f>
        <v>200002</v>
      </c>
      <c r="R80" s="8" t="str">
        <f>IF(VLOOKUP(VLOOKUP($A80,深渊配置!$O:$P,2,FALSE),怪物属性偏向!$E:$O,怪物属性偏向!N$1-1,FALSE)=0,"",VLOOKUP(VLOOKUP($A80,深渊配置!$O:$P,2,FALSE),怪物属性偏向!$E:$O,怪物属性偏向!N$1-1,FALSE))</f>
        <v/>
      </c>
      <c r="S80" s="8" t="str">
        <f>IF(VLOOKUP(VLOOKUP($A80,深渊配置!$O:$P,2,FALSE),怪物属性偏向!$E:$O,怪物属性偏向!O$1-1,FALSE)=0,"",VLOOKUP(VLOOKUP($A80,深渊配置!$O:$P,2,FALSE),怪物属性偏向!$E:$O,怪物属性偏向!O$1-1,FALSE))</f>
        <v/>
      </c>
    </row>
    <row r="81" spans="1:19" x14ac:dyDescent="0.15">
      <c r="A81" s="3">
        <f t="shared" si="1"/>
        <v>4000078</v>
      </c>
      <c r="B81" s="1" t="str">
        <f>VLOOKUP(A81,深渊配置!G:I,3,FALSE)</f>
        <v>甲虫精</v>
      </c>
      <c r="C81" s="7"/>
      <c r="D81" s="6" t="str">
        <f>VLOOKUP(B81,怪物属性偏向!F:P,11,FALSE)</f>
        <v>m1002</v>
      </c>
      <c r="E81" s="9">
        <v>50</v>
      </c>
      <c r="F81" s="9">
        <v>49</v>
      </c>
      <c r="G81" s="7" t="s">
        <v>282</v>
      </c>
      <c r="H81" s="9">
        <v>171</v>
      </c>
      <c r="I81" s="9">
        <v>50</v>
      </c>
      <c r="J81" s="9">
        <v>56</v>
      </c>
      <c r="K81" s="9">
        <v>69</v>
      </c>
      <c r="L81" s="9">
        <v>50</v>
      </c>
      <c r="M81" s="9">
        <v>50</v>
      </c>
      <c r="N81" s="8">
        <f>IF(VLOOKUP(VLOOKUP($A81,深渊配置!$O:$P,2,FALSE),怪物属性偏向!$E:$O,怪物属性偏向!J$1-1,FALSE)=0,"",VLOOKUP(VLOOKUP($A81,深渊配置!$O:$P,2,FALSE),怪物属性偏向!$E:$O,怪物属性偏向!J$1-1,FALSE))</f>
        <v>20008001</v>
      </c>
      <c r="O81" s="8" t="str">
        <f>IF(VLOOKUP(VLOOKUP($A81,深渊配置!$O:$P,2,FALSE),怪物属性偏向!$E:$O,怪物属性偏向!K$1-1,FALSE)=0,"",VLOOKUP(VLOOKUP($A81,深渊配置!$O:$P,2,FALSE),怪物属性偏向!$E:$O,怪物属性偏向!K$1-1,FALSE))</f>
        <v/>
      </c>
      <c r="P81" s="8" t="str">
        <f>IF(VLOOKUP(VLOOKUP($A81,深渊配置!$O:$P,2,FALSE),怪物属性偏向!$E:$O,怪物属性偏向!L$1-1,FALSE)=0,"",VLOOKUP(VLOOKUP($A81,深渊配置!$O:$P,2,FALSE),怪物属性偏向!$E:$O,怪物属性偏向!L$1-1,FALSE))</f>
        <v/>
      </c>
      <c r="Q81" s="8">
        <f>IF(VLOOKUP(VLOOKUP($A81,深渊配置!$O:$P,2,FALSE),怪物属性偏向!$E:$O,怪物属性偏向!M$1-1,FALSE)=0,"",VLOOKUP(VLOOKUP($A81,深渊配置!$O:$P,2,FALSE),怪物属性偏向!$E:$O,怪物属性偏向!M$1-1,FALSE))</f>
        <v>200002</v>
      </c>
      <c r="R81" s="8" t="str">
        <f>IF(VLOOKUP(VLOOKUP($A81,深渊配置!$O:$P,2,FALSE),怪物属性偏向!$E:$O,怪物属性偏向!N$1-1,FALSE)=0,"",VLOOKUP(VLOOKUP($A81,深渊配置!$O:$P,2,FALSE),怪物属性偏向!$E:$O,怪物属性偏向!N$1-1,FALSE))</f>
        <v/>
      </c>
      <c r="S81" s="8" t="str">
        <f>IF(VLOOKUP(VLOOKUP($A81,深渊配置!$O:$P,2,FALSE),怪物属性偏向!$E:$O,怪物属性偏向!O$1-1,FALSE)=0,"",VLOOKUP(VLOOKUP($A81,深渊配置!$O:$P,2,FALSE),怪物属性偏向!$E:$O,怪物属性偏向!O$1-1,FALSE))</f>
        <v/>
      </c>
    </row>
    <row r="82" spans="1:19" x14ac:dyDescent="0.15">
      <c r="A82" s="3">
        <f t="shared" si="1"/>
        <v>4000079</v>
      </c>
      <c r="B82" s="1" t="str">
        <f>VLOOKUP(A82,深渊配置!G:I,3,FALSE)</f>
        <v>甲虫精</v>
      </c>
      <c r="C82" s="7"/>
      <c r="D82" s="6" t="str">
        <f>VLOOKUP(B82,怪物属性偏向!F:P,11,FALSE)</f>
        <v>m1002</v>
      </c>
      <c r="E82" s="9">
        <v>51</v>
      </c>
      <c r="F82" s="9">
        <v>50</v>
      </c>
      <c r="G82" s="7" t="s">
        <v>283</v>
      </c>
      <c r="H82" s="9">
        <v>172</v>
      </c>
      <c r="I82" s="9">
        <v>51</v>
      </c>
      <c r="J82" s="9">
        <v>57</v>
      </c>
      <c r="K82" s="9">
        <v>70</v>
      </c>
      <c r="L82" s="9">
        <v>51</v>
      </c>
      <c r="M82" s="9">
        <v>51</v>
      </c>
      <c r="N82" s="8">
        <f>IF(VLOOKUP(VLOOKUP($A82,深渊配置!$O:$P,2,FALSE),怪物属性偏向!$E:$O,怪物属性偏向!J$1-1,FALSE)=0,"",VLOOKUP(VLOOKUP($A82,深渊配置!$O:$P,2,FALSE),怪物属性偏向!$E:$O,怪物属性偏向!J$1-1,FALSE))</f>
        <v>20008001</v>
      </c>
      <c r="O82" s="8" t="str">
        <f>IF(VLOOKUP(VLOOKUP($A82,深渊配置!$O:$P,2,FALSE),怪物属性偏向!$E:$O,怪物属性偏向!K$1-1,FALSE)=0,"",VLOOKUP(VLOOKUP($A82,深渊配置!$O:$P,2,FALSE),怪物属性偏向!$E:$O,怪物属性偏向!K$1-1,FALSE))</f>
        <v/>
      </c>
      <c r="P82" s="8" t="str">
        <f>IF(VLOOKUP(VLOOKUP($A82,深渊配置!$O:$P,2,FALSE),怪物属性偏向!$E:$O,怪物属性偏向!L$1-1,FALSE)=0,"",VLOOKUP(VLOOKUP($A82,深渊配置!$O:$P,2,FALSE),怪物属性偏向!$E:$O,怪物属性偏向!L$1-1,FALSE))</f>
        <v/>
      </c>
      <c r="Q82" s="8">
        <f>IF(VLOOKUP(VLOOKUP($A82,深渊配置!$O:$P,2,FALSE),怪物属性偏向!$E:$O,怪物属性偏向!M$1-1,FALSE)=0,"",VLOOKUP(VLOOKUP($A82,深渊配置!$O:$P,2,FALSE),怪物属性偏向!$E:$O,怪物属性偏向!M$1-1,FALSE))</f>
        <v>200002</v>
      </c>
      <c r="R82" s="8" t="str">
        <f>IF(VLOOKUP(VLOOKUP($A82,深渊配置!$O:$P,2,FALSE),怪物属性偏向!$E:$O,怪物属性偏向!N$1-1,FALSE)=0,"",VLOOKUP(VLOOKUP($A82,深渊配置!$O:$P,2,FALSE),怪物属性偏向!$E:$O,怪物属性偏向!N$1-1,FALSE))</f>
        <v/>
      </c>
      <c r="S82" s="8" t="str">
        <f>IF(VLOOKUP(VLOOKUP($A82,深渊配置!$O:$P,2,FALSE),怪物属性偏向!$E:$O,怪物属性偏向!O$1-1,FALSE)=0,"",VLOOKUP(VLOOKUP($A82,深渊配置!$O:$P,2,FALSE),怪物属性偏向!$E:$O,怪物属性偏向!O$1-1,FALSE))</f>
        <v/>
      </c>
    </row>
    <row r="83" spans="1:19" x14ac:dyDescent="0.15">
      <c r="A83" s="3">
        <f t="shared" si="1"/>
        <v>4000080</v>
      </c>
      <c r="B83" s="1" t="str">
        <f>VLOOKUP(A83,深渊配置!G:I,3,FALSE)</f>
        <v>藤蔓怪</v>
      </c>
      <c r="C83" s="7"/>
      <c r="D83" s="6" t="str">
        <f>VLOOKUP(B83,怪物属性偏向!F:P,11,FALSE)</f>
        <v>m1006</v>
      </c>
      <c r="E83" s="9">
        <v>52</v>
      </c>
      <c r="F83" s="9">
        <v>51</v>
      </c>
      <c r="G83" s="7" t="s">
        <v>284</v>
      </c>
      <c r="H83" s="9">
        <v>173</v>
      </c>
      <c r="I83" s="9">
        <v>52</v>
      </c>
      <c r="J83" s="9">
        <v>58</v>
      </c>
      <c r="K83" s="9">
        <v>71</v>
      </c>
      <c r="L83" s="9">
        <v>52</v>
      </c>
      <c r="M83" s="9">
        <v>52</v>
      </c>
      <c r="N83" s="8">
        <f>IF(VLOOKUP(VLOOKUP($A83,深渊配置!$O:$P,2,FALSE),怪物属性偏向!$E:$O,怪物属性偏向!J$1-1,FALSE)=0,"",VLOOKUP(VLOOKUP($A83,深渊配置!$O:$P,2,FALSE),怪物属性偏向!$E:$O,怪物属性偏向!J$1-1,FALSE))</f>
        <v>20009001</v>
      </c>
      <c r="O83" s="8">
        <f>IF(VLOOKUP(VLOOKUP($A83,深渊配置!$O:$P,2,FALSE),怪物属性偏向!$E:$O,怪物属性偏向!K$1-1,FALSE)=0,"",VLOOKUP(VLOOKUP($A83,深渊配置!$O:$P,2,FALSE),怪物属性偏向!$E:$O,怪物属性偏向!K$1-1,FALSE))</f>
        <v>20009002</v>
      </c>
      <c r="P83" s="8" t="str">
        <f>IF(VLOOKUP(VLOOKUP($A83,深渊配置!$O:$P,2,FALSE),怪物属性偏向!$E:$O,怪物属性偏向!L$1-1,FALSE)=0,"",VLOOKUP(VLOOKUP($A83,深渊配置!$O:$P,2,FALSE),怪物属性偏向!$E:$O,怪物属性偏向!L$1-1,FALSE))</f>
        <v/>
      </c>
      <c r="Q83" s="8" t="str">
        <f>IF(VLOOKUP(VLOOKUP($A83,深渊配置!$O:$P,2,FALSE),怪物属性偏向!$E:$O,怪物属性偏向!M$1-1,FALSE)=0,"",VLOOKUP(VLOOKUP($A83,深渊配置!$O:$P,2,FALSE),怪物属性偏向!$E:$O,怪物属性偏向!M$1-1,FALSE))</f>
        <v/>
      </c>
      <c r="R83" s="8" t="str">
        <f>IF(VLOOKUP(VLOOKUP($A83,深渊配置!$O:$P,2,FALSE),怪物属性偏向!$E:$O,怪物属性偏向!N$1-1,FALSE)=0,"",VLOOKUP(VLOOKUP($A83,深渊配置!$O:$P,2,FALSE),怪物属性偏向!$E:$O,怪物属性偏向!N$1-1,FALSE))</f>
        <v/>
      </c>
      <c r="S83" s="8" t="str">
        <f>IF(VLOOKUP(VLOOKUP($A83,深渊配置!$O:$P,2,FALSE),怪物属性偏向!$E:$O,怪物属性偏向!O$1-1,FALSE)=0,"",VLOOKUP(VLOOKUP($A83,深渊配置!$O:$P,2,FALSE),怪物属性偏向!$E:$O,怪物属性偏向!O$1-1,FALSE))</f>
        <v/>
      </c>
    </row>
    <row r="84" spans="1:19" x14ac:dyDescent="0.15">
      <c r="A84" s="3">
        <f t="shared" si="1"/>
        <v>4000081</v>
      </c>
      <c r="B84" s="1" t="str">
        <f>VLOOKUP(A84,深渊配置!G:I,3,FALSE)</f>
        <v>毒蘑菇</v>
      </c>
      <c r="C84" s="7"/>
      <c r="D84" s="6" t="str">
        <f>VLOOKUP(B84,怪物属性偏向!F:P,11,FALSE)</f>
        <v>m1000</v>
      </c>
      <c r="E84" s="9">
        <v>53</v>
      </c>
      <c r="F84" s="9">
        <v>52</v>
      </c>
      <c r="G84" s="7" t="s">
        <v>285</v>
      </c>
      <c r="H84" s="9">
        <v>174</v>
      </c>
      <c r="I84" s="9">
        <v>53</v>
      </c>
      <c r="J84" s="9">
        <v>59</v>
      </c>
      <c r="K84" s="9">
        <v>72</v>
      </c>
      <c r="L84" s="9">
        <v>53</v>
      </c>
      <c r="M84" s="9">
        <v>53</v>
      </c>
      <c r="N84" s="8">
        <f>IF(VLOOKUP(VLOOKUP($A84,深渊配置!$O:$P,2,FALSE),怪物属性偏向!$E:$O,怪物属性偏向!J$1-1,FALSE)=0,"",VLOOKUP(VLOOKUP($A84,深渊配置!$O:$P,2,FALSE),怪物属性偏向!$E:$O,怪物属性偏向!J$1-1,FALSE))</f>
        <v>20006001</v>
      </c>
      <c r="O84" s="8">
        <f>IF(VLOOKUP(VLOOKUP($A84,深渊配置!$O:$P,2,FALSE),怪物属性偏向!$E:$O,怪物属性偏向!K$1-1,FALSE)=0,"",VLOOKUP(VLOOKUP($A84,深渊配置!$O:$P,2,FALSE),怪物属性偏向!$E:$O,怪物属性偏向!K$1-1,FALSE))</f>
        <v>20006002</v>
      </c>
      <c r="P84" s="8" t="str">
        <f>IF(VLOOKUP(VLOOKUP($A84,深渊配置!$O:$P,2,FALSE),怪物属性偏向!$E:$O,怪物属性偏向!L$1-1,FALSE)=0,"",VLOOKUP(VLOOKUP($A84,深渊配置!$O:$P,2,FALSE),怪物属性偏向!$E:$O,怪物属性偏向!L$1-1,FALSE))</f>
        <v/>
      </c>
      <c r="Q84" s="8" t="str">
        <f>IF(VLOOKUP(VLOOKUP($A84,深渊配置!$O:$P,2,FALSE),怪物属性偏向!$E:$O,怪物属性偏向!M$1-1,FALSE)=0,"",VLOOKUP(VLOOKUP($A84,深渊配置!$O:$P,2,FALSE),怪物属性偏向!$E:$O,怪物属性偏向!M$1-1,FALSE))</f>
        <v/>
      </c>
      <c r="R84" s="8" t="str">
        <f>IF(VLOOKUP(VLOOKUP($A84,深渊配置!$O:$P,2,FALSE),怪物属性偏向!$E:$O,怪物属性偏向!N$1-1,FALSE)=0,"",VLOOKUP(VLOOKUP($A84,深渊配置!$O:$P,2,FALSE),怪物属性偏向!$E:$O,怪物属性偏向!N$1-1,FALSE))</f>
        <v/>
      </c>
      <c r="S84" s="8" t="str">
        <f>IF(VLOOKUP(VLOOKUP($A84,深渊配置!$O:$P,2,FALSE),怪物属性偏向!$E:$O,怪物属性偏向!O$1-1,FALSE)=0,"",VLOOKUP(VLOOKUP($A84,深渊配置!$O:$P,2,FALSE),怪物属性偏向!$E:$O,怪物属性偏向!O$1-1,FALSE))</f>
        <v/>
      </c>
    </row>
    <row r="85" spans="1:19" x14ac:dyDescent="0.15">
      <c r="A85" s="3">
        <f t="shared" si="1"/>
        <v>4000082</v>
      </c>
      <c r="B85" s="1" t="str">
        <f>VLOOKUP(A85,深渊配置!G:I,3,FALSE)</f>
        <v>毒蘑菇</v>
      </c>
      <c r="C85" s="7"/>
      <c r="D85" s="6" t="str">
        <f>VLOOKUP(B85,怪物属性偏向!F:P,11,FALSE)</f>
        <v>m1000</v>
      </c>
      <c r="E85" s="9">
        <v>54</v>
      </c>
      <c r="F85" s="9">
        <v>53</v>
      </c>
      <c r="G85" s="7" t="s">
        <v>286</v>
      </c>
      <c r="H85" s="9">
        <v>175</v>
      </c>
      <c r="I85" s="9">
        <v>54</v>
      </c>
      <c r="J85" s="9">
        <v>60</v>
      </c>
      <c r="K85" s="9">
        <v>73</v>
      </c>
      <c r="L85" s="9">
        <v>54</v>
      </c>
      <c r="M85" s="9">
        <v>54</v>
      </c>
      <c r="N85" s="8">
        <f>IF(VLOOKUP(VLOOKUP($A85,深渊配置!$O:$P,2,FALSE),怪物属性偏向!$E:$O,怪物属性偏向!J$1-1,FALSE)=0,"",VLOOKUP(VLOOKUP($A85,深渊配置!$O:$P,2,FALSE),怪物属性偏向!$E:$O,怪物属性偏向!J$1-1,FALSE))</f>
        <v>20006001</v>
      </c>
      <c r="O85" s="8">
        <f>IF(VLOOKUP(VLOOKUP($A85,深渊配置!$O:$P,2,FALSE),怪物属性偏向!$E:$O,怪物属性偏向!K$1-1,FALSE)=0,"",VLOOKUP(VLOOKUP($A85,深渊配置!$O:$P,2,FALSE),怪物属性偏向!$E:$O,怪物属性偏向!K$1-1,FALSE))</f>
        <v>20006002</v>
      </c>
      <c r="P85" s="8" t="str">
        <f>IF(VLOOKUP(VLOOKUP($A85,深渊配置!$O:$P,2,FALSE),怪物属性偏向!$E:$O,怪物属性偏向!L$1-1,FALSE)=0,"",VLOOKUP(VLOOKUP($A85,深渊配置!$O:$P,2,FALSE),怪物属性偏向!$E:$O,怪物属性偏向!L$1-1,FALSE))</f>
        <v/>
      </c>
      <c r="Q85" s="8" t="str">
        <f>IF(VLOOKUP(VLOOKUP($A85,深渊配置!$O:$P,2,FALSE),怪物属性偏向!$E:$O,怪物属性偏向!M$1-1,FALSE)=0,"",VLOOKUP(VLOOKUP($A85,深渊配置!$O:$P,2,FALSE),怪物属性偏向!$E:$O,怪物属性偏向!M$1-1,FALSE))</f>
        <v/>
      </c>
      <c r="R85" s="8" t="str">
        <f>IF(VLOOKUP(VLOOKUP($A85,深渊配置!$O:$P,2,FALSE),怪物属性偏向!$E:$O,怪物属性偏向!N$1-1,FALSE)=0,"",VLOOKUP(VLOOKUP($A85,深渊配置!$O:$P,2,FALSE),怪物属性偏向!$E:$O,怪物属性偏向!N$1-1,FALSE))</f>
        <v/>
      </c>
      <c r="S85" s="8" t="str">
        <f>IF(VLOOKUP(VLOOKUP($A85,深渊配置!$O:$P,2,FALSE),怪物属性偏向!$E:$O,怪物属性偏向!O$1-1,FALSE)=0,"",VLOOKUP(VLOOKUP($A85,深渊配置!$O:$P,2,FALSE),怪物属性偏向!$E:$O,怪物属性偏向!O$1-1,FALSE))</f>
        <v/>
      </c>
    </row>
    <row r="86" spans="1:19" x14ac:dyDescent="0.15">
      <c r="A86" s="3">
        <f t="shared" si="1"/>
        <v>4000083</v>
      </c>
      <c r="B86" s="1" t="str">
        <f>VLOOKUP(A86,深渊配置!G:I,3,FALSE)</f>
        <v>甲虫精</v>
      </c>
      <c r="C86" s="7"/>
      <c r="D86" s="6" t="str">
        <f>VLOOKUP(B86,怪物属性偏向!F:P,11,FALSE)</f>
        <v>m1002</v>
      </c>
      <c r="E86" s="9">
        <v>55</v>
      </c>
      <c r="F86" s="9">
        <v>54</v>
      </c>
      <c r="G86" s="7" t="s">
        <v>287</v>
      </c>
      <c r="H86" s="9">
        <v>176</v>
      </c>
      <c r="I86" s="9">
        <v>55</v>
      </c>
      <c r="J86" s="9">
        <v>61</v>
      </c>
      <c r="K86" s="9">
        <v>74</v>
      </c>
      <c r="L86" s="9">
        <v>55</v>
      </c>
      <c r="M86" s="9">
        <v>55</v>
      </c>
      <c r="N86" s="8">
        <f>IF(VLOOKUP(VLOOKUP($A86,深渊配置!$O:$P,2,FALSE),怪物属性偏向!$E:$O,怪物属性偏向!J$1-1,FALSE)=0,"",VLOOKUP(VLOOKUP($A86,深渊配置!$O:$P,2,FALSE),怪物属性偏向!$E:$O,怪物属性偏向!J$1-1,FALSE))</f>
        <v>20008001</v>
      </c>
      <c r="O86" s="8" t="str">
        <f>IF(VLOOKUP(VLOOKUP($A86,深渊配置!$O:$P,2,FALSE),怪物属性偏向!$E:$O,怪物属性偏向!K$1-1,FALSE)=0,"",VLOOKUP(VLOOKUP($A86,深渊配置!$O:$P,2,FALSE),怪物属性偏向!$E:$O,怪物属性偏向!K$1-1,FALSE))</f>
        <v/>
      </c>
      <c r="P86" s="8" t="str">
        <f>IF(VLOOKUP(VLOOKUP($A86,深渊配置!$O:$P,2,FALSE),怪物属性偏向!$E:$O,怪物属性偏向!L$1-1,FALSE)=0,"",VLOOKUP(VLOOKUP($A86,深渊配置!$O:$P,2,FALSE),怪物属性偏向!$E:$O,怪物属性偏向!L$1-1,FALSE))</f>
        <v/>
      </c>
      <c r="Q86" s="8">
        <f>IF(VLOOKUP(VLOOKUP($A86,深渊配置!$O:$P,2,FALSE),怪物属性偏向!$E:$O,怪物属性偏向!M$1-1,FALSE)=0,"",VLOOKUP(VLOOKUP($A86,深渊配置!$O:$P,2,FALSE),怪物属性偏向!$E:$O,怪物属性偏向!M$1-1,FALSE))</f>
        <v>200002</v>
      </c>
      <c r="R86" s="8" t="str">
        <f>IF(VLOOKUP(VLOOKUP($A86,深渊配置!$O:$P,2,FALSE),怪物属性偏向!$E:$O,怪物属性偏向!N$1-1,FALSE)=0,"",VLOOKUP(VLOOKUP($A86,深渊配置!$O:$P,2,FALSE),怪物属性偏向!$E:$O,怪物属性偏向!N$1-1,FALSE))</f>
        <v/>
      </c>
      <c r="S86" s="8" t="str">
        <f>IF(VLOOKUP(VLOOKUP($A86,深渊配置!$O:$P,2,FALSE),怪物属性偏向!$E:$O,怪物属性偏向!O$1-1,FALSE)=0,"",VLOOKUP(VLOOKUP($A86,深渊配置!$O:$P,2,FALSE),怪物属性偏向!$E:$O,怪物属性偏向!O$1-1,FALSE))</f>
        <v/>
      </c>
    </row>
    <row r="87" spans="1:19" x14ac:dyDescent="0.15">
      <c r="A87" s="3">
        <f t="shared" si="1"/>
        <v>4000084</v>
      </c>
      <c r="B87" s="1" t="str">
        <f>VLOOKUP(A87,深渊配置!G:I,3,FALSE)</f>
        <v>甲虫精</v>
      </c>
      <c r="C87" s="7"/>
      <c r="D87" s="6" t="str">
        <f>VLOOKUP(B87,怪物属性偏向!F:P,11,FALSE)</f>
        <v>m1002</v>
      </c>
      <c r="E87" s="9">
        <v>56</v>
      </c>
      <c r="F87" s="9">
        <v>55</v>
      </c>
      <c r="G87" s="7" t="s">
        <v>288</v>
      </c>
      <c r="H87" s="9">
        <v>177</v>
      </c>
      <c r="I87" s="9">
        <v>56</v>
      </c>
      <c r="J87" s="9">
        <v>62</v>
      </c>
      <c r="K87" s="9">
        <v>75</v>
      </c>
      <c r="L87" s="9">
        <v>56</v>
      </c>
      <c r="M87" s="9">
        <v>56</v>
      </c>
      <c r="N87" s="8">
        <f>IF(VLOOKUP(VLOOKUP($A87,深渊配置!$O:$P,2,FALSE),怪物属性偏向!$E:$O,怪物属性偏向!J$1-1,FALSE)=0,"",VLOOKUP(VLOOKUP($A87,深渊配置!$O:$P,2,FALSE),怪物属性偏向!$E:$O,怪物属性偏向!J$1-1,FALSE))</f>
        <v>20008001</v>
      </c>
      <c r="O87" s="8" t="str">
        <f>IF(VLOOKUP(VLOOKUP($A87,深渊配置!$O:$P,2,FALSE),怪物属性偏向!$E:$O,怪物属性偏向!K$1-1,FALSE)=0,"",VLOOKUP(VLOOKUP($A87,深渊配置!$O:$P,2,FALSE),怪物属性偏向!$E:$O,怪物属性偏向!K$1-1,FALSE))</f>
        <v/>
      </c>
      <c r="P87" s="8" t="str">
        <f>IF(VLOOKUP(VLOOKUP($A87,深渊配置!$O:$P,2,FALSE),怪物属性偏向!$E:$O,怪物属性偏向!L$1-1,FALSE)=0,"",VLOOKUP(VLOOKUP($A87,深渊配置!$O:$P,2,FALSE),怪物属性偏向!$E:$O,怪物属性偏向!L$1-1,FALSE))</f>
        <v/>
      </c>
      <c r="Q87" s="8">
        <f>IF(VLOOKUP(VLOOKUP($A87,深渊配置!$O:$P,2,FALSE),怪物属性偏向!$E:$O,怪物属性偏向!M$1-1,FALSE)=0,"",VLOOKUP(VLOOKUP($A87,深渊配置!$O:$P,2,FALSE),怪物属性偏向!$E:$O,怪物属性偏向!M$1-1,FALSE))</f>
        <v>200002</v>
      </c>
      <c r="R87" s="8" t="str">
        <f>IF(VLOOKUP(VLOOKUP($A87,深渊配置!$O:$P,2,FALSE),怪物属性偏向!$E:$O,怪物属性偏向!N$1-1,FALSE)=0,"",VLOOKUP(VLOOKUP($A87,深渊配置!$O:$P,2,FALSE),怪物属性偏向!$E:$O,怪物属性偏向!N$1-1,FALSE))</f>
        <v/>
      </c>
      <c r="S87" s="8" t="str">
        <f>IF(VLOOKUP(VLOOKUP($A87,深渊配置!$O:$P,2,FALSE),怪物属性偏向!$E:$O,怪物属性偏向!O$1-1,FALSE)=0,"",VLOOKUP(VLOOKUP($A87,深渊配置!$O:$P,2,FALSE),怪物属性偏向!$E:$O,怪物属性偏向!O$1-1,FALSE))</f>
        <v/>
      </c>
    </row>
    <row r="88" spans="1:19" x14ac:dyDescent="0.15">
      <c r="A88" s="3">
        <f t="shared" si="1"/>
        <v>4000085</v>
      </c>
      <c r="B88" s="1" t="str">
        <f>VLOOKUP(A88,深渊配置!G:I,3,FALSE)</f>
        <v>甲虫精</v>
      </c>
      <c r="C88" s="7"/>
      <c r="D88" s="6" t="str">
        <f>VLOOKUP(B88,怪物属性偏向!F:P,11,FALSE)</f>
        <v>m1002</v>
      </c>
      <c r="E88" s="9">
        <v>57</v>
      </c>
      <c r="F88" s="9">
        <v>56</v>
      </c>
      <c r="G88" s="7" t="s">
        <v>289</v>
      </c>
      <c r="H88" s="9">
        <v>178</v>
      </c>
      <c r="I88" s="9">
        <v>57</v>
      </c>
      <c r="J88" s="9">
        <v>63</v>
      </c>
      <c r="K88" s="9">
        <v>76</v>
      </c>
      <c r="L88" s="9">
        <v>57</v>
      </c>
      <c r="M88" s="9">
        <v>57</v>
      </c>
      <c r="N88" s="8">
        <f>IF(VLOOKUP(VLOOKUP($A88,深渊配置!$O:$P,2,FALSE),怪物属性偏向!$E:$O,怪物属性偏向!J$1-1,FALSE)=0,"",VLOOKUP(VLOOKUP($A88,深渊配置!$O:$P,2,FALSE),怪物属性偏向!$E:$O,怪物属性偏向!J$1-1,FALSE))</f>
        <v>20008001</v>
      </c>
      <c r="O88" s="8" t="str">
        <f>IF(VLOOKUP(VLOOKUP($A88,深渊配置!$O:$P,2,FALSE),怪物属性偏向!$E:$O,怪物属性偏向!K$1-1,FALSE)=0,"",VLOOKUP(VLOOKUP($A88,深渊配置!$O:$P,2,FALSE),怪物属性偏向!$E:$O,怪物属性偏向!K$1-1,FALSE))</f>
        <v/>
      </c>
      <c r="P88" s="8" t="str">
        <f>IF(VLOOKUP(VLOOKUP($A88,深渊配置!$O:$P,2,FALSE),怪物属性偏向!$E:$O,怪物属性偏向!L$1-1,FALSE)=0,"",VLOOKUP(VLOOKUP($A88,深渊配置!$O:$P,2,FALSE),怪物属性偏向!$E:$O,怪物属性偏向!L$1-1,FALSE))</f>
        <v/>
      </c>
      <c r="Q88" s="8">
        <f>IF(VLOOKUP(VLOOKUP($A88,深渊配置!$O:$P,2,FALSE),怪物属性偏向!$E:$O,怪物属性偏向!M$1-1,FALSE)=0,"",VLOOKUP(VLOOKUP($A88,深渊配置!$O:$P,2,FALSE),怪物属性偏向!$E:$O,怪物属性偏向!M$1-1,FALSE))</f>
        <v>200002</v>
      </c>
      <c r="R88" s="8" t="str">
        <f>IF(VLOOKUP(VLOOKUP($A88,深渊配置!$O:$P,2,FALSE),怪物属性偏向!$E:$O,怪物属性偏向!N$1-1,FALSE)=0,"",VLOOKUP(VLOOKUP($A88,深渊配置!$O:$P,2,FALSE),怪物属性偏向!$E:$O,怪物属性偏向!N$1-1,FALSE))</f>
        <v/>
      </c>
      <c r="S88" s="8" t="str">
        <f>IF(VLOOKUP(VLOOKUP($A88,深渊配置!$O:$P,2,FALSE),怪物属性偏向!$E:$O,怪物属性偏向!O$1-1,FALSE)=0,"",VLOOKUP(VLOOKUP($A88,深渊配置!$O:$P,2,FALSE),怪物属性偏向!$E:$O,怪物属性偏向!O$1-1,FALSE))</f>
        <v/>
      </c>
    </row>
    <row r="89" spans="1:19" x14ac:dyDescent="0.15">
      <c r="A89" s="3">
        <f t="shared" si="1"/>
        <v>4000086</v>
      </c>
      <c r="B89" s="1" t="str">
        <f>VLOOKUP(A89,深渊配置!G:I,3,FALSE)</f>
        <v>黄蜂怪</v>
      </c>
      <c r="C89" s="7"/>
      <c r="D89" s="6" t="str">
        <f>VLOOKUP(B89,怪物属性偏向!F:P,11,FALSE)</f>
        <v>m1001</v>
      </c>
      <c r="E89" s="9">
        <v>58</v>
      </c>
      <c r="F89" s="9">
        <v>57</v>
      </c>
      <c r="G89" s="7" t="s">
        <v>290</v>
      </c>
      <c r="H89" s="9">
        <v>179</v>
      </c>
      <c r="I89" s="9">
        <v>58</v>
      </c>
      <c r="J89" s="9">
        <v>64</v>
      </c>
      <c r="K89" s="9">
        <v>77</v>
      </c>
      <c r="L89" s="9">
        <v>58</v>
      </c>
      <c r="M89" s="9">
        <v>58</v>
      </c>
      <c r="N89" s="8">
        <f>IF(VLOOKUP(VLOOKUP($A89,深渊配置!$O:$P,2,FALSE),怪物属性偏向!$E:$O,怪物属性偏向!J$1-1,FALSE)=0,"",VLOOKUP(VLOOKUP($A89,深渊配置!$O:$P,2,FALSE),怪物属性偏向!$E:$O,怪物属性偏向!J$1-1,FALSE))</f>
        <v>20007001</v>
      </c>
      <c r="O89" s="8">
        <f>IF(VLOOKUP(VLOOKUP($A89,深渊配置!$O:$P,2,FALSE),怪物属性偏向!$E:$O,怪物属性偏向!K$1-1,FALSE)=0,"",VLOOKUP(VLOOKUP($A89,深渊配置!$O:$P,2,FALSE),怪物属性偏向!$E:$O,怪物属性偏向!K$1-1,FALSE))</f>
        <v>20007002</v>
      </c>
      <c r="P89" s="8" t="str">
        <f>IF(VLOOKUP(VLOOKUP($A89,深渊配置!$O:$P,2,FALSE),怪物属性偏向!$E:$O,怪物属性偏向!L$1-1,FALSE)=0,"",VLOOKUP(VLOOKUP($A89,深渊配置!$O:$P,2,FALSE),怪物属性偏向!$E:$O,怪物属性偏向!L$1-1,FALSE))</f>
        <v/>
      </c>
      <c r="Q89" s="8" t="str">
        <f>IF(VLOOKUP(VLOOKUP($A89,深渊配置!$O:$P,2,FALSE),怪物属性偏向!$E:$O,怪物属性偏向!M$1-1,FALSE)=0,"",VLOOKUP(VLOOKUP($A89,深渊配置!$O:$P,2,FALSE),怪物属性偏向!$E:$O,怪物属性偏向!M$1-1,FALSE))</f>
        <v/>
      </c>
      <c r="R89" s="8" t="str">
        <f>IF(VLOOKUP(VLOOKUP($A89,深渊配置!$O:$P,2,FALSE),怪物属性偏向!$E:$O,怪物属性偏向!N$1-1,FALSE)=0,"",VLOOKUP(VLOOKUP($A89,深渊配置!$O:$P,2,FALSE),怪物属性偏向!$E:$O,怪物属性偏向!N$1-1,FALSE))</f>
        <v/>
      </c>
      <c r="S89" s="8" t="str">
        <f>IF(VLOOKUP(VLOOKUP($A89,深渊配置!$O:$P,2,FALSE),怪物属性偏向!$E:$O,怪物属性偏向!O$1-1,FALSE)=0,"",VLOOKUP(VLOOKUP($A89,深渊配置!$O:$P,2,FALSE),怪物属性偏向!$E:$O,怪物属性偏向!O$1-1,FALSE))</f>
        <v/>
      </c>
    </row>
    <row r="90" spans="1:19" x14ac:dyDescent="0.15">
      <c r="A90" s="3">
        <f t="shared" si="1"/>
        <v>4000087</v>
      </c>
      <c r="B90" s="1" t="str">
        <f>VLOOKUP(A90,深渊配置!G:I,3,FALSE)</f>
        <v>黄蜂怪</v>
      </c>
      <c r="C90" s="7"/>
      <c r="D90" s="6" t="str">
        <f>VLOOKUP(B90,怪物属性偏向!F:P,11,FALSE)</f>
        <v>m1001</v>
      </c>
      <c r="E90" s="9">
        <v>59</v>
      </c>
      <c r="F90" s="9">
        <v>58</v>
      </c>
      <c r="G90" s="7" t="s">
        <v>291</v>
      </c>
      <c r="H90" s="9">
        <v>180</v>
      </c>
      <c r="I90" s="9">
        <v>59</v>
      </c>
      <c r="J90" s="9">
        <v>65</v>
      </c>
      <c r="K90" s="9">
        <v>78</v>
      </c>
      <c r="L90" s="9">
        <v>59</v>
      </c>
      <c r="M90" s="9">
        <v>59</v>
      </c>
      <c r="N90" s="8">
        <f>IF(VLOOKUP(VLOOKUP($A90,深渊配置!$O:$P,2,FALSE),怪物属性偏向!$E:$O,怪物属性偏向!J$1-1,FALSE)=0,"",VLOOKUP(VLOOKUP($A90,深渊配置!$O:$P,2,FALSE),怪物属性偏向!$E:$O,怪物属性偏向!J$1-1,FALSE))</f>
        <v>20007001</v>
      </c>
      <c r="O90" s="8">
        <f>IF(VLOOKUP(VLOOKUP($A90,深渊配置!$O:$P,2,FALSE),怪物属性偏向!$E:$O,怪物属性偏向!K$1-1,FALSE)=0,"",VLOOKUP(VLOOKUP($A90,深渊配置!$O:$P,2,FALSE),怪物属性偏向!$E:$O,怪物属性偏向!K$1-1,FALSE))</f>
        <v>20007002</v>
      </c>
      <c r="P90" s="8" t="str">
        <f>IF(VLOOKUP(VLOOKUP($A90,深渊配置!$O:$P,2,FALSE),怪物属性偏向!$E:$O,怪物属性偏向!L$1-1,FALSE)=0,"",VLOOKUP(VLOOKUP($A90,深渊配置!$O:$P,2,FALSE),怪物属性偏向!$E:$O,怪物属性偏向!L$1-1,FALSE))</f>
        <v/>
      </c>
      <c r="Q90" s="8" t="str">
        <f>IF(VLOOKUP(VLOOKUP($A90,深渊配置!$O:$P,2,FALSE),怪物属性偏向!$E:$O,怪物属性偏向!M$1-1,FALSE)=0,"",VLOOKUP(VLOOKUP($A90,深渊配置!$O:$P,2,FALSE),怪物属性偏向!$E:$O,怪物属性偏向!M$1-1,FALSE))</f>
        <v/>
      </c>
      <c r="R90" s="8" t="str">
        <f>IF(VLOOKUP(VLOOKUP($A90,深渊配置!$O:$P,2,FALSE),怪物属性偏向!$E:$O,怪物属性偏向!N$1-1,FALSE)=0,"",VLOOKUP(VLOOKUP($A90,深渊配置!$O:$P,2,FALSE),怪物属性偏向!$E:$O,怪物属性偏向!N$1-1,FALSE))</f>
        <v/>
      </c>
      <c r="S90" s="8" t="str">
        <f>IF(VLOOKUP(VLOOKUP($A90,深渊配置!$O:$P,2,FALSE),怪物属性偏向!$E:$O,怪物属性偏向!O$1-1,FALSE)=0,"",VLOOKUP(VLOOKUP($A90,深渊配置!$O:$P,2,FALSE),怪物属性偏向!$E:$O,怪物属性偏向!O$1-1,FALSE))</f>
        <v/>
      </c>
    </row>
    <row r="91" spans="1:19" x14ac:dyDescent="0.15">
      <c r="A91" s="3">
        <f t="shared" si="1"/>
        <v>4000088</v>
      </c>
      <c r="B91" s="1" t="str">
        <f>VLOOKUP(A91,深渊配置!G:I,3,FALSE)</f>
        <v>甲虫精</v>
      </c>
      <c r="C91" s="7"/>
      <c r="D91" s="6" t="str">
        <f>VLOOKUP(B91,怪物属性偏向!F:P,11,FALSE)</f>
        <v>m1002</v>
      </c>
      <c r="E91" s="9">
        <v>60</v>
      </c>
      <c r="F91" s="9">
        <v>59</v>
      </c>
      <c r="G91" s="7" t="s">
        <v>292</v>
      </c>
      <c r="H91" s="9">
        <v>181</v>
      </c>
      <c r="I91" s="9">
        <v>60</v>
      </c>
      <c r="J91" s="9">
        <v>66</v>
      </c>
      <c r="K91" s="9">
        <v>79</v>
      </c>
      <c r="L91" s="9">
        <v>60</v>
      </c>
      <c r="M91" s="9">
        <v>60</v>
      </c>
      <c r="N91" s="8">
        <f>IF(VLOOKUP(VLOOKUP($A91,深渊配置!$O:$P,2,FALSE),怪物属性偏向!$E:$O,怪物属性偏向!J$1-1,FALSE)=0,"",VLOOKUP(VLOOKUP($A91,深渊配置!$O:$P,2,FALSE),怪物属性偏向!$E:$O,怪物属性偏向!J$1-1,FALSE))</f>
        <v>20008001</v>
      </c>
      <c r="O91" s="8" t="str">
        <f>IF(VLOOKUP(VLOOKUP($A91,深渊配置!$O:$P,2,FALSE),怪物属性偏向!$E:$O,怪物属性偏向!K$1-1,FALSE)=0,"",VLOOKUP(VLOOKUP($A91,深渊配置!$O:$P,2,FALSE),怪物属性偏向!$E:$O,怪物属性偏向!K$1-1,FALSE))</f>
        <v/>
      </c>
      <c r="P91" s="8" t="str">
        <f>IF(VLOOKUP(VLOOKUP($A91,深渊配置!$O:$P,2,FALSE),怪物属性偏向!$E:$O,怪物属性偏向!L$1-1,FALSE)=0,"",VLOOKUP(VLOOKUP($A91,深渊配置!$O:$P,2,FALSE),怪物属性偏向!$E:$O,怪物属性偏向!L$1-1,FALSE))</f>
        <v/>
      </c>
      <c r="Q91" s="8">
        <f>IF(VLOOKUP(VLOOKUP($A91,深渊配置!$O:$P,2,FALSE),怪物属性偏向!$E:$O,怪物属性偏向!M$1-1,FALSE)=0,"",VLOOKUP(VLOOKUP($A91,深渊配置!$O:$P,2,FALSE),怪物属性偏向!$E:$O,怪物属性偏向!M$1-1,FALSE))</f>
        <v>200002</v>
      </c>
      <c r="R91" s="8" t="str">
        <f>IF(VLOOKUP(VLOOKUP($A91,深渊配置!$O:$P,2,FALSE),怪物属性偏向!$E:$O,怪物属性偏向!N$1-1,FALSE)=0,"",VLOOKUP(VLOOKUP($A91,深渊配置!$O:$P,2,FALSE),怪物属性偏向!$E:$O,怪物属性偏向!N$1-1,FALSE))</f>
        <v/>
      </c>
      <c r="S91" s="8" t="str">
        <f>IF(VLOOKUP(VLOOKUP($A91,深渊配置!$O:$P,2,FALSE),怪物属性偏向!$E:$O,怪物属性偏向!O$1-1,FALSE)=0,"",VLOOKUP(VLOOKUP($A91,深渊配置!$O:$P,2,FALSE),怪物属性偏向!$E:$O,怪物属性偏向!O$1-1,FALSE))</f>
        <v/>
      </c>
    </row>
    <row r="92" spans="1:19" x14ac:dyDescent="0.15">
      <c r="A92" s="3">
        <f t="shared" si="1"/>
        <v>4000089</v>
      </c>
      <c r="B92" s="1" t="str">
        <f>VLOOKUP(A92,深渊配置!G:I,3,FALSE)</f>
        <v>甲虫精</v>
      </c>
      <c r="C92" s="7"/>
      <c r="D92" s="6" t="str">
        <f>VLOOKUP(B92,怪物属性偏向!F:P,11,FALSE)</f>
        <v>m1002</v>
      </c>
      <c r="E92" s="9">
        <v>61</v>
      </c>
      <c r="F92" s="9">
        <v>60</v>
      </c>
      <c r="G92" s="7" t="s">
        <v>293</v>
      </c>
      <c r="H92" s="9">
        <v>182</v>
      </c>
      <c r="I92" s="9">
        <v>61</v>
      </c>
      <c r="J92" s="9">
        <v>67</v>
      </c>
      <c r="K92" s="9">
        <v>80</v>
      </c>
      <c r="L92" s="9">
        <v>61</v>
      </c>
      <c r="M92" s="9">
        <v>61</v>
      </c>
      <c r="N92" s="8">
        <f>IF(VLOOKUP(VLOOKUP($A92,深渊配置!$O:$P,2,FALSE),怪物属性偏向!$E:$O,怪物属性偏向!J$1-1,FALSE)=0,"",VLOOKUP(VLOOKUP($A92,深渊配置!$O:$P,2,FALSE),怪物属性偏向!$E:$O,怪物属性偏向!J$1-1,FALSE))</f>
        <v>20008001</v>
      </c>
      <c r="O92" s="8" t="str">
        <f>IF(VLOOKUP(VLOOKUP($A92,深渊配置!$O:$P,2,FALSE),怪物属性偏向!$E:$O,怪物属性偏向!K$1-1,FALSE)=0,"",VLOOKUP(VLOOKUP($A92,深渊配置!$O:$P,2,FALSE),怪物属性偏向!$E:$O,怪物属性偏向!K$1-1,FALSE))</f>
        <v/>
      </c>
      <c r="P92" s="8" t="str">
        <f>IF(VLOOKUP(VLOOKUP($A92,深渊配置!$O:$P,2,FALSE),怪物属性偏向!$E:$O,怪物属性偏向!L$1-1,FALSE)=0,"",VLOOKUP(VLOOKUP($A92,深渊配置!$O:$P,2,FALSE),怪物属性偏向!$E:$O,怪物属性偏向!L$1-1,FALSE))</f>
        <v/>
      </c>
      <c r="Q92" s="8">
        <f>IF(VLOOKUP(VLOOKUP($A92,深渊配置!$O:$P,2,FALSE),怪物属性偏向!$E:$O,怪物属性偏向!M$1-1,FALSE)=0,"",VLOOKUP(VLOOKUP($A92,深渊配置!$O:$P,2,FALSE),怪物属性偏向!$E:$O,怪物属性偏向!M$1-1,FALSE))</f>
        <v>200002</v>
      </c>
      <c r="R92" s="8" t="str">
        <f>IF(VLOOKUP(VLOOKUP($A92,深渊配置!$O:$P,2,FALSE),怪物属性偏向!$E:$O,怪物属性偏向!N$1-1,FALSE)=0,"",VLOOKUP(VLOOKUP($A92,深渊配置!$O:$P,2,FALSE),怪物属性偏向!$E:$O,怪物属性偏向!N$1-1,FALSE))</f>
        <v/>
      </c>
      <c r="S92" s="8" t="str">
        <f>IF(VLOOKUP(VLOOKUP($A92,深渊配置!$O:$P,2,FALSE),怪物属性偏向!$E:$O,怪物属性偏向!O$1-1,FALSE)=0,"",VLOOKUP(VLOOKUP($A92,深渊配置!$O:$P,2,FALSE),怪物属性偏向!$E:$O,怪物属性偏向!O$1-1,FALSE))</f>
        <v/>
      </c>
    </row>
    <row r="93" spans="1:19" x14ac:dyDescent="0.15">
      <c r="A93" s="3">
        <f t="shared" si="1"/>
        <v>4000090</v>
      </c>
      <c r="B93" s="1" t="str">
        <f>VLOOKUP(A93,深渊配置!G:I,3,FALSE)</f>
        <v>甲虫精</v>
      </c>
      <c r="C93" s="7"/>
      <c r="D93" s="6" t="str">
        <f>VLOOKUP(B93,怪物属性偏向!F:P,11,FALSE)</f>
        <v>m1002</v>
      </c>
      <c r="E93" s="9">
        <v>62</v>
      </c>
      <c r="F93" s="9">
        <v>61</v>
      </c>
      <c r="G93" s="7" t="s">
        <v>294</v>
      </c>
      <c r="H93" s="9">
        <v>183</v>
      </c>
      <c r="I93" s="9">
        <v>62</v>
      </c>
      <c r="J93" s="9">
        <v>68</v>
      </c>
      <c r="K93" s="9">
        <v>81</v>
      </c>
      <c r="L93" s="9">
        <v>62</v>
      </c>
      <c r="M93" s="9">
        <v>62</v>
      </c>
      <c r="N93" s="8">
        <f>IF(VLOOKUP(VLOOKUP($A93,深渊配置!$O:$P,2,FALSE),怪物属性偏向!$E:$O,怪物属性偏向!J$1-1,FALSE)=0,"",VLOOKUP(VLOOKUP($A93,深渊配置!$O:$P,2,FALSE),怪物属性偏向!$E:$O,怪物属性偏向!J$1-1,FALSE))</f>
        <v>20008001</v>
      </c>
      <c r="O93" s="8" t="str">
        <f>IF(VLOOKUP(VLOOKUP($A93,深渊配置!$O:$P,2,FALSE),怪物属性偏向!$E:$O,怪物属性偏向!K$1-1,FALSE)=0,"",VLOOKUP(VLOOKUP($A93,深渊配置!$O:$P,2,FALSE),怪物属性偏向!$E:$O,怪物属性偏向!K$1-1,FALSE))</f>
        <v/>
      </c>
      <c r="P93" s="8" t="str">
        <f>IF(VLOOKUP(VLOOKUP($A93,深渊配置!$O:$P,2,FALSE),怪物属性偏向!$E:$O,怪物属性偏向!L$1-1,FALSE)=0,"",VLOOKUP(VLOOKUP($A93,深渊配置!$O:$P,2,FALSE),怪物属性偏向!$E:$O,怪物属性偏向!L$1-1,FALSE))</f>
        <v/>
      </c>
      <c r="Q93" s="8">
        <f>IF(VLOOKUP(VLOOKUP($A93,深渊配置!$O:$P,2,FALSE),怪物属性偏向!$E:$O,怪物属性偏向!M$1-1,FALSE)=0,"",VLOOKUP(VLOOKUP($A93,深渊配置!$O:$P,2,FALSE),怪物属性偏向!$E:$O,怪物属性偏向!M$1-1,FALSE))</f>
        <v>200002</v>
      </c>
      <c r="R93" s="8" t="str">
        <f>IF(VLOOKUP(VLOOKUP($A93,深渊配置!$O:$P,2,FALSE),怪物属性偏向!$E:$O,怪物属性偏向!N$1-1,FALSE)=0,"",VLOOKUP(VLOOKUP($A93,深渊配置!$O:$P,2,FALSE),怪物属性偏向!$E:$O,怪物属性偏向!N$1-1,FALSE))</f>
        <v/>
      </c>
      <c r="S93" s="8" t="str">
        <f>IF(VLOOKUP(VLOOKUP($A93,深渊配置!$O:$P,2,FALSE),怪物属性偏向!$E:$O,怪物属性偏向!O$1-1,FALSE)=0,"",VLOOKUP(VLOOKUP($A93,深渊配置!$O:$P,2,FALSE),怪物属性偏向!$E:$O,怪物属性偏向!O$1-1,FALSE))</f>
        <v/>
      </c>
    </row>
    <row r="94" spans="1:19" x14ac:dyDescent="0.15">
      <c r="A94" s="3">
        <f t="shared" si="1"/>
        <v>4000091</v>
      </c>
      <c r="B94" s="1" t="str">
        <f>VLOOKUP(A94,深渊配置!G:I,3,FALSE)</f>
        <v>黄蜂怪</v>
      </c>
      <c r="C94" s="7"/>
      <c r="D94" s="6" t="str">
        <f>VLOOKUP(B94,怪物属性偏向!F:P,11,FALSE)</f>
        <v>m1001</v>
      </c>
      <c r="E94" s="9">
        <v>63</v>
      </c>
      <c r="F94" s="9">
        <v>62</v>
      </c>
      <c r="G94" s="7" t="s">
        <v>295</v>
      </c>
      <c r="H94" s="9">
        <v>184</v>
      </c>
      <c r="I94" s="9">
        <v>63</v>
      </c>
      <c r="J94" s="9">
        <v>69</v>
      </c>
      <c r="K94" s="9">
        <v>82</v>
      </c>
      <c r="L94" s="9">
        <v>63</v>
      </c>
      <c r="M94" s="9">
        <v>63</v>
      </c>
      <c r="N94" s="8">
        <f>IF(VLOOKUP(VLOOKUP($A94,深渊配置!$O:$P,2,FALSE),怪物属性偏向!$E:$O,怪物属性偏向!J$1-1,FALSE)=0,"",VLOOKUP(VLOOKUP($A94,深渊配置!$O:$P,2,FALSE),怪物属性偏向!$E:$O,怪物属性偏向!J$1-1,FALSE))</f>
        <v>20007001</v>
      </c>
      <c r="O94" s="8">
        <f>IF(VLOOKUP(VLOOKUP($A94,深渊配置!$O:$P,2,FALSE),怪物属性偏向!$E:$O,怪物属性偏向!K$1-1,FALSE)=0,"",VLOOKUP(VLOOKUP($A94,深渊配置!$O:$P,2,FALSE),怪物属性偏向!$E:$O,怪物属性偏向!K$1-1,FALSE))</f>
        <v>20007002</v>
      </c>
      <c r="P94" s="8" t="str">
        <f>IF(VLOOKUP(VLOOKUP($A94,深渊配置!$O:$P,2,FALSE),怪物属性偏向!$E:$O,怪物属性偏向!L$1-1,FALSE)=0,"",VLOOKUP(VLOOKUP($A94,深渊配置!$O:$P,2,FALSE),怪物属性偏向!$E:$O,怪物属性偏向!L$1-1,FALSE))</f>
        <v/>
      </c>
      <c r="Q94" s="8" t="str">
        <f>IF(VLOOKUP(VLOOKUP($A94,深渊配置!$O:$P,2,FALSE),怪物属性偏向!$E:$O,怪物属性偏向!M$1-1,FALSE)=0,"",VLOOKUP(VLOOKUP($A94,深渊配置!$O:$P,2,FALSE),怪物属性偏向!$E:$O,怪物属性偏向!M$1-1,FALSE))</f>
        <v/>
      </c>
      <c r="R94" s="8" t="str">
        <f>IF(VLOOKUP(VLOOKUP($A94,深渊配置!$O:$P,2,FALSE),怪物属性偏向!$E:$O,怪物属性偏向!N$1-1,FALSE)=0,"",VLOOKUP(VLOOKUP($A94,深渊配置!$O:$P,2,FALSE),怪物属性偏向!$E:$O,怪物属性偏向!N$1-1,FALSE))</f>
        <v/>
      </c>
      <c r="S94" s="8" t="str">
        <f>IF(VLOOKUP(VLOOKUP($A94,深渊配置!$O:$P,2,FALSE),怪物属性偏向!$E:$O,怪物属性偏向!O$1-1,FALSE)=0,"",VLOOKUP(VLOOKUP($A94,深渊配置!$O:$P,2,FALSE),怪物属性偏向!$E:$O,怪物属性偏向!O$1-1,FALSE))</f>
        <v/>
      </c>
    </row>
    <row r="95" spans="1:19" x14ac:dyDescent="0.15">
      <c r="A95" s="3">
        <f t="shared" si="1"/>
        <v>4000092</v>
      </c>
      <c r="B95" s="1" t="str">
        <f>VLOOKUP(A95,深渊配置!G:I,3,FALSE)</f>
        <v>黄蜂怪</v>
      </c>
      <c r="C95" s="7"/>
      <c r="D95" s="6" t="str">
        <f>VLOOKUP(B95,怪物属性偏向!F:P,11,FALSE)</f>
        <v>m1001</v>
      </c>
      <c r="E95" s="9">
        <v>64</v>
      </c>
      <c r="F95" s="9">
        <v>63</v>
      </c>
      <c r="G95" s="7" t="s">
        <v>296</v>
      </c>
      <c r="H95" s="9">
        <v>185</v>
      </c>
      <c r="I95" s="9">
        <v>64</v>
      </c>
      <c r="J95" s="9">
        <v>70</v>
      </c>
      <c r="K95" s="9">
        <v>83</v>
      </c>
      <c r="L95" s="9">
        <v>64</v>
      </c>
      <c r="M95" s="9">
        <v>64</v>
      </c>
      <c r="N95" s="8">
        <f>IF(VLOOKUP(VLOOKUP($A95,深渊配置!$O:$P,2,FALSE),怪物属性偏向!$E:$O,怪物属性偏向!J$1-1,FALSE)=0,"",VLOOKUP(VLOOKUP($A95,深渊配置!$O:$P,2,FALSE),怪物属性偏向!$E:$O,怪物属性偏向!J$1-1,FALSE))</f>
        <v>20007001</v>
      </c>
      <c r="O95" s="8">
        <f>IF(VLOOKUP(VLOOKUP($A95,深渊配置!$O:$P,2,FALSE),怪物属性偏向!$E:$O,怪物属性偏向!K$1-1,FALSE)=0,"",VLOOKUP(VLOOKUP($A95,深渊配置!$O:$P,2,FALSE),怪物属性偏向!$E:$O,怪物属性偏向!K$1-1,FALSE))</f>
        <v>20007002</v>
      </c>
      <c r="P95" s="8" t="str">
        <f>IF(VLOOKUP(VLOOKUP($A95,深渊配置!$O:$P,2,FALSE),怪物属性偏向!$E:$O,怪物属性偏向!L$1-1,FALSE)=0,"",VLOOKUP(VLOOKUP($A95,深渊配置!$O:$P,2,FALSE),怪物属性偏向!$E:$O,怪物属性偏向!L$1-1,FALSE))</f>
        <v/>
      </c>
      <c r="Q95" s="8" t="str">
        <f>IF(VLOOKUP(VLOOKUP($A95,深渊配置!$O:$P,2,FALSE),怪物属性偏向!$E:$O,怪物属性偏向!M$1-1,FALSE)=0,"",VLOOKUP(VLOOKUP($A95,深渊配置!$O:$P,2,FALSE),怪物属性偏向!$E:$O,怪物属性偏向!M$1-1,FALSE))</f>
        <v/>
      </c>
      <c r="R95" s="8" t="str">
        <f>IF(VLOOKUP(VLOOKUP($A95,深渊配置!$O:$P,2,FALSE),怪物属性偏向!$E:$O,怪物属性偏向!N$1-1,FALSE)=0,"",VLOOKUP(VLOOKUP($A95,深渊配置!$O:$P,2,FALSE),怪物属性偏向!$E:$O,怪物属性偏向!N$1-1,FALSE))</f>
        <v/>
      </c>
      <c r="S95" s="8" t="str">
        <f>IF(VLOOKUP(VLOOKUP($A95,深渊配置!$O:$P,2,FALSE),怪物属性偏向!$E:$O,怪物属性偏向!O$1-1,FALSE)=0,"",VLOOKUP(VLOOKUP($A95,深渊配置!$O:$P,2,FALSE),怪物属性偏向!$E:$O,怪物属性偏向!O$1-1,FALSE))</f>
        <v/>
      </c>
    </row>
    <row r="96" spans="1:19" x14ac:dyDescent="0.15">
      <c r="A96" s="3">
        <f t="shared" si="1"/>
        <v>4000093</v>
      </c>
      <c r="B96" s="1" t="str">
        <f>VLOOKUP(A96,深渊配置!G:I,3,FALSE)</f>
        <v>黄蜂怪</v>
      </c>
      <c r="C96" s="7"/>
      <c r="D96" s="6" t="str">
        <f>VLOOKUP(B96,怪物属性偏向!F:P,11,FALSE)</f>
        <v>m1001</v>
      </c>
      <c r="E96" s="9">
        <v>65</v>
      </c>
      <c r="F96" s="9">
        <v>64</v>
      </c>
      <c r="G96" s="7" t="s">
        <v>297</v>
      </c>
      <c r="H96" s="9">
        <v>186</v>
      </c>
      <c r="I96" s="9">
        <v>65</v>
      </c>
      <c r="J96" s="9">
        <v>71</v>
      </c>
      <c r="K96" s="9">
        <v>84</v>
      </c>
      <c r="L96" s="9">
        <v>65</v>
      </c>
      <c r="M96" s="9">
        <v>65</v>
      </c>
      <c r="N96" s="8">
        <f>IF(VLOOKUP(VLOOKUP($A96,深渊配置!$O:$P,2,FALSE),怪物属性偏向!$E:$O,怪物属性偏向!J$1-1,FALSE)=0,"",VLOOKUP(VLOOKUP($A96,深渊配置!$O:$P,2,FALSE),怪物属性偏向!$E:$O,怪物属性偏向!J$1-1,FALSE))</f>
        <v>20007001</v>
      </c>
      <c r="O96" s="8">
        <f>IF(VLOOKUP(VLOOKUP($A96,深渊配置!$O:$P,2,FALSE),怪物属性偏向!$E:$O,怪物属性偏向!K$1-1,FALSE)=0,"",VLOOKUP(VLOOKUP($A96,深渊配置!$O:$P,2,FALSE),怪物属性偏向!$E:$O,怪物属性偏向!K$1-1,FALSE))</f>
        <v>20007002</v>
      </c>
      <c r="P96" s="8" t="str">
        <f>IF(VLOOKUP(VLOOKUP($A96,深渊配置!$O:$P,2,FALSE),怪物属性偏向!$E:$O,怪物属性偏向!L$1-1,FALSE)=0,"",VLOOKUP(VLOOKUP($A96,深渊配置!$O:$P,2,FALSE),怪物属性偏向!$E:$O,怪物属性偏向!L$1-1,FALSE))</f>
        <v/>
      </c>
      <c r="Q96" s="8" t="str">
        <f>IF(VLOOKUP(VLOOKUP($A96,深渊配置!$O:$P,2,FALSE),怪物属性偏向!$E:$O,怪物属性偏向!M$1-1,FALSE)=0,"",VLOOKUP(VLOOKUP($A96,深渊配置!$O:$P,2,FALSE),怪物属性偏向!$E:$O,怪物属性偏向!M$1-1,FALSE))</f>
        <v/>
      </c>
      <c r="R96" s="8" t="str">
        <f>IF(VLOOKUP(VLOOKUP($A96,深渊配置!$O:$P,2,FALSE),怪物属性偏向!$E:$O,怪物属性偏向!N$1-1,FALSE)=0,"",VLOOKUP(VLOOKUP($A96,深渊配置!$O:$P,2,FALSE),怪物属性偏向!$E:$O,怪物属性偏向!N$1-1,FALSE))</f>
        <v/>
      </c>
      <c r="S96" s="8" t="str">
        <f>IF(VLOOKUP(VLOOKUP($A96,深渊配置!$O:$P,2,FALSE),怪物属性偏向!$E:$O,怪物属性偏向!O$1-1,FALSE)=0,"",VLOOKUP(VLOOKUP($A96,深渊配置!$O:$P,2,FALSE),怪物属性偏向!$E:$O,怪物属性偏向!O$1-1,FALSE))</f>
        <v/>
      </c>
    </row>
    <row r="97" spans="1:19" x14ac:dyDescent="0.15">
      <c r="A97" s="3">
        <f t="shared" si="1"/>
        <v>4000094</v>
      </c>
      <c r="B97" s="1" t="str">
        <f>VLOOKUP(A97,深渊配置!G:I,3,FALSE)</f>
        <v>甲虫精</v>
      </c>
      <c r="C97" s="7"/>
      <c r="D97" s="6" t="str">
        <f>VLOOKUP(B97,怪物属性偏向!F:P,11,FALSE)</f>
        <v>m1002</v>
      </c>
      <c r="E97" s="9">
        <v>66</v>
      </c>
      <c r="F97" s="9">
        <v>65</v>
      </c>
      <c r="G97" s="7" t="s">
        <v>298</v>
      </c>
      <c r="H97" s="9">
        <v>187</v>
      </c>
      <c r="I97" s="9">
        <v>66</v>
      </c>
      <c r="J97" s="9">
        <v>72</v>
      </c>
      <c r="K97" s="9">
        <v>85</v>
      </c>
      <c r="L97" s="9">
        <v>66</v>
      </c>
      <c r="M97" s="9">
        <v>66</v>
      </c>
      <c r="N97" s="8">
        <f>IF(VLOOKUP(VLOOKUP($A97,深渊配置!$O:$P,2,FALSE),怪物属性偏向!$E:$O,怪物属性偏向!J$1-1,FALSE)=0,"",VLOOKUP(VLOOKUP($A97,深渊配置!$O:$P,2,FALSE),怪物属性偏向!$E:$O,怪物属性偏向!J$1-1,FALSE))</f>
        <v>20008001</v>
      </c>
      <c r="O97" s="8" t="str">
        <f>IF(VLOOKUP(VLOOKUP($A97,深渊配置!$O:$P,2,FALSE),怪物属性偏向!$E:$O,怪物属性偏向!K$1-1,FALSE)=0,"",VLOOKUP(VLOOKUP($A97,深渊配置!$O:$P,2,FALSE),怪物属性偏向!$E:$O,怪物属性偏向!K$1-1,FALSE))</f>
        <v/>
      </c>
      <c r="P97" s="8" t="str">
        <f>IF(VLOOKUP(VLOOKUP($A97,深渊配置!$O:$P,2,FALSE),怪物属性偏向!$E:$O,怪物属性偏向!L$1-1,FALSE)=0,"",VLOOKUP(VLOOKUP($A97,深渊配置!$O:$P,2,FALSE),怪物属性偏向!$E:$O,怪物属性偏向!L$1-1,FALSE))</f>
        <v/>
      </c>
      <c r="Q97" s="8">
        <f>IF(VLOOKUP(VLOOKUP($A97,深渊配置!$O:$P,2,FALSE),怪物属性偏向!$E:$O,怪物属性偏向!M$1-1,FALSE)=0,"",VLOOKUP(VLOOKUP($A97,深渊配置!$O:$P,2,FALSE),怪物属性偏向!$E:$O,怪物属性偏向!M$1-1,FALSE))</f>
        <v>200002</v>
      </c>
      <c r="R97" s="8" t="str">
        <f>IF(VLOOKUP(VLOOKUP($A97,深渊配置!$O:$P,2,FALSE),怪物属性偏向!$E:$O,怪物属性偏向!N$1-1,FALSE)=0,"",VLOOKUP(VLOOKUP($A97,深渊配置!$O:$P,2,FALSE),怪物属性偏向!$E:$O,怪物属性偏向!N$1-1,FALSE))</f>
        <v/>
      </c>
      <c r="S97" s="8" t="str">
        <f>IF(VLOOKUP(VLOOKUP($A97,深渊配置!$O:$P,2,FALSE),怪物属性偏向!$E:$O,怪物属性偏向!O$1-1,FALSE)=0,"",VLOOKUP(VLOOKUP($A97,深渊配置!$O:$P,2,FALSE),怪物属性偏向!$E:$O,怪物属性偏向!O$1-1,FALSE))</f>
        <v/>
      </c>
    </row>
    <row r="98" spans="1:19" x14ac:dyDescent="0.15">
      <c r="A98" s="3">
        <f t="shared" si="1"/>
        <v>4000095</v>
      </c>
      <c r="B98" s="1" t="str">
        <f>VLOOKUP(A98,深渊配置!G:I,3,FALSE)</f>
        <v>甲虫精</v>
      </c>
      <c r="C98" s="7"/>
      <c r="D98" s="6" t="str">
        <f>VLOOKUP(B98,怪物属性偏向!F:P,11,FALSE)</f>
        <v>m1002</v>
      </c>
      <c r="E98" s="9">
        <v>67</v>
      </c>
      <c r="F98" s="9">
        <v>66</v>
      </c>
      <c r="G98" s="7" t="s">
        <v>299</v>
      </c>
      <c r="H98" s="9">
        <v>188</v>
      </c>
      <c r="I98" s="9">
        <v>67</v>
      </c>
      <c r="J98" s="9">
        <v>73</v>
      </c>
      <c r="K98" s="9">
        <v>86</v>
      </c>
      <c r="L98" s="9">
        <v>67</v>
      </c>
      <c r="M98" s="9">
        <v>67</v>
      </c>
      <c r="N98" s="8">
        <f>IF(VLOOKUP(VLOOKUP($A98,深渊配置!$O:$P,2,FALSE),怪物属性偏向!$E:$O,怪物属性偏向!J$1-1,FALSE)=0,"",VLOOKUP(VLOOKUP($A98,深渊配置!$O:$P,2,FALSE),怪物属性偏向!$E:$O,怪物属性偏向!J$1-1,FALSE))</f>
        <v>20008001</v>
      </c>
      <c r="O98" s="8" t="str">
        <f>IF(VLOOKUP(VLOOKUP($A98,深渊配置!$O:$P,2,FALSE),怪物属性偏向!$E:$O,怪物属性偏向!K$1-1,FALSE)=0,"",VLOOKUP(VLOOKUP($A98,深渊配置!$O:$P,2,FALSE),怪物属性偏向!$E:$O,怪物属性偏向!K$1-1,FALSE))</f>
        <v/>
      </c>
      <c r="P98" s="8" t="str">
        <f>IF(VLOOKUP(VLOOKUP($A98,深渊配置!$O:$P,2,FALSE),怪物属性偏向!$E:$O,怪物属性偏向!L$1-1,FALSE)=0,"",VLOOKUP(VLOOKUP($A98,深渊配置!$O:$P,2,FALSE),怪物属性偏向!$E:$O,怪物属性偏向!L$1-1,FALSE))</f>
        <v/>
      </c>
      <c r="Q98" s="8">
        <f>IF(VLOOKUP(VLOOKUP($A98,深渊配置!$O:$P,2,FALSE),怪物属性偏向!$E:$O,怪物属性偏向!M$1-1,FALSE)=0,"",VLOOKUP(VLOOKUP($A98,深渊配置!$O:$P,2,FALSE),怪物属性偏向!$E:$O,怪物属性偏向!M$1-1,FALSE))</f>
        <v>200002</v>
      </c>
      <c r="R98" s="8" t="str">
        <f>IF(VLOOKUP(VLOOKUP($A98,深渊配置!$O:$P,2,FALSE),怪物属性偏向!$E:$O,怪物属性偏向!N$1-1,FALSE)=0,"",VLOOKUP(VLOOKUP($A98,深渊配置!$O:$P,2,FALSE),怪物属性偏向!$E:$O,怪物属性偏向!N$1-1,FALSE))</f>
        <v/>
      </c>
      <c r="S98" s="8" t="str">
        <f>IF(VLOOKUP(VLOOKUP($A98,深渊配置!$O:$P,2,FALSE),怪物属性偏向!$E:$O,怪物属性偏向!O$1-1,FALSE)=0,"",VLOOKUP(VLOOKUP($A98,深渊配置!$O:$P,2,FALSE),怪物属性偏向!$E:$O,怪物属性偏向!O$1-1,FALSE))</f>
        <v/>
      </c>
    </row>
    <row r="99" spans="1:19" x14ac:dyDescent="0.15">
      <c r="A99" s="3">
        <f t="shared" si="1"/>
        <v>4000096</v>
      </c>
      <c r="B99" s="1" t="str">
        <f>VLOOKUP(A99,深渊配置!G:I,3,FALSE)</f>
        <v>莉莉丝</v>
      </c>
      <c r="C99" s="7"/>
      <c r="D99" s="6" t="str">
        <f>VLOOKUP(B99,怪物属性偏向!F:P,11,FALSE)</f>
        <v>r1015</v>
      </c>
      <c r="E99" s="9">
        <v>68</v>
      </c>
      <c r="F99" s="9">
        <v>67</v>
      </c>
      <c r="G99" s="7" t="s">
        <v>300</v>
      </c>
      <c r="H99" s="9">
        <v>189</v>
      </c>
      <c r="I99" s="9">
        <v>68</v>
      </c>
      <c r="J99" s="9">
        <v>74</v>
      </c>
      <c r="K99" s="9">
        <v>87</v>
      </c>
      <c r="L99" s="9">
        <v>68</v>
      </c>
      <c r="M99" s="9">
        <v>68</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100001</v>
      </c>
      <c r="R99" s="8">
        <f>IF(VLOOKUP(VLOOKUP($A99,深渊配置!$O:$P,2,FALSE),怪物属性偏向!$E:$O,怪物属性偏向!N$1-1,FALSE)=0,"",VLOOKUP(VLOOKUP($A99,深渊配置!$O:$P,2,FALSE),怪物属性偏向!$E:$O,怪物属性偏向!N$1-1,FALSE))</f>
        <v>100181</v>
      </c>
      <c r="S99" s="8">
        <f>IF(VLOOKUP(VLOOKUP($A99,深渊配置!$O:$P,2,FALSE),怪物属性偏向!$E:$O,怪物属性偏向!O$1-1,FALSE)=0,"",VLOOKUP(VLOOKUP($A99,深渊配置!$O:$P,2,FALSE),怪物属性偏向!$E:$O,怪物属性偏向!O$1-1,FALSE))</f>
        <v>100201</v>
      </c>
    </row>
    <row r="100" spans="1:19" x14ac:dyDescent="0.15">
      <c r="A100" s="3">
        <f t="shared" si="1"/>
        <v>4000097</v>
      </c>
      <c r="B100" s="1" t="str">
        <f>VLOOKUP(A100,深渊配置!G:I,3,FALSE)</f>
        <v>洛克</v>
      </c>
      <c r="C100" s="7"/>
      <c r="D100" s="6" t="str">
        <f>VLOOKUP(B100,怪物属性偏向!F:P,11,FALSE)</f>
        <v>r1009</v>
      </c>
      <c r="E100" s="9">
        <v>69</v>
      </c>
      <c r="F100" s="9">
        <v>68</v>
      </c>
      <c r="G100" s="7" t="s">
        <v>301</v>
      </c>
      <c r="H100" s="9">
        <v>190</v>
      </c>
      <c r="I100" s="9">
        <v>69</v>
      </c>
      <c r="J100" s="9">
        <v>75</v>
      </c>
      <c r="K100" s="9">
        <v>88</v>
      </c>
      <c r="L100" s="9">
        <v>69</v>
      </c>
      <c r="M100" s="9">
        <v>69</v>
      </c>
      <c r="N100" s="8">
        <f>IF(VLOOKUP(VLOOKUP($A100,深渊配置!$O:$P,2,FALSE),怪物属性偏向!$E:$O,怪物属性偏向!J$1-1,FALSE)=0,"",VLOOKUP(VLOOKUP($A100,深渊配置!$O:$P,2,FALSE),怪物属性偏向!$E:$O,怪物属性偏向!J$1-1,FALSE))</f>
        <v>10100101</v>
      </c>
      <c r="O100" s="8">
        <f>IF(VLOOKUP(VLOOKUP($A100,深渊配置!$O:$P,2,FALSE),怪物属性偏向!$E:$O,怪物属性偏向!K$1-1,FALSE)=0,"",VLOOKUP(VLOOKUP($A100,深渊配置!$O:$P,2,FALSE),怪物属性偏向!$E:$O,怪物属性偏向!K$1-1,FALSE))</f>
        <v>10100201</v>
      </c>
      <c r="P100" s="8">
        <f>IF(VLOOKUP(VLOOKUP($A100,深渊配置!$O:$P,2,FALSE),怪物属性偏向!$E:$O,怪物属性偏向!L$1-1,FALSE)=0,"",VLOOKUP(VLOOKUP($A100,深渊配置!$O:$P,2,FALSE),怪物属性偏向!$E:$O,怪物属性偏向!L$1-1,FALSE))</f>
        <v>10100301</v>
      </c>
      <c r="Q100" s="8">
        <f>IF(VLOOKUP(VLOOKUP($A100,深渊配置!$O:$P,2,FALSE),怪物属性偏向!$E:$O,怪物属性偏向!M$1-1,FALSE)=0,"",VLOOKUP(VLOOKUP($A100,深渊配置!$O:$P,2,FALSE),怪物属性偏向!$E:$O,怪物属性偏向!M$1-1,FALSE))</f>
        <v>100121</v>
      </c>
      <c r="R100" s="8">
        <f>IF(VLOOKUP(VLOOKUP($A100,深渊配置!$O:$P,2,FALSE),怪物属性偏向!$E:$O,怪物属性偏向!N$1-1,FALSE)=0,"",VLOOKUP(VLOOKUP($A100,深渊配置!$O:$P,2,FALSE),怪物属性偏向!$E:$O,怪物属性偏向!N$1-1,FALSE))</f>
        <v>100361</v>
      </c>
      <c r="S100" s="8">
        <f>IF(VLOOKUP(VLOOKUP($A100,深渊配置!$O:$P,2,FALSE),怪物属性偏向!$E:$O,怪物属性偏向!O$1-1,FALSE)=0,"",VLOOKUP(VLOOKUP($A100,深渊配置!$O:$P,2,FALSE),怪物属性偏向!$E:$O,怪物属性偏向!O$1-1,FALSE))</f>
        <v>100381</v>
      </c>
    </row>
    <row r="101" spans="1:19" x14ac:dyDescent="0.15">
      <c r="A101" s="3">
        <f t="shared" si="1"/>
        <v>4000098</v>
      </c>
      <c r="B101" s="1" t="str">
        <f>VLOOKUP(A101,深渊配置!G:I,3,FALSE)</f>
        <v>麦克白</v>
      </c>
      <c r="C101" s="7"/>
      <c r="D101" s="6" t="str">
        <f>VLOOKUP(B101,怪物属性偏向!F:P,11,FALSE)</f>
        <v>r1004</v>
      </c>
      <c r="E101" s="9">
        <v>70</v>
      </c>
      <c r="F101" s="9">
        <v>69</v>
      </c>
      <c r="G101" s="7" t="s">
        <v>302</v>
      </c>
      <c r="H101" s="9">
        <v>191</v>
      </c>
      <c r="I101" s="9">
        <v>70</v>
      </c>
      <c r="J101" s="9">
        <v>76</v>
      </c>
      <c r="K101" s="9">
        <v>89</v>
      </c>
      <c r="L101" s="9">
        <v>70</v>
      </c>
      <c r="M101" s="9">
        <v>70</v>
      </c>
      <c r="N101" s="8">
        <f>IF(VLOOKUP(VLOOKUP($A101,深渊配置!$O:$P,2,FALSE),怪物属性偏向!$E:$O,怪物属性偏向!J$1-1,FALSE)=0,"",VLOOKUP(VLOOKUP($A101,深渊配置!$O:$P,2,FALSE),怪物属性偏向!$E:$O,怪物属性偏向!J$1-1,FALSE))</f>
        <v>10160101</v>
      </c>
      <c r="O101" s="8">
        <f>IF(VLOOKUP(VLOOKUP($A101,深渊配置!$O:$P,2,FALSE),怪物属性偏向!$E:$O,怪物属性偏向!K$1-1,FALSE)=0,"",VLOOKUP(VLOOKUP($A101,深渊配置!$O:$P,2,FALSE),怪物属性偏向!$E:$O,怪物属性偏向!K$1-1,FALSE))</f>
        <v>10160201</v>
      </c>
      <c r="P101" s="8">
        <f>IF(VLOOKUP(VLOOKUP($A101,深渊配置!$O:$P,2,FALSE),怪物属性偏向!$E:$O,怪物属性偏向!L$1-1,FALSE)=0,"",VLOOKUP(VLOOKUP($A101,深渊配置!$O:$P,2,FALSE),怪物属性偏向!$E:$O,怪物属性偏向!L$1-1,FALSE))</f>
        <v>10160301</v>
      </c>
      <c r="Q101" s="8">
        <f>IF(VLOOKUP(VLOOKUP($A101,深渊配置!$O:$P,2,FALSE),怪物属性偏向!$E:$O,怪物属性偏向!M$1-1,FALSE)=0,"",VLOOKUP(VLOOKUP($A101,深渊配置!$O:$P,2,FALSE),怪物属性偏向!$E:$O,怪物属性偏向!M$1-1,FALSE))</f>
        <v>100141</v>
      </c>
      <c r="R101" s="8">
        <f>IF(VLOOKUP(VLOOKUP($A101,深渊配置!$O:$P,2,FALSE),怪物属性偏向!$E:$O,怪物属性偏向!N$1-1,FALSE)=0,"",VLOOKUP(VLOOKUP($A101,深渊配置!$O:$P,2,FALSE),怪物属性偏向!$E:$O,怪物属性偏向!N$1-1,FALSE))</f>
        <v>100421</v>
      </c>
      <c r="S101" s="8">
        <f>IF(VLOOKUP(VLOOKUP($A101,深渊配置!$O:$P,2,FALSE),怪物属性偏向!$E:$O,怪物属性偏向!O$1-1,FALSE)=0,"",VLOOKUP(VLOOKUP($A101,深渊配置!$O:$P,2,FALSE),怪物属性偏向!$E:$O,怪物属性偏向!O$1-1,FALSE))</f>
        <v>100081</v>
      </c>
    </row>
    <row r="102" spans="1:19" x14ac:dyDescent="0.15">
      <c r="A102" s="3">
        <f t="shared" si="1"/>
        <v>4000099</v>
      </c>
      <c r="B102" s="1" t="str">
        <f>VLOOKUP(A102,深渊配置!G:I,3,FALSE)</f>
        <v>黄蜂怪</v>
      </c>
      <c r="C102" s="7"/>
      <c r="D102" s="6" t="str">
        <f>VLOOKUP(B102,怪物属性偏向!F:P,11,FALSE)</f>
        <v>m1001</v>
      </c>
      <c r="E102" s="9">
        <v>71</v>
      </c>
      <c r="F102" s="9">
        <v>70</v>
      </c>
      <c r="G102" s="7" t="s">
        <v>303</v>
      </c>
      <c r="H102" s="9">
        <v>192</v>
      </c>
      <c r="I102" s="9">
        <v>71</v>
      </c>
      <c r="J102" s="9">
        <v>77</v>
      </c>
      <c r="K102" s="9">
        <v>90</v>
      </c>
      <c r="L102" s="9">
        <v>71</v>
      </c>
      <c r="M102" s="9">
        <v>71</v>
      </c>
      <c r="N102" s="8">
        <f>IF(VLOOKUP(VLOOKUP($A102,深渊配置!$O:$P,2,FALSE),怪物属性偏向!$E:$O,怪物属性偏向!J$1-1,FALSE)=0,"",VLOOKUP(VLOOKUP($A102,深渊配置!$O:$P,2,FALSE),怪物属性偏向!$E:$O,怪物属性偏向!J$1-1,FALSE))</f>
        <v>20007001</v>
      </c>
      <c r="O102" s="8">
        <f>IF(VLOOKUP(VLOOKUP($A102,深渊配置!$O:$P,2,FALSE),怪物属性偏向!$E:$O,怪物属性偏向!K$1-1,FALSE)=0,"",VLOOKUP(VLOOKUP($A102,深渊配置!$O:$P,2,FALSE),怪物属性偏向!$E:$O,怪物属性偏向!K$1-1,FALSE))</f>
        <v>20007002</v>
      </c>
      <c r="P102" s="8" t="str">
        <f>IF(VLOOKUP(VLOOKUP($A102,深渊配置!$O:$P,2,FALSE),怪物属性偏向!$E:$O,怪物属性偏向!L$1-1,FALSE)=0,"",VLOOKUP(VLOOKUP($A102,深渊配置!$O:$P,2,FALSE),怪物属性偏向!$E:$O,怪物属性偏向!L$1-1,FALSE))</f>
        <v/>
      </c>
      <c r="Q102" s="8" t="str">
        <f>IF(VLOOKUP(VLOOKUP($A102,深渊配置!$O:$P,2,FALSE),怪物属性偏向!$E:$O,怪物属性偏向!M$1-1,FALSE)=0,"",VLOOKUP(VLOOKUP($A102,深渊配置!$O:$P,2,FALSE),怪物属性偏向!$E:$O,怪物属性偏向!M$1-1,FALSE))</f>
        <v/>
      </c>
      <c r="R102" s="8" t="str">
        <f>IF(VLOOKUP(VLOOKUP($A102,深渊配置!$O:$P,2,FALSE),怪物属性偏向!$E:$O,怪物属性偏向!N$1-1,FALSE)=0,"",VLOOKUP(VLOOKUP($A102,深渊配置!$O:$P,2,FALSE),怪物属性偏向!$E:$O,怪物属性偏向!N$1-1,FALSE))</f>
        <v/>
      </c>
      <c r="S102" s="8" t="str">
        <f>IF(VLOOKUP(VLOOKUP($A102,深渊配置!$O:$P,2,FALSE),怪物属性偏向!$E:$O,怪物属性偏向!O$1-1,FALSE)=0,"",VLOOKUP(VLOOKUP($A102,深渊配置!$O:$P,2,FALSE),怪物属性偏向!$E:$O,怪物属性偏向!O$1-1,FALSE))</f>
        <v/>
      </c>
    </row>
    <row r="103" spans="1:19" x14ac:dyDescent="0.15">
      <c r="A103" s="3">
        <f t="shared" si="1"/>
        <v>4000100</v>
      </c>
      <c r="B103" s="1" t="str">
        <f>VLOOKUP(A103,深渊配置!G:I,3,FALSE)</f>
        <v>小花精</v>
      </c>
      <c r="C103" s="7"/>
      <c r="D103" s="6" t="str">
        <f>VLOOKUP(B103,怪物属性偏向!F:P,11,FALSE)</f>
        <v>m1007</v>
      </c>
      <c r="E103" s="9">
        <v>72</v>
      </c>
      <c r="F103" s="9">
        <v>71</v>
      </c>
      <c r="G103" s="7" t="s">
        <v>304</v>
      </c>
      <c r="H103" s="9">
        <v>193</v>
      </c>
      <c r="I103" s="9">
        <v>72</v>
      </c>
      <c r="J103" s="9">
        <v>78</v>
      </c>
      <c r="K103" s="9">
        <v>91</v>
      </c>
      <c r="L103" s="9">
        <v>72</v>
      </c>
      <c r="M103" s="9">
        <v>72</v>
      </c>
      <c r="N103" s="8">
        <f>IF(VLOOKUP(VLOOKUP($A103,深渊配置!$O:$P,2,FALSE),怪物属性偏向!$E:$O,怪物属性偏向!J$1-1,FALSE)=0,"",VLOOKUP(VLOOKUP($A103,深渊配置!$O:$P,2,FALSE),怪物属性偏向!$E:$O,怪物属性偏向!J$1-1,FALSE))</f>
        <v>20010001</v>
      </c>
      <c r="O103" s="8">
        <f>IF(VLOOKUP(VLOOKUP($A103,深渊配置!$O:$P,2,FALSE),怪物属性偏向!$E:$O,怪物属性偏向!K$1-1,FALSE)=0,"",VLOOKUP(VLOOKUP($A103,深渊配置!$O:$P,2,FALSE),怪物属性偏向!$E:$O,怪物属性偏向!K$1-1,FALSE))</f>
        <v>20010002</v>
      </c>
      <c r="P103" s="8" t="str">
        <f>IF(VLOOKUP(VLOOKUP($A103,深渊配置!$O:$P,2,FALSE),怪物属性偏向!$E:$O,怪物属性偏向!L$1-1,FALSE)=0,"",VLOOKUP(VLOOKUP($A103,深渊配置!$O:$P,2,FALSE),怪物属性偏向!$E:$O,怪物属性偏向!L$1-1,FALSE))</f>
        <v/>
      </c>
      <c r="Q103" s="8" t="str">
        <f>IF(VLOOKUP(VLOOKUP($A103,深渊配置!$O:$P,2,FALSE),怪物属性偏向!$E:$O,怪物属性偏向!M$1-1,FALSE)=0,"",VLOOKUP(VLOOKUP($A103,深渊配置!$O:$P,2,FALSE),怪物属性偏向!$E:$O,怪物属性偏向!M$1-1,FALSE))</f>
        <v/>
      </c>
      <c r="R103" s="8" t="str">
        <f>IF(VLOOKUP(VLOOKUP($A103,深渊配置!$O:$P,2,FALSE),怪物属性偏向!$E:$O,怪物属性偏向!N$1-1,FALSE)=0,"",VLOOKUP(VLOOKUP($A103,深渊配置!$O:$P,2,FALSE),怪物属性偏向!$E:$O,怪物属性偏向!N$1-1,FALSE))</f>
        <v/>
      </c>
      <c r="S103" s="8" t="str">
        <f>IF(VLOOKUP(VLOOKUP($A103,深渊配置!$O:$P,2,FALSE),怪物属性偏向!$E:$O,怪物属性偏向!O$1-1,FALSE)=0,"",VLOOKUP(VLOOKUP($A103,深渊配置!$O:$P,2,FALSE),怪物属性偏向!$E:$O,怪物属性偏向!O$1-1,FALSE))</f>
        <v/>
      </c>
    </row>
    <row r="104" spans="1:19" x14ac:dyDescent="0.15">
      <c r="A104" s="3">
        <f t="shared" si="1"/>
        <v>4000101</v>
      </c>
      <c r="B104" s="1" t="str">
        <f>VLOOKUP(A104,深渊配置!G:I,3,FALSE)</f>
        <v>树妖</v>
      </c>
      <c r="C104" s="7"/>
      <c r="D104" s="6" t="str">
        <f>VLOOKUP(B104,怪物属性偏向!F:P,11,FALSE)</f>
        <v>m10000</v>
      </c>
      <c r="E104" s="9">
        <v>73</v>
      </c>
      <c r="F104" s="9">
        <v>72</v>
      </c>
      <c r="G104" s="7" t="s">
        <v>305</v>
      </c>
      <c r="H104" s="9">
        <v>194</v>
      </c>
      <c r="I104" s="9">
        <v>73</v>
      </c>
      <c r="J104" s="9">
        <v>79</v>
      </c>
      <c r="K104" s="9">
        <v>92</v>
      </c>
      <c r="L104" s="9">
        <v>73</v>
      </c>
      <c r="M104" s="9">
        <v>73</v>
      </c>
      <c r="N104" s="8">
        <f>IF(VLOOKUP(VLOOKUP($A104,深渊配置!$O:$P,2,FALSE),怪物属性偏向!$E:$O,怪物属性偏向!J$1-1,FALSE)=0,"",VLOOKUP(VLOOKUP($A104,深渊配置!$O:$P,2,FALSE),怪物属性偏向!$E:$O,怪物属性偏向!J$1-1,FALSE))</f>
        <v>20003001</v>
      </c>
      <c r="O104" s="8" t="str">
        <f>IF(VLOOKUP(VLOOKUP($A104,深渊配置!$O:$P,2,FALSE),怪物属性偏向!$E:$O,怪物属性偏向!K$1-1,FALSE)=0,"",VLOOKUP(VLOOKUP($A104,深渊配置!$O:$P,2,FALSE),怪物属性偏向!$E:$O,怪物属性偏向!K$1-1,FALSE))</f>
        <v/>
      </c>
      <c r="P104" s="8" t="str">
        <f>IF(VLOOKUP(VLOOKUP($A104,深渊配置!$O:$P,2,FALSE),怪物属性偏向!$E:$O,怪物属性偏向!L$1-1,FALSE)=0,"",VLOOKUP(VLOOKUP($A104,深渊配置!$O:$P,2,FALSE),怪物属性偏向!$E:$O,怪物属性偏向!L$1-1,FALSE))</f>
        <v/>
      </c>
      <c r="Q104" s="8" t="str">
        <f>IF(VLOOKUP(VLOOKUP($A104,深渊配置!$O:$P,2,FALSE),怪物属性偏向!$E:$O,怪物属性偏向!M$1-1,FALSE)=0,"",VLOOKUP(VLOOKUP($A104,深渊配置!$O:$P,2,FALSE),怪物属性偏向!$E:$O,怪物属性偏向!M$1-1,FALSE))</f>
        <v/>
      </c>
      <c r="R104" s="8" t="str">
        <f>IF(VLOOKUP(VLOOKUP($A104,深渊配置!$O:$P,2,FALSE),怪物属性偏向!$E:$O,怪物属性偏向!N$1-1,FALSE)=0,"",VLOOKUP(VLOOKUP($A104,深渊配置!$O:$P,2,FALSE),怪物属性偏向!$E:$O,怪物属性偏向!N$1-1,FALSE))</f>
        <v/>
      </c>
      <c r="S104" s="8" t="str">
        <f>IF(VLOOKUP(VLOOKUP($A104,深渊配置!$O:$P,2,FALSE),怪物属性偏向!$E:$O,怪物属性偏向!O$1-1,FALSE)=0,"",VLOOKUP(VLOOKUP($A104,深渊配置!$O:$P,2,FALSE),怪物属性偏向!$E:$O,怪物属性偏向!O$1-1,FALSE))</f>
        <v/>
      </c>
    </row>
    <row r="105" spans="1:19" x14ac:dyDescent="0.15">
      <c r="A105" s="3">
        <f t="shared" si="1"/>
        <v>4000102</v>
      </c>
      <c r="B105" s="1" t="str">
        <f>VLOOKUP(A105,深渊配置!G:I,3,FALSE)</f>
        <v>树妖</v>
      </c>
      <c r="C105" s="7"/>
      <c r="D105" s="6" t="str">
        <f>VLOOKUP(B105,怪物属性偏向!F:P,11,FALSE)</f>
        <v>m10000</v>
      </c>
      <c r="E105" s="9">
        <v>74</v>
      </c>
      <c r="F105" s="9">
        <v>73</v>
      </c>
      <c r="G105" s="7" t="s">
        <v>306</v>
      </c>
      <c r="H105" s="9">
        <v>195</v>
      </c>
      <c r="I105" s="9">
        <v>74</v>
      </c>
      <c r="J105" s="9">
        <v>80</v>
      </c>
      <c r="K105" s="9">
        <v>93</v>
      </c>
      <c r="L105" s="9">
        <v>74</v>
      </c>
      <c r="M105" s="9">
        <v>74</v>
      </c>
      <c r="N105" s="8">
        <f>IF(VLOOKUP(VLOOKUP($A105,深渊配置!$O:$P,2,FALSE),怪物属性偏向!$E:$O,怪物属性偏向!J$1-1,FALSE)=0,"",VLOOKUP(VLOOKUP($A105,深渊配置!$O:$P,2,FALSE),怪物属性偏向!$E:$O,怪物属性偏向!J$1-1,FALSE))</f>
        <v>20003001</v>
      </c>
      <c r="O105" s="8" t="str">
        <f>IF(VLOOKUP(VLOOKUP($A105,深渊配置!$O:$P,2,FALSE),怪物属性偏向!$E:$O,怪物属性偏向!K$1-1,FALSE)=0,"",VLOOKUP(VLOOKUP($A105,深渊配置!$O:$P,2,FALSE),怪物属性偏向!$E:$O,怪物属性偏向!K$1-1,FALSE))</f>
        <v/>
      </c>
      <c r="P105" s="8" t="str">
        <f>IF(VLOOKUP(VLOOKUP($A105,深渊配置!$O:$P,2,FALSE),怪物属性偏向!$E:$O,怪物属性偏向!L$1-1,FALSE)=0,"",VLOOKUP(VLOOKUP($A105,深渊配置!$O:$P,2,FALSE),怪物属性偏向!$E:$O,怪物属性偏向!L$1-1,FALSE))</f>
        <v/>
      </c>
      <c r="Q105" s="8" t="str">
        <f>IF(VLOOKUP(VLOOKUP($A105,深渊配置!$O:$P,2,FALSE),怪物属性偏向!$E:$O,怪物属性偏向!M$1-1,FALSE)=0,"",VLOOKUP(VLOOKUP($A105,深渊配置!$O:$P,2,FALSE),怪物属性偏向!$E:$O,怪物属性偏向!M$1-1,FALSE))</f>
        <v/>
      </c>
      <c r="R105" s="8" t="str">
        <f>IF(VLOOKUP(VLOOKUP($A105,深渊配置!$O:$P,2,FALSE),怪物属性偏向!$E:$O,怪物属性偏向!N$1-1,FALSE)=0,"",VLOOKUP(VLOOKUP($A105,深渊配置!$O:$P,2,FALSE),怪物属性偏向!$E:$O,怪物属性偏向!N$1-1,FALSE))</f>
        <v/>
      </c>
      <c r="S105" s="8" t="str">
        <f>IF(VLOOKUP(VLOOKUP($A105,深渊配置!$O:$P,2,FALSE),怪物属性偏向!$E:$O,怪物属性偏向!O$1-1,FALSE)=0,"",VLOOKUP(VLOOKUP($A105,深渊配置!$O:$P,2,FALSE),怪物属性偏向!$E:$O,怪物属性偏向!O$1-1,FALSE))</f>
        <v/>
      </c>
    </row>
    <row r="106" spans="1:19" x14ac:dyDescent="0.15">
      <c r="A106" s="3">
        <f t="shared" si="1"/>
        <v>4000103</v>
      </c>
      <c r="B106" s="1" t="str">
        <f>VLOOKUP(A106,深渊配置!G:I,3,FALSE)</f>
        <v>树妖</v>
      </c>
      <c r="C106" s="7"/>
      <c r="D106" s="6" t="str">
        <f>VLOOKUP(B106,怪物属性偏向!F:P,11,FALSE)</f>
        <v>m10000</v>
      </c>
      <c r="E106" s="9">
        <v>75</v>
      </c>
      <c r="F106" s="9">
        <v>74</v>
      </c>
      <c r="G106" s="7" t="s">
        <v>307</v>
      </c>
      <c r="H106" s="9">
        <v>196</v>
      </c>
      <c r="I106" s="9">
        <v>75</v>
      </c>
      <c r="J106" s="9">
        <v>81</v>
      </c>
      <c r="K106" s="9">
        <v>94</v>
      </c>
      <c r="L106" s="9">
        <v>75</v>
      </c>
      <c r="M106" s="9">
        <v>75</v>
      </c>
      <c r="N106" s="8">
        <f>IF(VLOOKUP(VLOOKUP($A106,深渊配置!$O:$P,2,FALSE),怪物属性偏向!$E:$O,怪物属性偏向!J$1-1,FALSE)=0,"",VLOOKUP(VLOOKUP($A106,深渊配置!$O:$P,2,FALSE),怪物属性偏向!$E:$O,怪物属性偏向!J$1-1,FALSE))</f>
        <v>20003001</v>
      </c>
      <c r="O106" s="8" t="str">
        <f>IF(VLOOKUP(VLOOKUP($A106,深渊配置!$O:$P,2,FALSE),怪物属性偏向!$E:$O,怪物属性偏向!K$1-1,FALSE)=0,"",VLOOKUP(VLOOKUP($A106,深渊配置!$O:$P,2,FALSE),怪物属性偏向!$E:$O,怪物属性偏向!K$1-1,FALSE))</f>
        <v/>
      </c>
      <c r="P106" s="8" t="str">
        <f>IF(VLOOKUP(VLOOKUP($A106,深渊配置!$O:$P,2,FALSE),怪物属性偏向!$E:$O,怪物属性偏向!L$1-1,FALSE)=0,"",VLOOKUP(VLOOKUP($A106,深渊配置!$O:$P,2,FALSE),怪物属性偏向!$E:$O,怪物属性偏向!L$1-1,FALSE))</f>
        <v/>
      </c>
      <c r="Q106" s="8" t="str">
        <f>IF(VLOOKUP(VLOOKUP($A106,深渊配置!$O:$P,2,FALSE),怪物属性偏向!$E:$O,怪物属性偏向!M$1-1,FALSE)=0,"",VLOOKUP(VLOOKUP($A106,深渊配置!$O:$P,2,FALSE),怪物属性偏向!$E:$O,怪物属性偏向!M$1-1,FALSE))</f>
        <v/>
      </c>
      <c r="R106" s="8" t="str">
        <f>IF(VLOOKUP(VLOOKUP($A106,深渊配置!$O:$P,2,FALSE),怪物属性偏向!$E:$O,怪物属性偏向!N$1-1,FALSE)=0,"",VLOOKUP(VLOOKUP($A106,深渊配置!$O:$P,2,FALSE),怪物属性偏向!$E:$O,怪物属性偏向!N$1-1,FALSE))</f>
        <v/>
      </c>
      <c r="S106" s="8" t="str">
        <f>IF(VLOOKUP(VLOOKUP($A106,深渊配置!$O:$P,2,FALSE),怪物属性偏向!$E:$O,怪物属性偏向!O$1-1,FALSE)=0,"",VLOOKUP(VLOOKUP($A106,深渊配置!$O:$P,2,FALSE),怪物属性偏向!$E:$O,怪物属性偏向!O$1-1,FALSE))</f>
        <v/>
      </c>
    </row>
    <row r="107" spans="1:19" x14ac:dyDescent="0.15">
      <c r="A107" s="3">
        <f t="shared" si="1"/>
        <v>4000104</v>
      </c>
      <c r="B107" s="1" t="str">
        <f>VLOOKUP(A107,深渊配置!G:I,3,FALSE)</f>
        <v>树妖</v>
      </c>
      <c r="C107" s="7"/>
      <c r="D107" s="6" t="str">
        <f>VLOOKUP(B107,怪物属性偏向!F:P,11,FALSE)</f>
        <v>m10000</v>
      </c>
      <c r="E107" s="9">
        <v>76</v>
      </c>
      <c r="F107" s="9">
        <v>75</v>
      </c>
      <c r="G107" s="7" t="s">
        <v>308</v>
      </c>
      <c r="H107" s="9">
        <v>197</v>
      </c>
      <c r="I107" s="9">
        <v>76</v>
      </c>
      <c r="J107" s="9">
        <v>82</v>
      </c>
      <c r="K107" s="9">
        <v>95</v>
      </c>
      <c r="L107" s="9">
        <v>76</v>
      </c>
      <c r="M107" s="9">
        <v>76</v>
      </c>
      <c r="N107" s="8">
        <f>IF(VLOOKUP(VLOOKUP($A107,深渊配置!$O:$P,2,FALSE),怪物属性偏向!$E:$O,怪物属性偏向!J$1-1,FALSE)=0,"",VLOOKUP(VLOOKUP($A107,深渊配置!$O:$P,2,FALSE),怪物属性偏向!$E:$O,怪物属性偏向!J$1-1,FALSE))</f>
        <v>20003001</v>
      </c>
      <c r="O107" s="8" t="str">
        <f>IF(VLOOKUP(VLOOKUP($A107,深渊配置!$O:$P,2,FALSE),怪物属性偏向!$E:$O,怪物属性偏向!K$1-1,FALSE)=0,"",VLOOKUP(VLOOKUP($A107,深渊配置!$O:$P,2,FALSE),怪物属性偏向!$E:$O,怪物属性偏向!K$1-1,FALSE))</f>
        <v/>
      </c>
      <c r="P107" s="8" t="str">
        <f>IF(VLOOKUP(VLOOKUP($A107,深渊配置!$O:$P,2,FALSE),怪物属性偏向!$E:$O,怪物属性偏向!L$1-1,FALSE)=0,"",VLOOKUP(VLOOKUP($A107,深渊配置!$O:$P,2,FALSE),怪物属性偏向!$E:$O,怪物属性偏向!L$1-1,FALSE))</f>
        <v/>
      </c>
      <c r="Q107" s="8" t="str">
        <f>IF(VLOOKUP(VLOOKUP($A107,深渊配置!$O:$P,2,FALSE),怪物属性偏向!$E:$O,怪物属性偏向!M$1-1,FALSE)=0,"",VLOOKUP(VLOOKUP($A107,深渊配置!$O:$P,2,FALSE),怪物属性偏向!$E:$O,怪物属性偏向!M$1-1,FALSE))</f>
        <v/>
      </c>
      <c r="R107" s="8" t="str">
        <f>IF(VLOOKUP(VLOOKUP($A107,深渊配置!$O:$P,2,FALSE),怪物属性偏向!$E:$O,怪物属性偏向!N$1-1,FALSE)=0,"",VLOOKUP(VLOOKUP($A107,深渊配置!$O:$P,2,FALSE),怪物属性偏向!$E:$O,怪物属性偏向!N$1-1,FALSE))</f>
        <v/>
      </c>
      <c r="S107" s="8" t="str">
        <f>IF(VLOOKUP(VLOOKUP($A107,深渊配置!$O:$P,2,FALSE),怪物属性偏向!$E:$O,怪物属性偏向!O$1-1,FALSE)=0,"",VLOOKUP(VLOOKUP($A107,深渊配置!$O:$P,2,FALSE),怪物属性偏向!$E:$O,怪物属性偏向!O$1-1,FALSE))</f>
        <v/>
      </c>
    </row>
    <row r="108" spans="1:19" x14ac:dyDescent="0.15">
      <c r="A108" s="3">
        <f t="shared" si="1"/>
        <v>4000105</v>
      </c>
      <c r="B108" s="1" t="str">
        <f>VLOOKUP(A108,深渊配置!G:I,3,FALSE)</f>
        <v>小花精</v>
      </c>
      <c r="C108" s="7"/>
      <c r="D108" s="6" t="str">
        <f>VLOOKUP(B108,怪物属性偏向!F:P,11,FALSE)</f>
        <v>m1007</v>
      </c>
      <c r="E108" s="9">
        <v>77</v>
      </c>
      <c r="F108" s="9">
        <v>76</v>
      </c>
      <c r="G108" s="7" t="s">
        <v>309</v>
      </c>
      <c r="H108" s="9">
        <v>198</v>
      </c>
      <c r="I108" s="9">
        <v>77</v>
      </c>
      <c r="J108" s="9">
        <v>83</v>
      </c>
      <c r="K108" s="9">
        <v>96</v>
      </c>
      <c r="L108" s="9">
        <v>77</v>
      </c>
      <c r="M108" s="9">
        <v>77</v>
      </c>
      <c r="N108" s="8">
        <f>IF(VLOOKUP(VLOOKUP($A108,深渊配置!$O:$P,2,FALSE),怪物属性偏向!$E:$O,怪物属性偏向!J$1-1,FALSE)=0,"",VLOOKUP(VLOOKUP($A108,深渊配置!$O:$P,2,FALSE),怪物属性偏向!$E:$O,怪物属性偏向!J$1-1,FALSE))</f>
        <v>20010001</v>
      </c>
      <c r="O108" s="8">
        <f>IF(VLOOKUP(VLOOKUP($A108,深渊配置!$O:$P,2,FALSE),怪物属性偏向!$E:$O,怪物属性偏向!K$1-1,FALSE)=0,"",VLOOKUP(VLOOKUP($A108,深渊配置!$O:$P,2,FALSE),怪物属性偏向!$E:$O,怪物属性偏向!K$1-1,FALSE))</f>
        <v>20010002</v>
      </c>
      <c r="P108" s="8" t="str">
        <f>IF(VLOOKUP(VLOOKUP($A108,深渊配置!$O:$P,2,FALSE),怪物属性偏向!$E:$O,怪物属性偏向!L$1-1,FALSE)=0,"",VLOOKUP(VLOOKUP($A108,深渊配置!$O:$P,2,FALSE),怪物属性偏向!$E:$O,怪物属性偏向!L$1-1,FALSE))</f>
        <v/>
      </c>
      <c r="Q108" s="8" t="str">
        <f>IF(VLOOKUP(VLOOKUP($A108,深渊配置!$O:$P,2,FALSE),怪物属性偏向!$E:$O,怪物属性偏向!M$1-1,FALSE)=0,"",VLOOKUP(VLOOKUP($A108,深渊配置!$O:$P,2,FALSE),怪物属性偏向!$E:$O,怪物属性偏向!M$1-1,FALSE))</f>
        <v/>
      </c>
      <c r="R108" s="8" t="str">
        <f>IF(VLOOKUP(VLOOKUP($A108,深渊配置!$O:$P,2,FALSE),怪物属性偏向!$E:$O,怪物属性偏向!N$1-1,FALSE)=0,"",VLOOKUP(VLOOKUP($A108,深渊配置!$O:$P,2,FALSE),怪物属性偏向!$E:$O,怪物属性偏向!N$1-1,FALSE))</f>
        <v/>
      </c>
      <c r="S108" s="8" t="str">
        <f>IF(VLOOKUP(VLOOKUP($A108,深渊配置!$O:$P,2,FALSE),怪物属性偏向!$E:$O,怪物属性偏向!O$1-1,FALSE)=0,"",VLOOKUP(VLOOKUP($A108,深渊配置!$O:$P,2,FALSE),怪物属性偏向!$E:$O,怪物属性偏向!O$1-1,FALSE))</f>
        <v/>
      </c>
    </row>
    <row r="109" spans="1:19" x14ac:dyDescent="0.15">
      <c r="A109" s="3">
        <f t="shared" si="1"/>
        <v>4000106</v>
      </c>
      <c r="B109" s="1" t="str">
        <f>VLOOKUP(A109,深渊配置!G:I,3,FALSE)</f>
        <v>小花精</v>
      </c>
      <c r="C109" s="7"/>
      <c r="D109" s="6" t="str">
        <f>VLOOKUP(B109,怪物属性偏向!F:P,11,FALSE)</f>
        <v>m1007</v>
      </c>
      <c r="E109" s="9">
        <v>78</v>
      </c>
      <c r="F109" s="9">
        <v>77</v>
      </c>
      <c r="G109" s="7" t="s">
        <v>310</v>
      </c>
      <c r="H109" s="9">
        <v>199</v>
      </c>
      <c r="I109" s="9">
        <v>78</v>
      </c>
      <c r="J109" s="9">
        <v>84</v>
      </c>
      <c r="K109" s="9">
        <v>97</v>
      </c>
      <c r="L109" s="9">
        <v>78</v>
      </c>
      <c r="M109" s="9">
        <v>78</v>
      </c>
      <c r="N109" s="8">
        <f>IF(VLOOKUP(VLOOKUP($A109,深渊配置!$O:$P,2,FALSE),怪物属性偏向!$E:$O,怪物属性偏向!J$1-1,FALSE)=0,"",VLOOKUP(VLOOKUP($A109,深渊配置!$O:$P,2,FALSE),怪物属性偏向!$E:$O,怪物属性偏向!J$1-1,FALSE))</f>
        <v>20010001</v>
      </c>
      <c r="O109" s="8">
        <f>IF(VLOOKUP(VLOOKUP($A109,深渊配置!$O:$P,2,FALSE),怪物属性偏向!$E:$O,怪物属性偏向!K$1-1,FALSE)=0,"",VLOOKUP(VLOOKUP($A109,深渊配置!$O:$P,2,FALSE),怪物属性偏向!$E:$O,怪物属性偏向!K$1-1,FALSE))</f>
        <v>20010002</v>
      </c>
      <c r="P109" s="8" t="str">
        <f>IF(VLOOKUP(VLOOKUP($A109,深渊配置!$O:$P,2,FALSE),怪物属性偏向!$E:$O,怪物属性偏向!L$1-1,FALSE)=0,"",VLOOKUP(VLOOKUP($A109,深渊配置!$O:$P,2,FALSE),怪物属性偏向!$E:$O,怪物属性偏向!L$1-1,FALSE))</f>
        <v/>
      </c>
      <c r="Q109" s="8" t="str">
        <f>IF(VLOOKUP(VLOOKUP($A109,深渊配置!$O:$P,2,FALSE),怪物属性偏向!$E:$O,怪物属性偏向!M$1-1,FALSE)=0,"",VLOOKUP(VLOOKUP($A109,深渊配置!$O:$P,2,FALSE),怪物属性偏向!$E:$O,怪物属性偏向!M$1-1,FALSE))</f>
        <v/>
      </c>
      <c r="R109" s="8" t="str">
        <f>IF(VLOOKUP(VLOOKUP($A109,深渊配置!$O:$P,2,FALSE),怪物属性偏向!$E:$O,怪物属性偏向!N$1-1,FALSE)=0,"",VLOOKUP(VLOOKUP($A109,深渊配置!$O:$P,2,FALSE),怪物属性偏向!$E:$O,怪物属性偏向!N$1-1,FALSE))</f>
        <v/>
      </c>
      <c r="S109" s="8" t="str">
        <f>IF(VLOOKUP(VLOOKUP($A109,深渊配置!$O:$P,2,FALSE),怪物属性偏向!$E:$O,怪物属性偏向!O$1-1,FALSE)=0,"",VLOOKUP(VLOOKUP($A109,深渊配置!$O:$P,2,FALSE),怪物属性偏向!$E:$O,怪物属性偏向!O$1-1,FALSE))</f>
        <v/>
      </c>
    </row>
    <row r="110" spans="1:19" x14ac:dyDescent="0.15">
      <c r="A110" s="3">
        <f t="shared" si="1"/>
        <v>4000107</v>
      </c>
      <c r="B110" s="1" t="str">
        <f>VLOOKUP(A110,深渊配置!G:I,3,FALSE)</f>
        <v>树妖</v>
      </c>
      <c r="C110" s="7"/>
      <c r="D110" s="6" t="str">
        <f>VLOOKUP(B110,怪物属性偏向!F:P,11,FALSE)</f>
        <v>m10000</v>
      </c>
      <c r="E110" s="9">
        <v>79</v>
      </c>
      <c r="F110" s="9">
        <v>78</v>
      </c>
      <c r="G110" s="7" t="s">
        <v>311</v>
      </c>
      <c r="H110" s="9">
        <v>200</v>
      </c>
      <c r="I110" s="9">
        <v>79</v>
      </c>
      <c r="J110" s="9">
        <v>85</v>
      </c>
      <c r="K110" s="9">
        <v>98</v>
      </c>
      <c r="L110" s="9">
        <v>79</v>
      </c>
      <c r="M110" s="9">
        <v>79</v>
      </c>
      <c r="N110" s="8">
        <f>IF(VLOOKUP(VLOOKUP($A110,深渊配置!$O:$P,2,FALSE),怪物属性偏向!$E:$O,怪物属性偏向!J$1-1,FALSE)=0,"",VLOOKUP(VLOOKUP($A110,深渊配置!$O:$P,2,FALSE),怪物属性偏向!$E:$O,怪物属性偏向!J$1-1,FALSE))</f>
        <v>20003001</v>
      </c>
      <c r="O110" s="8" t="str">
        <f>IF(VLOOKUP(VLOOKUP($A110,深渊配置!$O:$P,2,FALSE),怪物属性偏向!$E:$O,怪物属性偏向!K$1-1,FALSE)=0,"",VLOOKUP(VLOOKUP($A110,深渊配置!$O:$P,2,FALSE),怪物属性偏向!$E:$O,怪物属性偏向!K$1-1,FALSE))</f>
        <v/>
      </c>
      <c r="P110" s="8" t="str">
        <f>IF(VLOOKUP(VLOOKUP($A110,深渊配置!$O:$P,2,FALSE),怪物属性偏向!$E:$O,怪物属性偏向!L$1-1,FALSE)=0,"",VLOOKUP(VLOOKUP($A110,深渊配置!$O:$P,2,FALSE),怪物属性偏向!$E:$O,怪物属性偏向!L$1-1,FALSE))</f>
        <v/>
      </c>
      <c r="Q110" s="8" t="str">
        <f>IF(VLOOKUP(VLOOKUP($A110,深渊配置!$O:$P,2,FALSE),怪物属性偏向!$E:$O,怪物属性偏向!M$1-1,FALSE)=0,"",VLOOKUP(VLOOKUP($A110,深渊配置!$O:$P,2,FALSE),怪物属性偏向!$E:$O,怪物属性偏向!M$1-1,FALSE))</f>
        <v/>
      </c>
      <c r="R110" s="8" t="str">
        <f>IF(VLOOKUP(VLOOKUP($A110,深渊配置!$O:$P,2,FALSE),怪物属性偏向!$E:$O,怪物属性偏向!N$1-1,FALSE)=0,"",VLOOKUP(VLOOKUP($A110,深渊配置!$O:$P,2,FALSE),怪物属性偏向!$E:$O,怪物属性偏向!N$1-1,FALSE))</f>
        <v/>
      </c>
      <c r="S110" s="8" t="str">
        <f>IF(VLOOKUP(VLOOKUP($A110,深渊配置!$O:$P,2,FALSE),怪物属性偏向!$E:$O,怪物属性偏向!O$1-1,FALSE)=0,"",VLOOKUP(VLOOKUP($A110,深渊配置!$O:$P,2,FALSE),怪物属性偏向!$E:$O,怪物属性偏向!O$1-1,FALSE))</f>
        <v/>
      </c>
    </row>
    <row r="111" spans="1:19" x14ac:dyDescent="0.15">
      <c r="A111" s="3">
        <f t="shared" si="1"/>
        <v>4000108</v>
      </c>
      <c r="B111" s="1" t="str">
        <f>VLOOKUP(A111,深渊配置!G:I,3,FALSE)</f>
        <v>树妖</v>
      </c>
      <c r="C111" s="7"/>
      <c r="D111" s="6" t="str">
        <f>VLOOKUP(B111,怪物属性偏向!F:P,11,FALSE)</f>
        <v>m10000</v>
      </c>
      <c r="E111" s="9">
        <v>80</v>
      </c>
      <c r="F111" s="9">
        <v>79</v>
      </c>
      <c r="G111" s="7" t="s">
        <v>312</v>
      </c>
      <c r="H111" s="9">
        <v>201</v>
      </c>
      <c r="I111" s="9">
        <v>80</v>
      </c>
      <c r="J111" s="9">
        <v>86</v>
      </c>
      <c r="K111" s="9">
        <v>99</v>
      </c>
      <c r="L111" s="9">
        <v>80</v>
      </c>
      <c r="M111" s="9">
        <v>80</v>
      </c>
      <c r="N111" s="8">
        <f>IF(VLOOKUP(VLOOKUP($A111,深渊配置!$O:$P,2,FALSE),怪物属性偏向!$E:$O,怪物属性偏向!J$1-1,FALSE)=0,"",VLOOKUP(VLOOKUP($A111,深渊配置!$O:$P,2,FALSE),怪物属性偏向!$E:$O,怪物属性偏向!J$1-1,FALSE))</f>
        <v>20003001</v>
      </c>
      <c r="O111" s="8" t="str">
        <f>IF(VLOOKUP(VLOOKUP($A111,深渊配置!$O:$P,2,FALSE),怪物属性偏向!$E:$O,怪物属性偏向!K$1-1,FALSE)=0,"",VLOOKUP(VLOOKUP($A111,深渊配置!$O:$P,2,FALSE),怪物属性偏向!$E:$O,怪物属性偏向!K$1-1,FALSE))</f>
        <v/>
      </c>
      <c r="P111" s="8" t="str">
        <f>IF(VLOOKUP(VLOOKUP($A111,深渊配置!$O:$P,2,FALSE),怪物属性偏向!$E:$O,怪物属性偏向!L$1-1,FALSE)=0,"",VLOOKUP(VLOOKUP($A111,深渊配置!$O:$P,2,FALSE),怪物属性偏向!$E:$O,怪物属性偏向!L$1-1,FALSE))</f>
        <v/>
      </c>
      <c r="Q111" s="8" t="str">
        <f>IF(VLOOKUP(VLOOKUP($A111,深渊配置!$O:$P,2,FALSE),怪物属性偏向!$E:$O,怪物属性偏向!M$1-1,FALSE)=0,"",VLOOKUP(VLOOKUP($A111,深渊配置!$O:$P,2,FALSE),怪物属性偏向!$E:$O,怪物属性偏向!M$1-1,FALSE))</f>
        <v/>
      </c>
      <c r="R111" s="8" t="str">
        <f>IF(VLOOKUP(VLOOKUP($A111,深渊配置!$O:$P,2,FALSE),怪物属性偏向!$E:$O,怪物属性偏向!N$1-1,FALSE)=0,"",VLOOKUP(VLOOKUP($A111,深渊配置!$O:$P,2,FALSE),怪物属性偏向!$E:$O,怪物属性偏向!N$1-1,FALSE))</f>
        <v/>
      </c>
      <c r="S111" s="8" t="str">
        <f>IF(VLOOKUP(VLOOKUP($A111,深渊配置!$O:$P,2,FALSE),怪物属性偏向!$E:$O,怪物属性偏向!O$1-1,FALSE)=0,"",VLOOKUP(VLOOKUP($A111,深渊配置!$O:$P,2,FALSE),怪物属性偏向!$E:$O,怪物属性偏向!O$1-1,FALSE))</f>
        <v/>
      </c>
    </row>
    <row r="112" spans="1:19" x14ac:dyDescent="0.15">
      <c r="A112" s="3">
        <f t="shared" si="1"/>
        <v>4000109</v>
      </c>
      <c r="B112" s="1" t="str">
        <f>VLOOKUP(A112,深渊配置!G:I,3,FALSE)</f>
        <v>甲虫精</v>
      </c>
      <c r="C112" s="7"/>
      <c r="D112" s="6" t="str">
        <f>VLOOKUP(B112,怪物属性偏向!F:P,11,FALSE)</f>
        <v>m1002</v>
      </c>
      <c r="E112" s="9">
        <v>81</v>
      </c>
      <c r="F112" s="9">
        <v>80</v>
      </c>
      <c r="G112" s="7" t="s">
        <v>313</v>
      </c>
      <c r="H112" s="9">
        <v>202</v>
      </c>
      <c r="I112" s="9">
        <v>81</v>
      </c>
      <c r="J112" s="9">
        <v>87</v>
      </c>
      <c r="K112" s="9">
        <v>100</v>
      </c>
      <c r="L112" s="9">
        <v>81</v>
      </c>
      <c r="M112" s="9">
        <v>81</v>
      </c>
      <c r="N112" s="8">
        <f>IF(VLOOKUP(VLOOKUP($A112,深渊配置!$O:$P,2,FALSE),怪物属性偏向!$E:$O,怪物属性偏向!J$1-1,FALSE)=0,"",VLOOKUP(VLOOKUP($A112,深渊配置!$O:$P,2,FALSE),怪物属性偏向!$E:$O,怪物属性偏向!J$1-1,FALSE))</f>
        <v>20008001</v>
      </c>
      <c r="O112" s="8" t="str">
        <f>IF(VLOOKUP(VLOOKUP($A112,深渊配置!$O:$P,2,FALSE),怪物属性偏向!$E:$O,怪物属性偏向!K$1-1,FALSE)=0,"",VLOOKUP(VLOOKUP($A112,深渊配置!$O:$P,2,FALSE),怪物属性偏向!$E:$O,怪物属性偏向!K$1-1,FALSE))</f>
        <v/>
      </c>
      <c r="P112" s="8" t="str">
        <f>IF(VLOOKUP(VLOOKUP($A112,深渊配置!$O:$P,2,FALSE),怪物属性偏向!$E:$O,怪物属性偏向!L$1-1,FALSE)=0,"",VLOOKUP(VLOOKUP($A112,深渊配置!$O:$P,2,FALSE),怪物属性偏向!$E:$O,怪物属性偏向!L$1-1,FALSE))</f>
        <v/>
      </c>
      <c r="Q112" s="8">
        <f>IF(VLOOKUP(VLOOKUP($A112,深渊配置!$O:$P,2,FALSE),怪物属性偏向!$E:$O,怪物属性偏向!M$1-1,FALSE)=0,"",VLOOKUP(VLOOKUP($A112,深渊配置!$O:$P,2,FALSE),怪物属性偏向!$E:$O,怪物属性偏向!M$1-1,FALSE))</f>
        <v>200002</v>
      </c>
      <c r="R112" s="8" t="str">
        <f>IF(VLOOKUP(VLOOKUP($A112,深渊配置!$O:$P,2,FALSE),怪物属性偏向!$E:$O,怪物属性偏向!N$1-1,FALSE)=0,"",VLOOKUP(VLOOKUP($A112,深渊配置!$O:$P,2,FALSE),怪物属性偏向!$E:$O,怪物属性偏向!N$1-1,FALSE))</f>
        <v/>
      </c>
      <c r="S112" s="8" t="str">
        <f>IF(VLOOKUP(VLOOKUP($A112,深渊配置!$O:$P,2,FALSE),怪物属性偏向!$E:$O,怪物属性偏向!O$1-1,FALSE)=0,"",VLOOKUP(VLOOKUP($A112,深渊配置!$O:$P,2,FALSE),怪物属性偏向!$E:$O,怪物属性偏向!O$1-1,FALSE))</f>
        <v/>
      </c>
    </row>
    <row r="113" spans="1:19" x14ac:dyDescent="0.15">
      <c r="A113" s="3">
        <f t="shared" si="1"/>
        <v>4000110</v>
      </c>
      <c r="B113" s="1" t="str">
        <f>VLOOKUP(A113,深渊配置!G:I,3,FALSE)</f>
        <v>小花精</v>
      </c>
      <c r="C113" s="7"/>
      <c r="D113" s="6" t="str">
        <f>VLOOKUP(B113,怪物属性偏向!F:P,11,FALSE)</f>
        <v>m1007</v>
      </c>
      <c r="E113" s="9">
        <v>82</v>
      </c>
      <c r="F113" s="9">
        <v>81</v>
      </c>
      <c r="G113" s="7" t="s">
        <v>314</v>
      </c>
      <c r="H113" s="9">
        <v>203</v>
      </c>
      <c r="I113" s="9">
        <v>82</v>
      </c>
      <c r="J113" s="9">
        <v>88</v>
      </c>
      <c r="K113" s="9">
        <v>101</v>
      </c>
      <c r="L113" s="9">
        <v>82</v>
      </c>
      <c r="M113" s="9">
        <v>82</v>
      </c>
      <c r="N113" s="8">
        <f>IF(VLOOKUP(VLOOKUP($A113,深渊配置!$O:$P,2,FALSE),怪物属性偏向!$E:$O,怪物属性偏向!J$1-1,FALSE)=0,"",VLOOKUP(VLOOKUP($A113,深渊配置!$O:$P,2,FALSE),怪物属性偏向!$E:$O,怪物属性偏向!J$1-1,FALSE))</f>
        <v>20010001</v>
      </c>
      <c r="O113" s="8">
        <f>IF(VLOOKUP(VLOOKUP($A113,深渊配置!$O:$P,2,FALSE),怪物属性偏向!$E:$O,怪物属性偏向!K$1-1,FALSE)=0,"",VLOOKUP(VLOOKUP($A113,深渊配置!$O:$P,2,FALSE),怪物属性偏向!$E:$O,怪物属性偏向!K$1-1,FALSE))</f>
        <v>20010002</v>
      </c>
      <c r="P113" s="8" t="str">
        <f>IF(VLOOKUP(VLOOKUP($A113,深渊配置!$O:$P,2,FALSE),怪物属性偏向!$E:$O,怪物属性偏向!L$1-1,FALSE)=0,"",VLOOKUP(VLOOKUP($A113,深渊配置!$O:$P,2,FALSE),怪物属性偏向!$E:$O,怪物属性偏向!L$1-1,FALSE))</f>
        <v/>
      </c>
      <c r="Q113" s="8" t="str">
        <f>IF(VLOOKUP(VLOOKUP($A113,深渊配置!$O:$P,2,FALSE),怪物属性偏向!$E:$O,怪物属性偏向!M$1-1,FALSE)=0,"",VLOOKUP(VLOOKUP($A113,深渊配置!$O:$P,2,FALSE),怪物属性偏向!$E:$O,怪物属性偏向!M$1-1,FALSE))</f>
        <v/>
      </c>
      <c r="R113" s="8" t="str">
        <f>IF(VLOOKUP(VLOOKUP($A113,深渊配置!$O:$P,2,FALSE),怪物属性偏向!$E:$O,怪物属性偏向!N$1-1,FALSE)=0,"",VLOOKUP(VLOOKUP($A113,深渊配置!$O:$P,2,FALSE),怪物属性偏向!$E:$O,怪物属性偏向!N$1-1,FALSE))</f>
        <v/>
      </c>
      <c r="S113" s="8" t="str">
        <f>IF(VLOOKUP(VLOOKUP($A113,深渊配置!$O:$P,2,FALSE),怪物属性偏向!$E:$O,怪物属性偏向!O$1-1,FALSE)=0,"",VLOOKUP(VLOOKUP($A113,深渊配置!$O:$P,2,FALSE),怪物属性偏向!$E:$O,怪物属性偏向!O$1-1,FALSE))</f>
        <v/>
      </c>
    </row>
    <row r="114" spans="1:19" x14ac:dyDescent="0.15">
      <c r="A114" s="3">
        <f t="shared" si="1"/>
        <v>4000111</v>
      </c>
      <c r="B114" s="1" t="str">
        <f>VLOOKUP(A114,深渊配置!G:I,3,FALSE)</f>
        <v>小花精</v>
      </c>
      <c r="C114" s="7"/>
      <c r="D114" s="6" t="str">
        <f>VLOOKUP(B114,怪物属性偏向!F:P,11,FALSE)</f>
        <v>m1007</v>
      </c>
      <c r="E114" s="9">
        <v>83</v>
      </c>
      <c r="F114" s="9">
        <v>82</v>
      </c>
      <c r="G114" s="7" t="s">
        <v>315</v>
      </c>
      <c r="H114" s="9">
        <v>204</v>
      </c>
      <c r="I114" s="9">
        <v>83</v>
      </c>
      <c r="J114" s="9">
        <v>89</v>
      </c>
      <c r="K114" s="9">
        <v>102</v>
      </c>
      <c r="L114" s="9">
        <v>83</v>
      </c>
      <c r="M114" s="9">
        <v>83</v>
      </c>
      <c r="N114" s="8">
        <f>IF(VLOOKUP(VLOOKUP($A114,深渊配置!$O:$P,2,FALSE),怪物属性偏向!$E:$O,怪物属性偏向!J$1-1,FALSE)=0,"",VLOOKUP(VLOOKUP($A114,深渊配置!$O:$P,2,FALSE),怪物属性偏向!$E:$O,怪物属性偏向!J$1-1,FALSE))</f>
        <v>20010001</v>
      </c>
      <c r="O114" s="8">
        <f>IF(VLOOKUP(VLOOKUP($A114,深渊配置!$O:$P,2,FALSE),怪物属性偏向!$E:$O,怪物属性偏向!K$1-1,FALSE)=0,"",VLOOKUP(VLOOKUP($A114,深渊配置!$O:$P,2,FALSE),怪物属性偏向!$E:$O,怪物属性偏向!K$1-1,FALSE))</f>
        <v>20010002</v>
      </c>
      <c r="P114" s="8" t="str">
        <f>IF(VLOOKUP(VLOOKUP($A114,深渊配置!$O:$P,2,FALSE),怪物属性偏向!$E:$O,怪物属性偏向!L$1-1,FALSE)=0,"",VLOOKUP(VLOOKUP($A114,深渊配置!$O:$P,2,FALSE),怪物属性偏向!$E:$O,怪物属性偏向!L$1-1,FALSE))</f>
        <v/>
      </c>
      <c r="Q114" s="8" t="str">
        <f>IF(VLOOKUP(VLOOKUP($A114,深渊配置!$O:$P,2,FALSE),怪物属性偏向!$E:$O,怪物属性偏向!M$1-1,FALSE)=0,"",VLOOKUP(VLOOKUP($A114,深渊配置!$O:$P,2,FALSE),怪物属性偏向!$E:$O,怪物属性偏向!M$1-1,FALSE))</f>
        <v/>
      </c>
      <c r="R114" s="8" t="str">
        <f>IF(VLOOKUP(VLOOKUP($A114,深渊配置!$O:$P,2,FALSE),怪物属性偏向!$E:$O,怪物属性偏向!N$1-1,FALSE)=0,"",VLOOKUP(VLOOKUP($A114,深渊配置!$O:$P,2,FALSE),怪物属性偏向!$E:$O,怪物属性偏向!N$1-1,FALSE))</f>
        <v/>
      </c>
      <c r="S114" s="8" t="str">
        <f>IF(VLOOKUP(VLOOKUP($A114,深渊配置!$O:$P,2,FALSE),怪物属性偏向!$E:$O,怪物属性偏向!O$1-1,FALSE)=0,"",VLOOKUP(VLOOKUP($A114,深渊配置!$O:$P,2,FALSE),怪物属性偏向!$E:$O,怪物属性偏向!O$1-1,FALSE))</f>
        <v/>
      </c>
    </row>
    <row r="115" spans="1:19" x14ac:dyDescent="0.15">
      <c r="A115" s="3">
        <f t="shared" si="1"/>
        <v>4000112</v>
      </c>
      <c r="B115" s="1" t="str">
        <f>VLOOKUP(A115,深渊配置!G:I,3,FALSE)</f>
        <v>小花精</v>
      </c>
      <c r="C115" s="7"/>
      <c r="D115" s="6" t="str">
        <f>VLOOKUP(B115,怪物属性偏向!F:P,11,FALSE)</f>
        <v>m1007</v>
      </c>
      <c r="E115" s="9">
        <v>84</v>
      </c>
      <c r="F115" s="9">
        <v>83</v>
      </c>
      <c r="G115" s="7" t="s">
        <v>316</v>
      </c>
      <c r="H115" s="9">
        <v>205</v>
      </c>
      <c r="I115" s="9">
        <v>84</v>
      </c>
      <c r="J115" s="9">
        <v>90</v>
      </c>
      <c r="K115" s="9">
        <v>103</v>
      </c>
      <c r="L115" s="9">
        <v>84</v>
      </c>
      <c r="M115" s="9">
        <v>84</v>
      </c>
      <c r="N115" s="8">
        <f>IF(VLOOKUP(VLOOKUP($A115,深渊配置!$O:$P,2,FALSE),怪物属性偏向!$E:$O,怪物属性偏向!J$1-1,FALSE)=0,"",VLOOKUP(VLOOKUP($A115,深渊配置!$O:$P,2,FALSE),怪物属性偏向!$E:$O,怪物属性偏向!J$1-1,FALSE))</f>
        <v>20010001</v>
      </c>
      <c r="O115" s="8">
        <f>IF(VLOOKUP(VLOOKUP($A115,深渊配置!$O:$P,2,FALSE),怪物属性偏向!$E:$O,怪物属性偏向!K$1-1,FALSE)=0,"",VLOOKUP(VLOOKUP($A115,深渊配置!$O:$P,2,FALSE),怪物属性偏向!$E:$O,怪物属性偏向!K$1-1,FALSE))</f>
        <v>20010002</v>
      </c>
      <c r="P115" s="8" t="str">
        <f>IF(VLOOKUP(VLOOKUP($A115,深渊配置!$O:$P,2,FALSE),怪物属性偏向!$E:$O,怪物属性偏向!L$1-1,FALSE)=0,"",VLOOKUP(VLOOKUP($A115,深渊配置!$O:$P,2,FALSE),怪物属性偏向!$E:$O,怪物属性偏向!L$1-1,FALSE))</f>
        <v/>
      </c>
      <c r="Q115" s="8" t="str">
        <f>IF(VLOOKUP(VLOOKUP($A115,深渊配置!$O:$P,2,FALSE),怪物属性偏向!$E:$O,怪物属性偏向!M$1-1,FALSE)=0,"",VLOOKUP(VLOOKUP($A115,深渊配置!$O:$P,2,FALSE),怪物属性偏向!$E:$O,怪物属性偏向!M$1-1,FALSE))</f>
        <v/>
      </c>
      <c r="R115" s="8" t="str">
        <f>IF(VLOOKUP(VLOOKUP($A115,深渊配置!$O:$P,2,FALSE),怪物属性偏向!$E:$O,怪物属性偏向!N$1-1,FALSE)=0,"",VLOOKUP(VLOOKUP($A115,深渊配置!$O:$P,2,FALSE),怪物属性偏向!$E:$O,怪物属性偏向!N$1-1,FALSE))</f>
        <v/>
      </c>
      <c r="S115" s="8" t="str">
        <f>IF(VLOOKUP(VLOOKUP($A115,深渊配置!$O:$P,2,FALSE),怪物属性偏向!$E:$O,怪物属性偏向!O$1-1,FALSE)=0,"",VLOOKUP(VLOOKUP($A115,深渊配置!$O:$P,2,FALSE),怪物属性偏向!$E:$O,怪物属性偏向!O$1-1,FALSE))</f>
        <v/>
      </c>
    </row>
    <row r="116" spans="1:19" x14ac:dyDescent="0.15">
      <c r="A116" s="3">
        <f t="shared" si="1"/>
        <v>4000113</v>
      </c>
      <c r="B116" s="1" t="str">
        <f>VLOOKUP(A116,深渊配置!G:I,3,FALSE)</f>
        <v>甲虫精</v>
      </c>
      <c r="C116" s="7"/>
      <c r="D116" s="6" t="str">
        <f>VLOOKUP(B116,怪物属性偏向!F:P,11,FALSE)</f>
        <v>m1002</v>
      </c>
      <c r="E116" s="9">
        <v>85</v>
      </c>
      <c r="F116" s="9">
        <v>84</v>
      </c>
      <c r="G116" s="7" t="s">
        <v>317</v>
      </c>
      <c r="H116" s="9">
        <v>206</v>
      </c>
      <c r="I116" s="9">
        <v>85</v>
      </c>
      <c r="J116" s="9">
        <v>91</v>
      </c>
      <c r="K116" s="9">
        <v>104</v>
      </c>
      <c r="L116" s="9">
        <v>85</v>
      </c>
      <c r="M116" s="9">
        <v>85</v>
      </c>
      <c r="N116" s="8">
        <f>IF(VLOOKUP(VLOOKUP($A116,深渊配置!$O:$P,2,FALSE),怪物属性偏向!$E:$O,怪物属性偏向!J$1-1,FALSE)=0,"",VLOOKUP(VLOOKUP($A116,深渊配置!$O:$P,2,FALSE),怪物属性偏向!$E:$O,怪物属性偏向!J$1-1,FALSE))</f>
        <v>20008001</v>
      </c>
      <c r="O116" s="8" t="str">
        <f>IF(VLOOKUP(VLOOKUP($A116,深渊配置!$O:$P,2,FALSE),怪物属性偏向!$E:$O,怪物属性偏向!K$1-1,FALSE)=0,"",VLOOKUP(VLOOKUP($A116,深渊配置!$O:$P,2,FALSE),怪物属性偏向!$E:$O,怪物属性偏向!K$1-1,FALSE))</f>
        <v/>
      </c>
      <c r="P116" s="8" t="str">
        <f>IF(VLOOKUP(VLOOKUP($A116,深渊配置!$O:$P,2,FALSE),怪物属性偏向!$E:$O,怪物属性偏向!L$1-1,FALSE)=0,"",VLOOKUP(VLOOKUP($A116,深渊配置!$O:$P,2,FALSE),怪物属性偏向!$E:$O,怪物属性偏向!L$1-1,FALSE))</f>
        <v/>
      </c>
      <c r="Q116" s="8">
        <f>IF(VLOOKUP(VLOOKUP($A116,深渊配置!$O:$P,2,FALSE),怪物属性偏向!$E:$O,怪物属性偏向!M$1-1,FALSE)=0,"",VLOOKUP(VLOOKUP($A116,深渊配置!$O:$P,2,FALSE),怪物属性偏向!$E:$O,怪物属性偏向!M$1-1,FALSE))</f>
        <v>200002</v>
      </c>
      <c r="R116" s="8" t="str">
        <f>IF(VLOOKUP(VLOOKUP($A116,深渊配置!$O:$P,2,FALSE),怪物属性偏向!$E:$O,怪物属性偏向!N$1-1,FALSE)=0,"",VLOOKUP(VLOOKUP($A116,深渊配置!$O:$P,2,FALSE),怪物属性偏向!$E:$O,怪物属性偏向!N$1-1,FALSE))</f>
        <v/>
      </c>
      <c r="S116" s="8" t="str">
        <f>IF(VLOOKUP(VLOOKUP($A116,深渊配置!$O:$P,2,FALSE),怪物属性偏向!$E:$O,怪物属性偏向!O$1-1,FALSE)=0,"",VLOOKUP(VLOOKUP($A116,深渊配置!$O:$P,2,FALSE),怪物属性偏向!$E:$O,怪物属性偏向!O$1-1,FALSE))</f>
        <v/>
      </c>
    </row>
    <row r="117" spans="1:19" x14ac:dyDescent="0.15">
      <c r="A117" s="3">
        <f t="shared" si="1"/>
        <v>4000114</v>
      </c>
      <c r="B117" s="1" t="str">
        <f>VLOOKUP(A117,深渊配置!G:I,3,FALSE)</f>
        <v>甲虫精</v>
      </c>
      <c r="C117" s="7"/>
      <c r="D117" s="6" t="str">
        <f>VLOOKUP(B117,怪物属性偏向!F:P,11,FALSE)</f>
        <v>m1002</v>
      </c>
      <c r="E117" s="9">
        <v>86</v>
      </c>
      <c r="F117" s="9">
        <v>85</v>
      </c>
      <c r="G117" s="7" t="s">
        <v>318</v>
      </c>
      <c r="H117" s="9">
        <v>207</v>
      </c>
      <c r="I117" s="9">
        <v>86</v>
      </c>
      <c r="J117" s="9">
        <v>92</v>
      </c>
      <c r="K117" s="9">
        <v>105</v>
      </c>
      <c r="L117" s="9">
        <v>86</v>
      </c>
      <c r="M117" s="9">
        <v>86</v>
      </c>
      <c r="N117" s="8">
        <f>IF(VLOOKUP(VLOOKUP($A117,深渊配置!$O:$P,2,FALSE),怪物属性偏向!$E:$O,怪物属性偏向!J$1-1,FALSE)=0,"",VLOOKUP(VLOOKUP($A117,深渊配置!$O:$P,2,FALSE),怪物属性偏向!$E:$O,怪物属性偏向!J$1-1,FALSE))</f>
        <v>20008001</v>
      </c>
      <c r="O117" s="8" t="str">
        <f>IF(VLOOKUP(VLOOKUP($A117,深渊配置!$O:$P,2,FALSE),怪物属性偏向!$E:$O,怪物属性偏向!K$1-1,FALSE)=0,"",VLOOKUP(VLOOKUP($A117,深渊配置!$O:$P,2,FALSE),怪物属性偏向!$E:$O,怪物属性偏向!K$1-1,FALSE))</f>
        <v/>
      </c>
      <c r="P117" s="8" t="str">
        <f>IF(VLOOKUP(VLOOKUP($A117,深渊配置!$O:$P,2,FALSE),怪物属性偏向!$E:$O,怪物属性偏向!L$1-1,FALSE)=0,"",VLOOKUP(VLOOKUP($A117,深渊配置!$O:$P,2,FALSE),怪物属性偏向!$E:$O,怪物属性偏向!L$1-1,FALSE))</f>
        <v/>
      </c>
      <c r="Q117" s="8">
        <f>IF(VLOOKUP(VLOOKUP($A117,深渊配置!$O:$P,2,FALSE),怪物属性偏向!$E:$O,怪物属性偏向!M$1-1,FALSE)=0,"",VLOOKUP(VLOOKUP($A117,深渊配置!$O:$P,2,FALSE),怪物属性偏向!$E:$O,怪物属性偏向!M$1-1,FALSE))</f>
        <v>200002</v>
      </c>
      <c r="R117" s="8" t="str">
        <f>IF(VLOOKUP(VLOOKUP($A117,深渊配置!$O:$P,2,FALSE),怪物属性偏向!$E:$O,怪物属性偏向!N$1-1,FALSE)=0,"",VLOOKUP(VLOOKUP($A117,深渊配置!$O:$P,2,FALSE),怪物属性偏向!$E:$O,怪物属性偏向!N$1-1,FALSE))</f>
        <v/>
      </c>
      <c r="S117" s="8" t="str">
        <f>IF(VLOOKUP(VLOOKUP($A117,深渊配置!$O:$P,2,FALSE),怪物属性偏向!$E:$O,怪物属性偏向!O$1-1,FALSE)=0,"",VLOOKUP(VLOOKUP($A117,深渊配置!$O:$P,2,FALSE),怪物属性偏向!$E:$O,怪物属性偏向!O$1-1,FALSE))</f>
        <v/>
      </c>
    </row>
    <row r="118" spans="1:19" x14ac:dyDescent="0.15">
      <c r="A118" s="3">
        <f t="shared" si="1"/>
        <v>4000115</v>
      </c>
      <c r="B118" s="1" t="str">
        <f>VLOOKUP(A118,深渊配置!G:I,3,FALSE)</f>
        <v>小花精</v>
      </c>
      <c r="C118" s="7"/>
      <c r="D118" s="6" t="str">
        <f>VLOOKUP(B118,怪物属性偏向!F:P,11,FALSE)</f>
        <v>m1007</v>
      </c>
      <c r="E118" s="9">
        <v>87</v>
      </c>
      <c r="F118" s="9">
        <v>86</v>
      </c>
      <c r="G118" s="7" t="s">
        <v>319</v>
      </c>
      <c r="H118" s="9">
        <v>208</v>
      </c>
      <c r="I118" s="9">
        <v>87</v>
      </c>
      <c r="J118" s="9">
        <v>93</v>
      </c>
      <c r="K118" s="9">
        <v>106</v>
      </c>
      <c r="L118" s="9">
        <v>87</v>
      </c>
      <c r="M118" s="9">
        <v>87</v>
      </c>
      <c r="N118" s="8">
        <f>IF(VLOOKUP(VLOOKUP($A118,深渊配置!$O:$P,2,FALSE),怪物属性偏向!$E:$O,怪物属性偏向!J$1-1,FALSE)=0,"",VLOOKUP(VLOOKUP($A118,深渊配置!$O:$P,2,FALSE),怪物属性偏向!$E:$O,怪物属性偏向!J$1-1,FALSE))</f>
        <v>20010001</v>
      </c>
      <c r="O118" s="8">
        <f>IF(VLOOKUP(VLOOKUP($A118,深渊配置!$O:$P,2,FALSE),怪物属性偏向!$E:$O,怪物属性偏向!K$1-1,FALSE)=0,"",VLOOKUP(VLOOKUP($A118,深渊配置!$O:$P,2,FALSE),怪物属性偏向!$E:$O,怪物属性偏向!K$1-1,FALSE))</f>
        <v>20010002</v>
      </c>
      <c r="P118" s="8" t="str">
        <f>IF(VLOOKUP(VLOOKUP($A118,深渊配置!$O:$P,2,FALSE),怪物属性偏向!$E:$O,怪物属性偏向!L$1-1,FALSE)=0,"",VLOOKUP(VLOOKUP($A118,深渊配置!$O:$P,2,FALSE),怪物属性偏向!$E:$O,怪物属性偏向!L$1-1,FALSE))</f>
        <v/>
      </c>
      <c r="Q118" s="8" t="str">
        <f>IF(VLOOKUP(VLOOKUP($A118,深渊配置!$O:$P,2,FALSE),怪物属性偏向!$E:$O,怪物属性偏向!M$1-1,FALSE)=0,"",VLOOKUP(VLOOKUP($A118,深渊配置!$O:$P,2,FALSE),怪物属性偏向!$E:$O,怪物属性偏向!M$1-1,FALSE))</f>
        <v/>
      </c>
      <c r="R118" s="8" t="str">
        <f>IF(VLOOKUP(VLOOKUP($A118,深渊配置!$O:$P,2,FALSE),怪物属性偏向!$E:$O,怪物属性偏向!N$1-1,FALSE)=0,"",VLOOKUP(VLOOKUP($A118,深渊配置!$O:$P,2,FALSE),怪物属性偏向!$E:$O,怪物属性偏向!N$1-1,FALSE))</f>
        <v/>
      </c>
      <c r="S118" s="8" t="str">
        <f>IF(VLOOKUP(VLOOKUP($A118,深渊配置!$O:$P,2,FALSE),怪物属性偏向!$E:$O,怪物属性偏向!O$1-1,FALSE)=0,"",VLOOKUP(VLOOKUP($A118,深渊配置!$O:$P,2,FALSE),怪物属性偏向!$E:$O,怪物属性偏向!O$1-1,FALSE))</f>
        <v/>
      </c>
    </row>
    <row r="119" spans="1:19" x14ac:dyDescent="0.15">
      <c r="A119" s="3">
        <f t="shared" si="1"/>
        <v>4000116</v>
      </c>
      <c r="B119" s="1" t="str">
        <f>VLOOKUP(A119,深渊配置!G:I,3,FALSE)</f>
        <v>小花精</v>
      </c>
      <c r="C119" s="7"/>
      <c r="D119" s="6" t="str">
        <f>VLOOKUP(B119,怪物属性偏向!F:P,11,FALSE)</f>
        <v>m1007</v>
      </c>
      <c r="E119" s="9">
        <v>88</v>
      </c>
      <c r="F119" s="9">
        <v>87</v>
      </c>
      <c r="G119" s="7" t="s">
        <v>320</v>
      </c>
      <c r="H119" s="9">
        <v>209</v>
      </c>
      <c r="I119" s="9">
        <v>88</v>
      </c>
      <c r="J119" s="9">
        <v>94</v>
      </c>
      <c r="K119" s="9">
        <v>107</v>
      </c>
      <c r="L119" s="9">
        <v>88</v>
      </c>
      <c r="M119" s="9">
        <v>88</v>
      </c>
      <c r="N119" s="8">
        <f>IF(VLOOKUP(VLOOKUP($A119,深渊配置!$O:$P,2,FALSE),怪物属性偏向!$E:$O,怪物属性偏向!J$1-1,FALSE)=0,"",VLOOKUP(VLOOKUP($A119,深渊配置!$O:$P,2,FALSE),怪物属性偏向!$E:$O,怪物属性偏向!J$1-1,FALSE))</f>
        <v>20010001</v>
      </c>
      <c r="O119" s="8">
        <f>IF(VLOOKUP(VLOOKUP($A119,深渊配置!$O:$P,2,FALSE),怪物属性偏向!$E:$O,怪物属性偏向!K$1-1,FALSE)=0,"",VLOOKUP(VLOOKUP($A119,深渊配置!$O:$P,2,FALSE),怪物属性偏向!$E:$O,怪物属性偏向!K$1-1,FALSE))</f>
        <v>20010002</v>
      </c>
      <c r="P119" s="8" t="str">
        <f>IF(VLOOKUP(VLOOKUP($A119,深渊配置!$O:$P,2,FALSE),怪物属性偏向!$E:$O,怪物属性偏向!L$1-1,FALSE)=0,"",VLOOKUP(VLOOKUP($A119,深渊配置!$O:$P,2,FALSE),怪物属性偏向!$E:$O,怪物属性偏向!L$1-1,FALSE))</f>
        <v/>
      </c>
      <c r="Q119" s="8" t="str">
        <f>IF(VLOOKUP(VLOOKUP($A119,深渊配置!$O:$P,2,FALSE),怪物属性偏向!$E:$O,怪物属性偏向!M$1-1,FALSE)=0,"",VLOOKUP(VLOOKUP($A119,深渊配置!$O:$P,2,FALSE),怪物属性偏向!$E:$O,怪物属性偏向!M$1-1,FALSE))</f>
        <v/>
      </c>
      <c r="R119" s="8" t="str">
        <f>IF(VLOOKUP(VLOOKUP($A119,深渊配置!$O:$P,2,FALSE),怪物属性偏向!$E:$O,怪物属性偏向!N$1-1,FALSE)=0,"",VLOOKUP(VLOOKUP($A119,深渊配置!$O:$P,2,FALSE),怪物属性偏向!$E:$O,怪物属性偏向!N$1-1,FALSE))</f>
        <v/>
      </c>
      <c r="S119" s="8" t="str">
        <f>IF(VLOOKUP(VLOOKUP($A119,深渊配置!$O:$P,2,FALSE),怪物属性偏向!$E:$O,怪物属性偏向!O$1-1,FALSE)=0,"",VLOOKUP(VLOOKUP($A119,深渊配置!$O:$P,2,FALSE),怪物属性偏向!$E:$O,怪物属性偏向!O$1-1,FALSE))</f>
        <v/>
      </c>
    </row>
    <row r="120" spans="1:19" x14ac:dyDescent="0.15">
      <c r="A120" s="3">
        <f t="shared" si="1"/>
        <v>4000117</v>
      </c>
      <c r="B120" s="1" t="str">
        <f>VLOOKUP(A120,深渊配置!G:I,3,FALSE)</f>
        <v>小花精</v>
      </c>
      <c r="C120" s="7"/>
      <c r="D120" s="6" t="str">
        <f>VLOOKUP(B120,怪物属性偏向!F:P,11,FALSE)</f>
        <v>m1007</v>
      </c>
      <c r="E120" s="9">
        <v>89</v>
      </c>
      <c r="F120" s="9">
        <v>88</v>
      </c>
      <c r="G120" s="7" t="s">
        <v>321</v>
      </c>
      <c r="H120" s="9">
        <v>210</v>
      </c>
      <c r="I120" s="9">
        <v>89</v>
      </c>
      <c r="J120" s="9">
        <v>95</v>
      </c>
      <c r="K120" s="9">
        <v>108</v>
      </c>
      <c r="L120" s="9">
        <v>89</v>
      </c>
      <c r="M120" s="9">
        <v>89</v>
      </c>
      <c r="N120" s="8">
        <f>IF(VLOOKUP(VLOOKUP($A120,深渊配置!$O:$P,2,FALSE),怪物属性偏向!$E:$O,怪物属性偏向!J$1-1,FALSE)=0,"",VLOOKUP(VLOOKUP($A120,深渊配置!$O:$P,2,FALSE),怪物属性偏向!$E:$O,怪物属性偏向!J$1-1,FALSE))</f>
        <v>20010001</v>
      </c>
      <c r="O120" s="8">
        <f>IF(VLOOKUP(VLOOKUP($A120,深渊配置!$O:$P,2,FALSE),怪物属性偏向!$E:$O,怪物属性偏向!K$1-1,FALSE)=0,"",VLOOKUP(VLOOKUP($A120,深渊配置!$O:$P,2,FALSE),怪物属性偏向!$E:$O,怪物属性偏向!K$1-1,FALSE))</f>
        <v>20010002</v>
      </c>
      <c r="P120" s="8" t="str">
        <f>IF(VLOOKUP(VLOOKUP($A120,深渊配置!$O:$P,2,FALSE),怪物属性偏向!$E:$O,怪物属性偏向!L$1-1,FALSE)=0,"",VLOOKUP(VLOOKUP($A120,深渊配置!$O:$P,2,FALSE),怪物属性偏向!$E:$O,怪物属性偏向!L$1-1,FALSE))</f>
        <v/>
      </c>
      <c r="Q120" s="8" t="str">
        <f>IF(VLOOKUP(VLOOKUP($A120,深渊配置!$O:$P,2,FALSE),怪物属性偏向!$E:$O,怪物属性偏向!M$1-1,FALSE)=0,"",VLOOKUP(VLOOKUP($A120,深渊配置!$O:$P,2,FALSE),怪物属性偏向!$E:$O,怪物属性偏向!M$1-1,FALSE))</f>
        <v/>
      </c>
      <c r="R120" s="8" t="str">
        <f>IF(VLOOKUP(VLOOKUP($A120,深渊配置!$O:$P,2,FALSE),怪物属性偏向!$E:$O,怪物属性偏向!N$1-1,FALSE)=0,"",VLOOKUP(VLOOKUP($A120,深渊配置!$O:$P,2,FALSE),怪物属性偏向!$E:$O,怪物属性偏向!N$1-1,FALSE))</f>
        <v/>
      </c>
      <c r="S120" s="8" t="str">
        <f>IF(VLOOKUP(VLOOKUP($A120,深渊配置!$O:$P,2,FALSE),怪物属性偏向!$E:$O,怪物属性偏向!O$1-1,FALSE)=0,"",VLOOKUP(VLOOKUP($A120,深渊配置!$O:$P,2,FALSE),怪物属性偏向!$E:$O,怪物属性偏向!O$1-1,FALSE))</f>
        <v/>
      </c>
    </row>
    <row r="121" spans="1:19" x14ac:dyDescent="0.15">
      <c r="A121" s="3">
        <f t="shared" si="1"/>
        <v>4000118</v>
      </c>
      <c r="B121" s="1" t="str">
        <f>VLOOKUP(A121,深渊配置!G:I,3,FALSE)</f>
        <v>小花精</v>
      </c>
      <c r="C121" s="7"/>
      <c r="D121" s="6" t="str">
        <f>VLOOKUP(B121,怪物属性偏向!F:P,11,FALSE)</f>
        <v>m1007</v>
      </c>
      <c r="E121" s="9">
        <v>90</v>
      </c>
      <c r="F121" s="9">
        <v>89</v>
      </c>
      <c r="G121" s="7" t="s">
        <v>322</v>
      </c>
      <c r="H121" s="9">
        <v>211</v>
      </c>
      <c r="I121" s="9">
        <v>90</v>
      </c>
      <c r="J121" s="9">
        <v>96</v>
      </c>
      <c r="K121" s="9">
        <v>109</v>
      </c>
      <c r="L121" s="9">
        <v>90</v>
      </c>
      <c r="M121" s="9">
        <v>90</v>
      </c>
      <c r="N121" s="8">
        <f>IF(VLOOKUP(VLOOKUP($A121,深渊配置!$O:$P,2,FALSE),怪物属性偏向!$E:$O,怪物属性偏向!J$1-1,FALSE)=0,"",VLOOKUP(VLOOKUP($A121,深渊配置!$O:$P,2,FALSE),怪物属性偏向!$E:$O,怪物属性偏向!J$1-1,FALSE))</f>
        <v>20010001</v>
      </c>
      <c r="O121" s="8">
        <f>IF(VLOOKUP(VLOOKUP($A121,深渊配置!$O:$P,2,FALSE),怪物属性偏向!$E:$O,怪物属性偏向!K$1-1,FALSE)=0,"",VLOOKUP(VLOOKUP($A121,深渊配置!$O:$P,2,FALSE),怪物属性偏向!$E:$O,怪物属性偏向!K$1-1,FALSE))</f>
        <v>20010002</v>
      </c>
      <c r="P121" s="8" t="str">
        <f>IF(VLOOKUP(VLOOKUP($A121,深渊配置!$O:$P,2,FALSE),怪物属性偏向!$E:$O,怪物属性偏向!L$1-1,FALSE)=0,"",VLOOKUP(VLOOKUP($A121,深渊配置!$O:$P,2,FALSE),怪物属性偏向!$E:$O,怪物属性偏向!L$1-1,FALSE))</f>
        <v/>
      </c>
      <c r="Q121" s="8" t="str">
        <f>IF(VLOOKUP(VLOOKUP($A121,深渊配置!$O:$P,2,FALSE),怪物属性偏向!$E:$O,怪物属性偏向!M$1-1,FALSE)=0,"",VLOOKUP(VLOOKUP($A121,深渊配置!$O:$P,2,FALSE),怪物属性偏向!$E:$O,怪物属性偏向!M$1-1,FALSE))</f>
        <v/>
      </c>
      <c r="R121" s="8" t="str">
        <f>IF(VLOOKUP(VLOOKUP($A121,深渊配置!$O:$P,2,FALSE),怪物属性偏向!$E:$O,怪物属性偏向!N$1-1,FALSE)=0,"",VLOOKUP(VLOOKUP($A121,深渊配置!$O:$P,2,FALSE),怪物属性偏向!$E:$O,怪物属性偏向!N$1-1,FALSE))</f>
        <v/>
      </c>
      <c r="S121" s="8" t="str">
        <f>IF(VLOOKUP(VLOOKUP($A121,深渊配置!$O:$P,2,FALSE),怪物属性偏向!$E:$O,怪物属性偏向!O$1-1,FALSE)=0,"",VLOOKUP(VLOOKUP($A121,深渊配置!$O:$P,2,FALSE),怪物属性偏向!$E:$O,怪物属性偏向!O$1-1,FALSE))</f>
        <v/>
      </c>
    </row>
    <row r="122" spans="1:19" x14ac:dyDescent="0.15">
      <c r="A122" s="3">
        <f t="shared" si="1"/>
        <v>4000119</v>
      </c>
      <c r="B122" s="1" t="str">
        <f>VLOOKUP(A122,深渊配置!G:I,3,FALSE)</f>
        <v>甲虫精</v>
      </c>
      <c r="C122" s="7"/>
      <c r="D122" s="6" t="str">
        <f>VLOOKUP(B122,怪物属性偏向!F:P,11,FALSE)</f>
        <v>m1002</v>
      </c>
      <c r="E122" s="9">
        <v>91</v>
      </c>
      <c r="F122" s="9">
        <v>90</v>
      </c>
      <c r="G122" s="7" t="s">
        <v>323</v>
      </c>
      <c r="H122" s="9">
        <v>212</v>
      </c>
      <c r="I122" s="9">
        <v>91</v>
      </c>
      <c r="J122" s="9">
        <v>97</v>
      </c>
      <c r="K122" s="9">
        <v>110</v>
      </c>
      <c r="L122" s="9">
        <v>91</v>
      </c>
      <c r="M122" s="9">
        <v>91</v>
      </c>
      <c r="N122" s="8">
        <f>IF(VLOOKUP(VLOOKUP($A122,深渊配置!$O:$P,2,FALSE),怪物属性偏向!$E:$O,怪物属性偏向!J$1-1,FALSE)=0,"",VLOOKUP(VLOOKUP($A122,深渊配置!$O:$P,2,FALSE),怪物属性偏向!$E:$O,怪物属性偏向!J$1-1,FALSE))</f>
        <v>20008001</v>
      </c>
      <c r="O122" s="8" t="str">
        <f>IF(VLOOKUP(VLOOKUP($A122,深渊配置!$O:$P,2,FALSE),怪物属性偏向!$E:$O,怪物属性偏向!K$1-1,FALSE)=0,"",VLOOKUP(VLOOKUP($A122,深渊配置!$O:$P,2,FALSE),怪物属性偏向!$E:$O,怪物属性偏向!K$1-1,FALSE))</f>
        <v/>
      </c>
      <c r="P122" s="8" t="str">
        <f>IF(VLOOKUP(VLOOKUP($A122,深渊配置!$O:$P,2,FALSE),怪物属性偏向!$E:$O,怪物属性偏向!L$1-1,FALSE)=0,"",VLOOKUP(VLOOKUP($A122,深渊配置!$O:$P,2,FALSE),怪物属性偏向!$E:$O,怪物属性偏向!L$1-1,FALSE))</f>
        <v/>
      </c>
      <c r="Q122" s="8">
        <f>IF(VLOOKUP(VLOOKUP($A122,深渊配置!$O:$P,2,FALSE),怪物属性偏向!$E:$O,怪物属性偏向!M$1-1,FALSE)=0,"",VLOOKUP(VLOOKUP($A122,深渊配置!$O:$P,2,FALSE),怪物属性偏向!$E:$O,怪物属性偏向!M$1-1,FALSE))</f>
        <v>200002</v>
      </c>
      <c r="R122" s="8" t="str">
        <f>IF(VLOOKUP(VLOOKUP($A122,深渊配置!$O:$P,2,FALSE),怪物属性偏向!$E:$O,怪物属性偏向!N$1-1,FALSE)=0,"",VLOOKUP(VLOOKUP($A122,深渊配置!$O:$P,2,FALSE),怪物属性偏向!$E:$O,怪物属性偏向!N$1-1,FALSE))</f>
        <v/>
      </c>
      <c r="S122" s="8" t="str">
        <f>IF(VLOOKUP(VLOOKUP($A122,深渊配置!$O:$P,2,FALSE),怪物属性偏向!$E:$O,怪物属性偏向!O$1-1,FALSE)=0,"",VLOOKUP(VLOOKUP($A122,深渊配置!$O:$P,2,FALSE),怪物属性偏向!$E:$O,怪物属性偏向!O$1-1,FALSE))</f>
        <v/>
      </c>
    </row>
    <row r="123" spans="1:19" x14ac:dyDescent="0.15">
      <c r="A123" s="3">
        <f t="shared" si="1"/>
        <v>4000120</v>
      </c>
      <c r="B123" s="1" t="str">
        <f>VLOOKUP(A123,深渊配置!G:I,3,FALSE)</f>
        <v>小花精</v>
      </c>
      <c r="C123" s="7"/>
      <c r="D123" s="6" t="str">
        <f>VLOOKUP(B123,怪物属性偏向!F:P,11,FALSE)</f>
        <v>m1007</v>
      </c>
      <c r="E123" s="9">
        <v>92</v>
      </c>
      <c r="F123" s="9">
        <v>91</v>
      </c>
      <c r="G123" s="7" t="s">
        <v>324</v>
      </c>
      <c r="H123" s="9">
        <v>213</v>
      </c>
      <c r="I123" s="9">
        <v>92</v>
      </c>
      <c r="J123" s="9">
        <v>98</v>
      </c>
      <c r="K123" s="9">
        <v>111</v>
      </c>
      <c r="L123" s="9">
        <v>92</v>
      </c>
      <c r="M123" s="9">
        <v>92</v>
      </c>
      <c r="N123" s="8">
        <f>IF(VLOOKUP(VLOOKUP($A123,深渊配置!$O:$P,2,FALSE),怪物属性偏向!$E:$O,怪物属性偏向!J$1-1,FALSE)=0,"",VLOOKUP(VLOOKUP($A123,深渊配置!$O:$P,2,FALSE),怪物属性偏向!$E:$O,怪物属性偏向!J$1-1,FALSE))</f>
        <v>20010001</v>
      </c>
      <c r="O123" s="8">
        <f>IF(VLOOKUP(VLOOKUP($A123,深渊配置!$O:$P,2,FALSE),怪物属性偏向!$E:$O,怪物属性偏向!K$1-1,FALSE)=0,"",VLOOKUP(VLOOKUP($A123,深渊配置!$O:$P,2,FALSE),怪物属性偏向!$E:$O,怪物属性偏向!K$1-1,FALSE))</f>
        <v>20010002</v>
      </c>
      <c r="P123" s="8" t="str">
        <f>IF(VLOOKUP(VLOOKUP($A123,深渊配置!$O:$P,2,FALSE),怪物属性偏向!$E:$O,怪物属性偏向!L$1-1,FALSE)=0,"",VLOOKUP(VLOOKUP($A123,深渊配置!$O:$P,2,FALSE),怪物属性偏向!$E:$O,怪物属性偏向!L$1-1,FALSE))</f>
        <v/>
      </c>
      <c r="Q123" s="8" t="str">
        <f>IF(VLOOKUP(VLOOKUP($A123,深渊配置!$O:$P,2,FALSE),怪物属性偏向!$E:$O,怪物属性偏向!M$1-1,FALSE)=0,"",VLOOKUP(VLOOKUP($A123,深渊配置!$O:$P,2,FALSE),怪物属性偏向!$E:$O,怪物属性偏向!M$1-1,FALSE))</f>
        <v/>
      </c>
      <c r="R123" s="8" t="str">
        <f>IF(VLOOKUP(VLOOKUP($A123,深渊配置!$O:$P,2,FALSE),怪物属性偏向!$E:$O,怪物属性偏向!N$1-1,FALSE)=0,"",VLOOKUP(VLOOKUP($A123,深渊配置!$O:$P,2,FALSE),怪物属性偏向!$E:$O,怪物属性偏向!N$1-1,FALSE))</f>
        <v/>
      </c>
      <c r="S123" s="8" t="str">
        <f>IF(VLOOKUP(VLOOKUP($A123,深渊配置!$O:$P,2,FALSE),怪物属性偏向!$E:$O,怪物属性偏向!O$1-1,FALSE)=0,"",VLOOKUP(VLOOKUP($A123,深渊配置!$O:$P,2,FALSE),怪物属性偏向!$E:$O,怪物属性偏向!O$1-1,FALSE))</f>
        <v/>
      </c>
    </row>
    <row r="124" spans="1:19" x14ac:dyDescent="0.15">
      <c r="A124" s="3">
        <f t="shared" si="1"/>
        <v>4000121</v>
      </c>
      <c r="B124" s="1" t="str">
        <f>VLOOKUP(A124,深渊配置!G:I,3,FALSE)</f>
        <v>小花精</v>
      </c>
      <c r="C124" s="7"/>
      <c r="D124" s="6" t="str">
        <f>VLOOKUP(B124,怪物属性偏向!F:P,11,FALSE)</f>
        <v>m1007</v>
      </c>
      <c r="E124" s="9">
        <v>93</v>
      </c>
      <c r="F124" s="9">
        <v>92</v>
      </c>
      <c r="G124" s="7" t="s">
        <v>325</v>
      </c>
      <c r="H124" s="9">
        <v>214</v>
      </c>
      <c r="I124" s="9">
        <v>93</v>
      </c>
      <c r="J124" s="9">
        <v>99</v>
      </c>
      <c r="K124" s="9">
        <v>112</v>
      </c>
      <c r="L124" s="9">
        <v>93</v>
      </c>
      <c r="M124" s="9">
        <v>93</v>
      </c>
      <c r="N124" s="8">
        <f>IF(VLOOKUP(VLOOKUP($A124,深渊配置!$O:$P,2,FALSE),怪物属性偏向!$E:$O,怪物属性偏向!J$1-1,FALSE)=0,"",VLOOKUP(VLOOKUP($A124,深渊配置!$O:$P,2,FALSE),怪物属性偏向!$E:$O,怪物属性偏向!J$1-1,FALSE))</f>
        <v>20010001</v>
      </c>
      <c r="O124" s="8">
        <f>IF(VLOOKUP(VLOOKUP($A124,深渊配置!$O:$P,2,FALSE),怪物属性偏向!$E:$O,怪物属性偏向!K$1-1,FALSE)=0,"",VLOOKUP(VLOOKUP($A124,深渊配置!$O:$P,2,FALSE),怪物属性偏向!$E:$O,怪物属性偏向!K$1-1,FALSE))</f>
        <v>20010002</v>
      </c>
      <c r="P124" s="8" t="str">
        <f>IF(VLOOKUP(VLOOKUP($A124,深渊配置!$O:$P,2,FALSE),怪物属性偏向!$E:$O,怪物属性偏向!L$1-1,FALSE)=0,"",VLOOKUP(VLOOKUP($A124,深渊配置!$O:$P,2,FALSE),怪物属性偏向!$E:$O,怪物属性偏向!L$1-1,FALSE))</f>
        <v/>
      </c>
      <c r="Q124" s="8" t="str">
        <f>IF(VLOOKUP(VLOOKUP($A124,深渊配置!$O:$P,2,FALSE),怪物属性偏向!$E:$O,怪物属性偏向!M$1-1,FALSE)=0,"",VLOOKUP(VLOOKUP($A124,深渊配置!$O:$P,2,FALSE),怪物属性偏向!$E:$O,怪物属性偏向!M$1-1,FALSE))</f>
        <v/>
      </c>
      <c r="R124" s="8" t="str">
        <f>IF(VLOOKUP(VLOOKUP($A124,深渊配置!$O:$P,2,FALSE),怪物属性偏向!$E:$O,怪物属性偏向!N$1-1,FALSE)=0,"",VLOOKUP(VLOOKUP($A124,深渊配置!$O:$P,2,FALSE),怪物属性偏向!$E:$O,怪物属性偏向!N$1-1,FALSE))</f>
        <v/>
      </c>
      <c r="S124" s="8" t="str">
        <f>IF(VLOOKUP(VLOOKUP($A124,深渊配置!$O:$P,2,FALSE),怪物属性偏向!$E:$O,怪物属性偏向!O$1-1,FALSE)=0,"",VLOOKUP(VLOOKUP($A124,深渊配置!$O:$P,2,FALSE),怪物属性偏向!$E:$O,怪物属性偏向!O$1-1,FALSE))</f>
        <v/>
      </c>
    </row>
    <row r="125" spans="1:19" x14ac:dyDescent="0.15">
      <c r="A125" s="3">
        <f t="shared" si="1"/>
        <v>4000122</v>
      </c>
      <c r="B125" s="1" t="str">
        <f>VLOOKUP(A125,深渊配置!G:I,3,FALSE)</f>
        <v>洛克</v>
      </c>
      <c r="C125" s="7"/>
      <c r="D125" s="6" t="str">
        <f>VLOOKUP(B125,怪物属性偏向!F:P,11,FALSE)</f>
        <v>r1009</v>
      </c>
      <c r="E125" s="9">
        <v>94</v>
      </c>
      <c r="F125" s="9">
        <v>93</v>
      </c>
      <c r="G125" s="7" t="s">
        <v>326</v>
      </c>
      <c r="H125" s="9">
        <v>215</v>
      </c>
      <c r="I125" s="9">
        <v>94</v>
      </c>
      <c r="J125" s="9">
        <v>100</v>
      </c>
      <c r="K125" s="9">
        <v>113</v>
      </c>
      <c r="L125" s="9">
        <v>94</v>
      </c>
      <c r="M125" s="9">
        <v>94</v>
      </c>
      <c r="N125" s="8">
        <f>IF(VLOOKUP(VLOOKUP($A125,深渊配置!$O:$P,2,FALSE),怪物属性偏向!$E:$O,怪物属性偏向!J$1-1,FALSE)=0,"",VLOOKUP(VLOOKUP($A125,深渊配置!$O:$P,2,FALSE),怪物属性偏向!$E:$O,怪物属性偏向!J$1-1,FALSE))</f>
        <v>10100101</v>
      </c>
      <c r="O125" s="8">
        <f>IF(VLOOKUP(VLOOKUP($A125,深渊配置!$O:$P,2,FALSE),怪物属性偏向!$E:$O,怪物属性偏向!K$1-1,FALSE)=0,"",VLOOKUP(VLOOKUP($A125,深渊配置!$O:$P,2,FALSE),怪物属性偏向!$E:$O,怪物属性偏向!K$1-1,FALSE))</f>
        <v>10100201</v>
      </c>
      <c r="P125" s="8">
        <f>IF(VLOOKUP(VLOOKUP($A125,深渊配置!$O:$P,2,FALSE),怪物属性偏向!$E:$O,怪物属性偏向!L$1-1,FALSE)=0,"",VLOOKUP(VLOOKUP($A125,深渊配置!$O:$P,2,FALSE),怪物属性偏向!$E:$O,怪物属性偏向!L$1-1,FALSE))</f>
        <v>10100301</v>
      </c>
      <c r="Q125" s="8">
        <f>IF(VLOOKUP(VLOOKUP($A125,深渊配置!$O:$P,2,FALSE),怪物属性偏向!$E:$O,怪物属性偏向!M$1-1,FALSE)=0,"",VLOOKUP(VLOOKUP($A125,深渊配置!$O:$P,2,FALSE),怪物属性偏向!$E:$O,怪物属性偏向!M$1-1,FALSE))</f>
        <v>100121</v>
      </c>
      <c r="R125" s="8">
        <f>IF(VLOOKUP(VLOOKUP($A125,深渊配置!$O:$P,2,FALSE),怪物属性偏向!$E:$O,怪物属性偏向!N$1-1,FALSE)=0,"",VLOOKUP(VLOOKUP($A125,深渊配置!$O:$P,2,FALSE),怪物属性偏向!$E:$O,怪物属性偏向!N$1-1,FALSE))</f>
        <v>100361</v>
      </c>
      <c r="S125" s="8">
        <f>IF(VLOOKUP(VLOOKUP($A125,深渊配置!$O:$P,2,FALSE),怪物属性偏向!$E:$O,怪物属性偏向!O$1-1,FALSE)=0,"",VLOOKUP(VLOOKUP($A125,深渊配置!$O:$P,2,FALSE),怪物属性偏向!$E:$O,怪物属性偏向!O$1-1,FALSE))</f>
        <v>100381</v>
      </c>
    </row>
    <row r="126" spans="1:19" x14ac:dyDescent="0.15">
      <c r="A126" s="3">
        <f t="shared" si="1"/>
        <v>4000123</v>
      </c>
      <c r="B126" s="1" t="str">
        <f>VLOOKUP(A126,深渊配置!G:I,3,FALSE)</f>
        <v>尤尼丝</v>
      </c>
      <c r="C126" s="7"/>
      <c r="D126" s="6" t="str">
        <f>VLOOKUP(B126,怪物属性偏向!F:P,11,FALSE)</f>
        <v>r1007</v>
      </c>
      <c r="E126" s="9">
        <v>95</v>
      </c>
      <c r="F126" s="9">
        <v>94</v>
      </c>
      <c r="G126" s="7" t="s">
        <v>327</v>
      </c>
      <c r="H126" s="9">
        <v>216</v>
      </c>
      <c r="I126" s="9">
        <v>95</v>
      </c>
      <c r="J126" s="9">
        <v>101</v>
      </c>
      <c r="K126" s="9">
        <v>114</v>
      </c>
      <c r="L126" s="9">
        <v>95</v>
      </c>
      <c r="M126" s="9">
        <v>95</v>
      </c>
      <c r="N126" s="8">
        <f>IF(VLOOKUP(VLOOKUP($A126,深渊配置!$O:$P,2,FALSE),怪物属性偏向!$E:$O,怪物属性偏向!J$1-1,FALSE)=0,"",VLOOKUP(VLOOKUP($A126,深渊配置!$O:$P,2,FALSE),怪物属性偏向!$E:$O,怪物属性偏向!J$1-1,FALSE))</f>
        <v>10110101</v>
      </c>
      <c r="O126" s="8">
        <f>IF(VLOOKUP(VLOOKUP($A126,深渊配置!$O:$P,2,FALSE),怪物属性偏向!$E:$O,怪物属性偏向!K$1-1,FALSE)=0,"",VLOOKUP(VLOOKUP($A126,深渊配置!$O:$P,2,FALSE),怪物属性偏向!$E:$O,怪物属性偏向!K$1-1,FALSE))</f>
        <v>10110201</v>
      </c>
      <c r="P126" s="8">
        <f>IF(VLOOKUP(VLOOKUP($A126,深渊配置!$O:$P,2,FALSE),怪物属性偏向!$E:$O,怪物属性偏向!L$1-1,FALSE)=0,"",VLOOKUP(VLOOKUP($A126,深渊配置!$O:$P,2,FALSE),怪物属性偏向!$E:$O,怪物属性偏向!L$1-1,FALSE))</f>
        <v>10110301</v>
      </c>
      <c r="Q126" s="8">
        <f>IF(VLOOKUP(VLOOKUP($A126,深渊配置!$O:$P,2,FALSE),怪物属性偏向!$E:$O,怪物属性偏向!M$1-1,FALSE)=0,"",VLOOKUP(VLOOKUP($A126,深渊配置!$O:$P,2,FALSE),怪物属性偏向!$E:$O,怪物属性偏向!M$1-1,FALSE))</f>
        <v>100021</v>
      </c>
      <c r="R126" s="8">
        <f>IF(VLOOKUP(VLOOKUP($A126,深渊配置!$O:$P,2,FALSE),怪物属性偏向!$E:$O,怪物属性偏向!N$1-1,FALSE)=0,"",VLOOKUP(VLOOKUP($A126,深渊配置!$O:$P,2,FALSE),怪物属性偏向!$E:$O,怪物属性偏向!N$1-1,FALSE))</f>
        <v>100081</v>
      </c>
      <c r="S126" s="8">
        <f>IF(VLOOKUP(VLOOKUP($A126,深渊配置!$O:$P,2,FALSE),怪物属性偏向!$E:$O,怪物属性偏向!O$1-1,FALSE)=0,"",VLOOKUP(VLOOKUP($A126,深渊配置!$O:$P,2,FALSE),怪物属性偏向!$E:$O,怪物属性偏向!O$1-1,FALSE))</f>
        <v>100141</v>
      </c>
    </row>
    <row r="127" spans="1:19" x14ac:dyDescent="0.15">
      <c r="A127" s="3">
        <f t="shared" si="1"/>
        <v>4000124</v>
      </c>
      <c r="B127" s="1" t="str">
        <f>VLOOKUP(A127,深渊配置!G:I,3,FALSE)</f>
        <v>艾德蒙</v>
      </c>
      <c r="C127" s="7"/>
      <c r="D127" s="6" t="str">
        <f>VLOOKUP(B127,怪物属性偏向!F:P,11,FALSE)</f>
        <v>r1004</v>
      </c>
      <c r="E127" s="9">
        <v>96</v>
      </c>
      <c r="F127" s="9">
        <v>95</v>
      </c>
      <c r="G127" s="7" t="s">
        <v>328</v>
      </c>
      <c r="H127" s="9">
        <v>217</v>
      </c>
      <c r="I127" s="9">
        <v>96</v>
      </c>
      <c r="J127" s="9">
        <v>102</v>
      </c>
      <c r="K127" s="9">
        <v>115</v>
      </c>
      <c r="L127" s="9">
        <v>96</v>
      </c>
      <c r="M127" s="9">
        <v>96</v>
      </c>
      <c r="N127" s="8">
        <f>IF(VLOOKUP(VLOOKUP($A127,深渊配置!$O:$P,2,FALSE),怪物属性偏向!$E:$O,怪物属性偏向!J$1-1,FALSE)=0,"",VLOOKUP(VLOOKUP($A127,深渊配置!$O:$P,2,FALSE),怪物属性偏向!$E:$O,怪物属性偏向!J$1-1,FALSE))</f>
        <v>10120101</v>
      </c>
      <c r="O127" s="8">
        <f>IF(VLOOKUP(VLOOKUP($A127,深渊配置!$O:$P,2,FALSE),怪物属性偏向!$E:$O,怪物属性偏向!K$1-1,FALSE)=0,"",VLOOKUP(VLOOKUP($A127,深渊配置!$O:$P,2,FALSE),怪物属性偏向!$E:$O,怪物属性偏向!K$1-1,FALSE))</f>
        <v>10120201</v>
      </c>
      <c r="P127" s="8">
        <f>IF(VLOOKUP(VLOOKUP($A127,深渊配置!$O:$P,2,FALSE),怪物属性偏向!$E:$O,怪物属性偏向!L$1-1,FALSE)=0,"",VLOOKUP(VLOOKUP($A127,深渊配置!$O:$P,2,FALSE),怪物属性偏向!$E:$O,怪物属性偏向!L$1-1,FALSE))</f>
        <v>10120301</v>
      </c>
      <c r="Q127" s="8">
        <f>IF(VLOOKUP(VLOOKUP($A127,深渊配置!$O:$P,2,FALSE),怪物属性偏向!$E:$O,怪物属性偏向!M$1-1,FALSE)=0,"",VLOOKUP(VLOOKUP($A127,深渊配置!$O:$P,2,FALSE),怪物属性偏向!$E:$O,怪物属性偏向!M$1-1,FALSE))</f>
        <v>100001</v>
      </c>
      <c r="R127" s="8">
        <f>IF(VLOOKUP(VLOOKUP($A127,深渊配置!$O:$P,2,FALSE),怪物属性偏向!$E:$O,怪物属性偏向!N$1-1,FALSE)=0,"",VLOOKUP(VLOOKUP($A127,深渊配置!$O:$P,2,FALSE),怪物属性偏向!$E:$O,怪物属性偏向!N$1-1,FALSE))</f>
        <v>100361</v>
      </c>
      <c r="S127" s="8">
        <f>IF(VLOOKUP(VLOOKUP($A127,深渊配置!$O:$P,2,FALSE),怪物属性偏向!$E:$O,怪物属性偏向!O$1-1,FALSE)=0,"",VLOOKUP(VLOOKUP($A127,深渊配置!$O:$P,2,FALSE),怪物属性偏向!$E:$O,怪物属性偏向!O$1-1,FALSE))</f>
        <v>100401</v>
      </c>
    </row>
    <row r="128" spans="1:19" x14ac:dyDescent="0.15">
      <c r="A128" s="3">
        <f t="shared" si="1"/>
        <v>4000125</v>
      </c>
      <c r="B128" s="1" t="str">
        <f>VLOOKUP(A128,深渊配置!G:I,3,FALSE)</f>
        <v>毒蘑菇</v>
      </c>
      <c r="C128" s="7"/>
      <c r="D128" s="6" t="str">
        <f>VLOOKUP(B128,怪物属性偏向!F:P,11,FALSE)</f>
        <v>m1000</v>
      </c>
      <c r="E128" s="9">
        <v>97</v>
      </c>
      <c r="F128" s="9">
        <v>96</v>
      </c>
      <c r="G128" s="7" t="s">
        <v>329</v>
      </c>
      <c r="H128" s="9">
        <v>218</v>
      </c>
      <c r="I128" s="9">
        <v>97</v>
      </c>
      <c r="J128" s="9">
        <v>103</v>
      </c>
      <c r="K128" s="9">
        <v>116</v>
      </c>
      <c r="L128" s="9">
        <v>97</v>
      </c>
      <c r="M128" s="9">
        <v>97</v>
      </c>
      <c r="N128" s="8">
        <f>IF(VLOOKUP(VLOOKUP($A128,深渊配置!$O:$P,2,FALSE),怪物属性偏向!$E:$O,怪物属性偏向!J$1-1,FALSE)=0,"",VLOOKUP(VLOOKUP($A128,深渊配置!$O:$P,2,FALSE),怪物属性偏向!$E:$O,怪物属性偏向!J$1-1,FALSE))</f>
        <v>20011001</v>
      </c>
      <c r="O128" s="8">
        <f>IF(VLOOKUP(VLOOKUP($A128,深渊配置!$O:$P,2,FALSE),怪物属性偏向!$E:$O,怪物属性偏向!K$1-1,FALSE)=0,"",VLOOKUP(VLOOKUP($A128,深渊配置!$O:$P,2,FALSE),怪物属性偏向!$E:$O,怪物属性偏向!K$1-1,FALSE))</f>
        <v>20011002</v>
      </c>
      <c r="P128" s="8" t="str">
        <f>IF(VLOOKUP(VLOOKUP($A128,深渊配置!$O:$P,2,FALSE),怪物属性偏向!$E:$O,怪物属性偏向!L$1-1,FALSE)=0,"",VLOOKUP(VLOOKUP($A128,深渊配置!$O:$P,2,FALSE),怪物属性偏向!$E:$O,怪物属性偏向!L$1-1,FALSE))</f>
        <v/>
      </c>
      <c r="Q128" s="8">
        <f>IF(VLOOKUP(VLOOKUP($A128,深渊配置!$O:$P,2,FALSE),怪物属性偏向!$E:$O,怪物属性偏向!M$1-1,FALSE)=0,"",VLOOKUP(VLOOKUP($A128,深渊配置!$O:$P,2,FALSE),怪物属性偏向!$E:$O,怪物属性偏向!M$1-1,FALSE))</f>
        <v>200003</v>
      </c>
      <c r="R128" s="8" t="str">
        <f>IF(VLOOKUP(VLOOKUP($A128,深渊配置!$O:$P,2,FALSE),怪物属性偏向!$E:$O,怪物属性偏向!N$1-1,FALSE)=0,"",VLOOKUP(VLOOKUP($A128,深渊配置!$O:$P,2,FALSE),怪物属性偏向!$E:$O,怪物属性偏向!N$1-1,FALSE))</f>
        <v/>
      </c>
      <c r="S128" s="8" t="str">
        <f>IF(VLOOKUP(VLOOKUP($A128,深渊配置!$O:$P,2,FALSE),怪物属性偏向!$E:$O,怪物属性偏向!O$1-1,FALSE)=0,"",VLOOKUP(VLOOKUP($A128,深渊配置!$O:$P,2,FALSE),怪物属性偏向!$E:$O,怪物属性偏向!O$1-1,FALSE))</f>
        <v/>
      </c>
    </row>
    <row r="129" spans="1:19" x14ac:dyDescent="0.15">
      <c r="A129" s="3">
        <f t="shared" si="1"/>
        <v>4000126</v>
      </c>
      <c r="B129" s="1" t="str">
        <f>VLOOKUP(A129,深渊配置!G:I,3,FALSE)</f>
        <v>毒蘑菇</v>
      </c>
      <c r="C129" s="7"/>
      <c r="D129" s="6" t="str">
        <f>VLOOKUP(B129,怪物属性偏向!F:P,11,FALSE)</f>
        <v>m1000</v>
      </c>
      <c r="E129" s="9">
        <v>98</v>
      </c>
      <c r="F129" s="9">
        <v>97</v>
      </c>
      <c r="G129" s="7" t="s">
        <v>330</v>
      </c>
      <c r="H129" s="9">
        <v>219</v>
      </c>
      <c r="I129" s="9">
        <v>98</v>
      </c>
      <c r="J129" s="9">
        <v>104</v>
      </c>
      <c r="K129" s="9">
        <v>117</v>
      </c>
      <c r="L129" s="9">
        <v>98</v>
      </c>
      <c r="M129" s="9">
        <v>98</v>
      </c>
      <c r="N129" s="8">
        <f>IF(VLOOKUP(VLOOKUP($A129,深渊配置!$O:$P,2,FALSE),怪物属性偏向!$E:$O,怪物属性偏向!J$1-1,FALSE)=0,"",VLOOKUP(VLOOKUP($A129,深渊配置!$O:$P,2,FALSE),怪物属性偏向!$E:$O,怪物属性偏向!J$1-1,FALSE))</f>
        <v>20011001</v>
      </c>
      <c r="O129" s="8">
        <f>IF(VLOOKUP(VLOOKUP($A129,深渊配置!$O:$P,2,FALSE),怪物属性偏向!$E:$O,怪物属性偏向!K$1-1,FALSE)=0,"",VLOOKUP(VLOOKUP($A129,深渊配置!$O:$P,2,FALSE),怪物属性偏向!$E:$O,怪物属性偏向!K$1-1,FALSE))</f>
        <v>20011002</v>
      </c>
      <c r="P129" s="8" t="str">
        <f>IF(VLOOKUP(VLOOKUP($A129,深渊配置!$O:$P,2,FALSE),怪物属性偏向!$E:$O,怪物属性偏向!L$1-1,FALSE)=0,"",VLOOKUP(VLOOKUP($A129,深渊配置!$O:$P,2,FALSE),怪物属性偏向!$E:$O,怪物属性偏向!L$1-1,FALSE))</f>
        <v/>
      </c>
      <c r="Q129" s="8">
        <f>IF(VLOOKUP(VLOOKUP($A129,深渊配置!$O:$P,2,FALSE),怪物属性偏向!$E:$O,怪物属性偏向!M$1-1,FALSE)=0,"",VLOOKUP(VLOOKUP($A129,深渊配置!$O:$P,2,FALSE),怪物属性偏向!$E:$O,怪物属性偏向!M$1-1,FALSE))</f>
        <v>200003</v>
      </c>
      <c r="R129" s="8" t="str">
        <f>IF(VLOOKUP(VLOOKUP($A129,深渊配置!$O:$P,2,FALSE),怪物属性偏向!$E:$O,怪物属性偏向!N$1-1,FALSE)=0,"",VLOOKUP(VLOOKUP($A129,深渊配置!$O:$P,2,FALSE),怪物属性偏向!$E:$O,怪物属性偏向!N$1-1,FALSE))</f>
        <v/>
      </c>
      <c r="S129" s="8" t="str">
        <f>IF(VLOOKUP(VLOOKUP($A129,深渊配置!$O:$P,2,FALSE),怪物属性偏向!$E:$O,怪物属性偏向!O$1-1,FALSE)=0,"",VLOOKUP(VLOOKUP($A129,深渊配置!$O:$P,2,FALSE),怪物属性偏向!$E:$O,怪物属性偏向!O$1-1,FALSE))</f>
        <v/>
      </c>
    </row>
    <row r="130" spans="1:19" x14ac:dyDescent="0.15">
      <c r="A130" s="3">
        <f t="shared" si="1"/>
        <v>4000127</v>
      </c>
      <c r="B130" s="1" t="str">
        <f>VLOOKUP(A130,深渊配置!G:I,3,FALSE)</f>
        <v>毒蘑菇</v>
      </c>
      <c r="C130" s="7"/>
      <c r="D130" s="6" t="str">
        <f>VLOOKUP(B130,怪物属性偏向!F:P,11,FALSE)</f>
        <v>m1000</v>
      </c>
      <c r="E130" s="9">
        <v>99</v>
      </c>
      <c r="F130" s="9">
        <v>98</v>
      </c>
      <c r="G130" s="7" t="s">
        <v>331</v>
      </c>
      <c r="H130" s="9">
        <v>220</v>
      </c>
      <c r="I130" s="9">
        <v>99</v>
      </c>
      <c r="J130" s="9">
        <v>105</v>
      </c>
      <c r="K130" s="9">
        <v>118</v>
      </c>
      <c r="L130" s="9">
        <v>99</v>
      </c>
      <c r="M130" s="9">
        <v>99</v>
      </c>
      <c r="N130" s="8">
        <f>IF(VLOOKUP(VLOOKUP($A130,深渊配置!$O:$P,2,FALSE),怪物属性偏向!$E:$O,怪物属性偏向!J$1-1,FALSE)=0,"",VLOOKUP(VLOOKUP($A130,深渊配置!$O:$P,2,FALSE),怪物属性偏向!$E:$O,怪物属性偏向!J$1-1,FALSE))</f>
        <v>20011001</v>
      </c>
      <c r="O130" s="8">
        <f>IF(VLOOKUP(VLOOKUP($A130,深渊配置!$O:$P,2,FALSE),怪物属性偏向!$E:$O,怪物属性偏向!K$1-1,FALSE)=0,"",VLOOKUP(VLOOKUP($A130,深渊配置!$O:$P,2,FALSE),怪物属性偏向!$E:$O,怪物属性偏向!K$1-1,FALSE))</f>
        <v>20011002</v>
      </c>
      <c r="P130" s="8" t="str">
        <f>IF(VLOOKUP(VLOOKUP($A130,深渊配置!$O:$P,2,FALSE),怪物属性偏向!$E:$O,怪物属性偏向!L$1-1,FALSE)=0,"",VLOOKUP(VLOOKUP($A130,深渊配置!$O:$P,2,FALSE),怪物属性偏向!$E:$O,怪物属性偏向!L$1-1,FALSE))</f>
        <v/>
      </c>
      <c r="Q130" s="8">
        <f>IF(VLOOKUP(VLOOKUP($A130,深渊配置!$O:$P,2,FALSE),怪物属性偏向!$E:$O,怪物属性偏向!M$1-1,FALSE)=0,"",VLOOKUP(VLOOKUP($A130,深渊配置!$O:$P,2,FALSE),怪物属性偏向!$E:$O,怪物属性偏向!M$1-1,FALSE))</f>
        <v>200003</v>
      </c>
      <c r="R130" s="8" t="str">
        <f>IF(VLOOKUP(VLOOKUP($A130,深渊配置!$O:$P,2,FALSE),怪物属性偏向!$E:$O,怪物属性偏向!N$1-1,FALSE)=0,"",VLOOKUP(VLOOKUP($A130,深渊配置!$O:$P,2,FALSE),怪物属性偏向!$E:$O,怪物属性偏向!N$1-1,FALSE))</f>
        <v/>
      </c>
      <c r="S130" s="8" t="str">
        <f>IF(VLOOKUP(VLOOKUP($A130,深渊配置!$O:$P,2,FALSE),怪物属性偏向!$E:$O,怪物属性偏向!O$1-1,FALSE)=0,"",VLOOKUP(VLOOKUP($A130,深渊配置!$O:$P,2,FALSE),怪物属性偏向!$E:$O,怪物属性偏向!O$1-1,FALSE))</f>
        <v/>
      </c>
    </row>
    <row r="131" spans="1:19" x14ac:dyDescent="0.15">
      <c r="A131" s="3">
        <f t="shared" si="1"/>
        <v>4000128</v>
      </c>
      <c r="B131" s="1" t="str">
        <f>VLOOKUP(A131,深渊配置!G:I,3,FALSE)</f>
        <v>树妖</v>
      </c>
      <c r="C131" s="7"/>
      <c r="D131" s="6" t="str">
        <f>VLOOKUP(B131,怪物属性偏向!F:P,11,FALSE)</f>
        <v>m10000</v>
      </c>
      <c r="E131" s="9">
        <v>100</v>
      </c>
      <c r="F131" s="9">
        <v>99</v>
      </c>
      <c r="G131" s="7" t="s">
        <v>332</v>
      </c>
      <c r="H131" s="9">
        <v>221</v>
      </c>
      <c r="I131" s="9">
        <v>100</v>
      </c>
      <c r="J131" s="9">
        <v>106</v>
      </c>
      <c r="K131" s="9">
        <v>119</v>
      </c>
      <c r="L131" s="9">
        <v>100</v>
      </c>
      <c r="M131" s="9">
        <v>100</v>
      </c>
      <c r="N131" s="8">
        <f>IF(VLOOKUP(VLOOKUP($A131,深渊配置!$O:$P,2,FALSE),怪物属性偏向!$E:$O,怪物属性偏向!J$1-1,FALSE)=0,"",VLOOKUP(VLOOKUP($A131,深渊配置!$O:$P,2,FALSE),怪物属性偏向!$E:$O,怪物属性偏向!J$1-1,FALSE))</f>
        <v>20013001</v>
      </c>
      <c r="O131" s="8" t="str">
        <f>IF(VLOOKUP(VLOOKUP($A131,深渊配置!$O:$P,2,FALSE),怪物属性偏向!$E:$O,怪物属性偏向!K$1-1,FALSE)=0,"",VLOOKUP(VLOOKUP($A131,深渊配置!$O:$P,2,FALSE),怪物属性偏向!$E:$O,怪物属性偏向!K$1-1,FALSE))</f>
        <v/>
      </c>
      <c r="P131" s="8" t="str">
        <f>IF(VLOOKUP(VLOOKUP($A131,深渊配置!$O:$P,2,FALSE),怪物属性偏向!$E:$O,怪物属性偏向!L$1-1,FALSE)=0,"",VLOOKUP(VLOOKUP($A131,深渊配置!$O:$P,2,FALSE),怪物属性偏向!$E:$O,怪物属性偏向!L$1-1,FALSE))</f>
        <v/>
      </c>
      <c r="Q131" s="8">
        <f>IF(VLOOKUP(VLOOKUP($A131,深渊配置!$O:$P,2,FALSE),怪物属性偏向!$E:$O,怪物属性偏向!M$1-1,FALSE)=0,"",VLOOKUP(VLOOKUP($A131,深渊配置!$O:$P,2,FALSE),怪物属性偏向!$E:$O,怪物属性偏向!M$1-1,FALSE))</f>
        <v>200003</v>
      </c>
      <c r="R131" s="8" t="str">
        <f>IF(VLOOKUP(VLOOKUP($A131,深渊配置!$O:$P,2,FALSE),怪物属性偏向!$E:$O,怪物属性偏向!N$1-1,FALSE)=0,"",VLOOKUP(VLOOKUP($A131,深渊配置!$O:$P,2,FALSE),怪物属性偏向!$E:$O,怪物属性偏向!N$1-1,FALSE))</f>
        <v/>
      </c>
      <c r="S131" s="8" t="str">
        <f>IF(VLOOKUP(VLOOKUP($A131,深渊配置!$O:$P,2,FALSE),怪物属性偏向!$E:$O,怪物属性偏向!O$1-1,FALSE)=0,"",VLOOKUP(VLOOKUP($A131,深渊配置!$O:$P,2,FALSE),怪物属性偏向!$E:$O,怪物属性偏向!O$1-1,FALSE))</f>
        <v/>
      </c>
    </row>
    <row r="132" spans="1:19" x14ac:dyDescent="0.15">
      <c r="A132" s="3">
        <f t="shared" si="1"/>
        <v>4000129</v>
      </c>
      <c r="B132" s="1" t="str">
        <f>VLOOKUP(A132,深渊配置!G:I,3,FALSE)</f>
        <v>树妖</v>
      </c>
      <c r="C132" s="7"/>
      <c r="D132" s="6" t="str">
        <f>VLOOKUP(B132,怪物属性偏向!F:P,11,FALSE)</f>
        <v>m10000</v>
      </c>
      <c r="E132" s="9">
        <v>101</v>
      </c>
      <c r="F132" s="9">
        <v>100</v>
      </c>
      <c r="G132" s="7" t="s">
        <v>333</v>
      </c>
      <c r="H132" s="9">
        <v>222</v>
      </c>
      <c r="I132" s="9">
        <v>101</v>
      </c>
      <c r="J132" s="9">
        <v>107</v>
      </c>
      <c r="K132" s="9">
        <v>120</v>
      </c>
      <c r="L132" s="9">
        <v>101</v>
      </c>
      <c r="M132" s="9">
        <v>101</v>
      </c>
      <c r="N132" s="8">
        <f>IF(VLOOKUP(VLOOKUP($A132,深渊配置!$O:$P,2,FALSE),怪物属性偏向!$E:$O,怪物属性偏向!J$1-1,FALSE)=0,"",VLOOKUP(VLOOKUP($A132,深渊配置!$O:$P,2,FALSE),怪物属性偏向!$E:$O,怪物属性偏向!J$1-1,FALSE))</f>
        <v>20013001</v>
      </c>
      <c r="O132" s="8" t="str">
        <f>IF(VLOOKUP(VLOOKUP($A132,深渊配置!$O:$P,2,FALSE),怪物属性偏向!$E:$O,怪物属性偏向!K$1-1,FALSE)=0,"",VLOOKUP(VLOOKUP($A132,深渊配置!$O:$P,2,FALSE),怪物属性偏向!$E:$O,怪物属性偏向!K$1-1,FALSE))</f>
        <v/>
      </c>
      <c r="P132" s="8" t="str">
        <f>IF(VLOOKUP(VLOOKUP($A132,深渊配置!$O:$P,2,FALSE),怪物属性偏向!$E:$O,怪物属性偏向!L$1-1,FALSE)=0,"",VLOOKUP(VLOOKUP($A132,深渊配置!$O:$P,2,FALSE),怪物属性偏向!$E:$O,怪物属性偏向!L$1-1,FALSE))</f>
        <v/>
      </c>
      <c r="Q132" s="8">
        <f>IF(VLOOKUP(VLOOKUP($A132,深渊配置!$O:$P,2,FALSE),怪物属性偏向!$E:$O,怪物属性偏向!M$1-1,FALSE)=0,"",VLOOKUP(VLOOKUP($A132,深渊配置!$O:$P,2,FALSE),怪物属性偏向!$E:$O,怪物属性偏向!M$1-1,FALSE))</f>
        <v>200003</v>
      </c>
      <c r="R132" s="8" t="str">
        <f>IF(VLOOKUP(VLOOKUP($A132,深渊配置!$O:$P,2,FALSE),怪物属性偏向!$E:$O,怪物属性偏向!N$1-1,FALSE)=0,"",VLOOKUP(VLOOKUP($A132,深渊配置!$O:$P,2,FALSE),怪物属性偏向!$E:$O,怪物属性偏向!N$1-1,FALSE))</f>
        <v/>
      </c>
      <c r="S132" s="8" t="str">
        <f>IF(VLOOKUP(VLOOKUP($A132,深渊配置!$O:$P,2,FALSE),怪物属性偏向!$E:$O,怪物属性偏向!O$1-1,FALSE)=0,"",VLOOKUP(VLOOKUP($A132,深渊配置!$O:$P,2,FALSE),怪物属性偏向!$E:$O,怪物属性偏向!O$1-1,FALSE))</f>
        <v/>
      </c>
    </row>
    <row r="133" spans="1:19" x14ac:dyDescent="0.15">
      <c r="A133" s="3">
        <f t="shared" si="1"/>
        <v>4000130</v>
      </c>
      <c r="B133" s="1" t="str">
        <f>VLOOKUP(A133,深渊配置!G:I,3,FALSE)</f>
        <v>树妖</v>
      </c>
      <c r="C133" s="7"/>
      <c r="D133" s="6" t="str">
        <f>VLOOKUP(B133,怪物属性偏向!F:P,11,FALSE)</f>
        <v>m10000</v>
      </c>
      <c r="E133" s="9">
        <v>102</v>
      </c>
      <c r="F133" s="9">
        <v>101</v>
      </c>
      <c r="G133" s="7" t="s">
        <v>334</v>
      </c>
      <c r="H133" s="9">
        <v>223</v>
      </c>
      <c r="I133" s="9">
        <v>102</v>
      </c>
      <c r="J133" s="9">
        <v>108</v>
      </c>
      <c r="K133" s="9">
        <v>121</v>
      </c>
      <c r="L133" s="9">
        <v>102</v>
      </c>
      <c r="M133" s="9">
        <v>102</v>
      </c>
      <c r="N133" s="8">
        <f>IF(VLOOKUP(VLOOKUP($A133,深渊配置!$O:$P,2,FALSE),怪物属性偏向!$E:$O,怪物属性偏向!J$1-1,FALSE)=0,"",VLOOKUP(VLOOKUP($A133,深渊配置!$O:$P,2,FALSE),怪物属性偏向!$E:$O,怪物属性偏向!J$1-1,FALSE))</f>
        <v>20013001</v>
      </c>
      <c r="O133" s="8" t="str">
        <f>IF(VLOOKUP(VLOOKUP($A133,深渊配置!$O:$P,2,FALSE),怪物属性偏向!$E:$O,怪物属性偏向!K$1-1,FALSE)=0,"",VLOOKUP(VLOOKUP($A133,深渊配置!$O:$P,2,FALSE),怪物属性偏向!$E:$O,怪物属性偏向!K$1-1,FALSE))</f>
        <v/>
      </c>
      <c r="P133" s="8" t="str">
        <f>IF(VLOOKUP(VLOOKUP($A133,深渊配置!$O:$P,2,FALSE),怪物属性偏向!$E:$O,怪物属性偏向!L$1-1,FALSE)=0,"",VLOOKUP(VLOOKUP($A133,深渊配置!$O:$P,2,FALSE),怪物属性偏向!$E:$O,怪物属性偏向!L$1-1,FALSE))</f>
        <v/>
      </c>
      <c r="Q133" s="8">
        <f>IF(VLOOKUP(VLOOKUP($A133,深渊配置!$O:$P,2,FALSE),怪物属性偏向!$E:$O,怪物属性偏向!M$1-1,FALSE)=0,"",VLOOKUP(VLOOKUP($A133,深渊配置!$O:$P,2,FALSE),怪物属性偏向!$E:$O,怪物属性偏向!M$1-1,FALSE))</f>
        <v>200003</v>
      </c>
      <c r="R133" s="8" t="str">
        <f>IF(VLOOKUP(VLOOKUP($A133,深渊配置!$O:$P,2,FALSE),怪物属性偏向!$E:$O,怪物属性偏向!N$1-1,FALSE)=0,"",VLOOKUP(VLOOKUP($A133,深渊配置!$O:$P,2,FALSE),怪物属性偏向!$E:$O,怪物属性偏向!N$1-1,FALSE))</f>
        <v/>
      </c>
      <c r="S133" s="8" t="str">
        <f>IF(VLOOKUP(VLOOKUP($A133,深渊配置!$O:$P,2,FALSE),怪物属性偏向!$E:$O,怪物属性偏向!O$1-1,FALSE)=0,"",VLOOKUP(VLOOKUP($A133,深渊配置!$O:$P,2,FALSE),怪物属性偏向!$E:$O,怪物属性偏向!O$1-1,FALSE))</f>
        <v/>
      </c>
    </row>
    <row r="134" spans="1:19" x14ac:dyDescent="0.15">
      <c r="A134" s="3">
        <f t="shared" ref="A134:A154" si="2">A133+1</f>
        <v>4000131</v>
      </c>
      <c r="B134" s="1" t="str">
        <f>VLOOKUP(A134,深渊配置!G:I,3,FALSE)</f>
        <v>藤蔓怪</v>
      </c>
      <c r="C134" s="7"/>
      <c r="D134" s="6" t="str">
        <f>VLOOKUP(B134,怪物属性偏向!F:P,11,FALSE)</f>
        <v>m1006</v>
      </c>
      <c r="E134" s="9">
        <v>103</v>
      </c>
      <c r="F134" s="9">
        <v>102</v>
      </c>
      <c r="G134" s="7" t="s">
        <v>335</v>
      </c>
      <c r="H134" s="9">
        <v>224</v>
      </c>
      <c r="I134" s="9">
        <v>103</v>
      </c>
      <c r="J134" s="9">
        <v>109</v>
      </c>
      <c r="K134" s="9">
        <v>122</v>
      </c>
      <c r="L134" s="9">
        <v>103</v>
      </c>
      <c r="M134" s="9">
        <v>103</v>
      </c>
      <c r="N134" s="8">
        <f>IF(VLOOKUP(VLOOKUP($A134,深渊配置!$O:$P,2,FALSE),怪物属性偏向!$E:$O,怪物属性偏向!J$1-1,FALSE)=0,"",VLOOKUP(VLOOKUP($A134,深渊配置!$O:$P,2,FALSE),怪物属性偏向!$E:$O,怪物属性偏向!J$1-1,FALSE))</f>
        <v>20014001</v>
      </c>
      <c r="O134" s="8">
        <f>IF(VLOOKUP(VLOOKUP($A134,深渊配置!$O:$P,2,FALSE),怪物属性偏向!$E:$O,怪物属性偏向!K$1-1,FALSE)=0,"",VLOOKUP(VLOOKUP($A134,深渊配置!$O:$P,2,FALSE),怪物属性偏向!$E:$O,怪物属性偏向!K$1-1,FALSE))</f>
        <v>20014002</v>
      </c>
      <c r="P134" s="8" t="str">
        <f>IF(VLOOKUP(VLOOKUP($A134,深渊配置!$O:$P,2,FALSE),怪物属性偏向!$E:$O,怪物属性偏向!L$1-1,FALSE)=0,"",VLOOKUP(VLOOKUP($A134,深渊配置!$O:$P,2,FALSE),怪物属性偏向!$E:$O,怪物属性偏向!L$1-1,FALSE))</f>
        <v/>
      </c>
      <c r="Q134" s="8">
        <f>IF(VLOOKUP(VLOOKUP($A134,深渊配置!$O:$P,2,FALSE),怪物属性偏向!$E:$O,怪物属性偏向!M$1-1,FALSE)=0,"",VLOOKUP(VLOOKUP($A134,深渊配置!$O:$P,2,FALSE),怪物属性偏向!$E:$O,怪物属性偏向!M$1-1,FALSE))</f>
        <v>200003</v>
      </c>
      <c r="R134" s="8" t="str">
        <f>IF(VLOOKUP(VLOOKUP($A134,深渊配置!$O:$P,2,FALSE),怪物属性偏向!$E:$O,怪物属性偏向!N$1-1,FALSE)=0,"",VLOOKUP(VLOOKUP($A134,深渊配置!$O:$P,2,FALSE),怪物属性偏向!$E:$O,怪物属性偏向!N$1-1,FALSE))</f>
        <v/>
      </c>
      <c r="S134" s="8" t="str">
        <f>IF(VLOOKUP(VLOOKUP($A134,深渊配置!$O:$P,2,FALSE),怪物属性偏向!$E:$O,怪物属性偏向!O$1-1,FALSE)=0,"",VLOOKUP(VLOOKUP($A134,深渊配置!$O:$P,2,FALSE),怪物属性偏向!$E:$O,怪物属性偏向!O$1-1,FALSE))</f>
        <v/>
      </c>
    </row>
    <row r="135" spans="1:19" x14ac:dyDescent="0.15">
      <c r="A135" s="3">
        <f t="shared" si="2"/>
        <v>4000132</v>
      </c>
      <c r="B135" s="1" t="str">
        <f>VLOOKUP(A135,深渊配置!G:I,3,FALSE)</f>
        <v>藤蔓怪</v>
      </c>
      <c r="C135" s="7"/>
      <c r="D135" s="6" t="str">
        <f>VLOOKUP(B135,怪物属性偏向!F:P,11,FALSE)</f>
        <v>m1006</v>
      </c>
      <c r="E135" s="9">
        <v>104</v>
      </c>
      <c r="F135" s="9">
        <v>103</v>
      </c>
      <c r="G135" s="7" t="s">
        <v>336</v>
      </c>
      <c r="H135" s="9">
        <v>225</v>
      </c>
      <c r="I135" s="9">
        <v>104</v>
      </c>
      <c r="J135" s="9">
        <v>110</v>
      </c>
      <c r="K135" s="9">
        <v>123</v>
      </c>
      <c r="L135" s="9">
        <v>104</v>
      </c>
      <c r="M135" s="9">
        <v>104</v>
      </c>
      <c r="N135" s="8">
        <f>IF(VLOOKUP(VLOOKUP($A135,深渊配置!$O:$P,2,FALSE),怪物属性偏向!$E:$O,怪物属性偏向!J$1-1,FALSE)=0,"",VLOOKUP(VLOOKUP($A135,深渊配置!$O:$P,2,FALSE),怪物属性偏向!$E:$O,怪物属性偏向!J$1-1,FALSE))</f>
        <v>20014001</v>
      </c>
      <c r="O135" s="8">
        <f>IF(VLOOKUP(VLOOKUP($A135,深渊配置!$O:$P,2,FALSE),怪物属性偏向!$E:$O,怪物属性偏向!K$1-1,FALSE)=0,"",VLOOKUP(VLOOKUP($A135,深渊配置!$O:$P,2,FALSE),怪物属性偏向!$E:$O,怪物属性偏向!K$1-1,FALSE))</f>
        <v>20014002</v>
      </c>
      <c r="P135" s="8" t="str">
        <f>IF(VLOOKUP(VLOOKUP($A135,深渊配置!$O:$P,2,FALSE),怪物属性偏向!$E:$O,怪物属性偏向!L$1-1,FALSE)=0,"",VLOOKUP(VLOOKUP($A135,深渊配置!$O:$P,2,FALSE),怪物属性偏向!$E:$O,怪物属性偏向!L$1-1,FALSE))</f>
        <v/>
      </c>
      <c r="Q135" s="8">
        <f>IF(VLOOKUP(VLOOKUP($A135,深渊配置!$O:$P,2,FALSE),怪物属性偏向!$E:$O,怪物属性偏向!M$1-1,FALSE)=0,"",VLOOKUP(VLOOKUP($A135,深渊配置!$O:$P,2,FALSE),怪物属性偏向!$E:$O,怪物属性偏向!M$1-1,FALSE))</f>
        <v>200003</v>
      </c>
      <c r="R135" s="8" t="str">
        <f>IF(VLOOKUP(VLOOKUP($A135,深渊配置!$O:$P,2,FALSE),怪物属性偏向!$E:$O,怪物属性偏向!N$1-1,FALSE)=0,"",VLOOKUP(VLOOKUP($A135,深渊配置!$O:$P,2,FALSE),怪物属性偏向!$E:$O,怪物属性偏向!N$1-1,FALSE))</f>
        <v/>
      </c>
      <c r="S135" s="8" t="str">
        <f>IF(VLOOKUP(VLOOKUP($A135,深渊配置!$O:$P,2,FALSE),怪物属性偏向!$E:$O,怪物属性偏向!O$1-1,FALSE)=0,"",VLOOKUP(VLOOKUP($A135,深渊配置!$O:$P,2,FALSE),怪物属性偏向!$E:$O,怪物属性偏向!O$1-1,FALSE))</f>
        <v/>
      </c>
    </row>
    <row r="136" spans="1:19" x14ac:dyDescent="0.15">
      <c r="A136" s="3">
        <f t="shared" si="2"/>
        <v>4000133</v>
      </c>
      <c r="B136" s="1" t="str">
        <f>VLOOKUP(A136,深渊配置!G:I,3,FALSE)</f>
        <v>毒蘑菇</v>
      </c>
      <c r="C136" s="7"/>
      <c r="D136" s="6" t="str">
        <f>VLOOKUP(B136,怪物属性偏向!F:P,11,FALSE)</f>
        <v>m1000</v>
      </c>
      <c r="E136" s="9">
        <v>105</v>
      </c>
      <c r="F136" s="9">
        <v>104</v>
      </c>
      <c r="G136" s="7" t="s">
        <v>337</v>
      </c>
      <c r="H136" s="9">
        <v>226</v>
      </c>
      <c r="I136" s="9">
        <v>105</v>
      </c>
      <c r="J136" s="9">
        <v>111</v>
      </c>
      <c r="K136" s="9">
        <v>124</v>
      </c>
      <c r="L136" s="9">
        <v>105</v>
      </c>
      <c r="M136" s="9">
        <v>105</v>
      </c>
      <c r="N136" s="8">
        <f>IF(VLOOKUP(VLOOKUP($A136,深渊配置!$O:$P,2,FALSE),怪物属性偏向!$E:$O,怪物属性偏向!J$1-1,FALSE)=0,"",VLOOKUP(VLOOKUP($A136,深渊配置!$O:$P,2,FALSE),怪物属性偏向!$E:$O,怪物属性偏向!J$1-1,FALSE))</f>
        <v>20011001</v>
      </c>
      <c r="O136" s="8">
        <f>IF(VLOOKUP(VLOOKUP($A136,深渊配置!$O:$P,2,FALSE),怪物属性偏向!$E:$O,怪物属性偏向!K$1-1,FALSE)=0,"",VLOOKUP(VLOOKUP($A136,深渊配置!$O:$P,2,FALSE),怪物属性偏向!$E:$O,怪物属性偏向!K$1-1,FALSE))</f>
        <v>20011002</v>
      </c>
      <c r="P136" s="8" t="str">
        <f>IF(VLOOKUP(VLOOKUP($A136,深渊配置!$O:$P,2,FALSE),怪物属性偏向!$E:$O,怪物属性偏向!L$1-1,FALSE)=0,"",VLOOKUP(VLOOKUP($A136,深渊配置!$O:$P,2,FALSE),怪物属性偏向!$E:$O,怪物属性偏向!L$1-1,FALSE))</f>
        <v/>
      </c>
      <c r="Q136" s="8">
        <f>IF(VLOOKUP(VLOOKUP($A136,深渊配置!$O:$P,2,FALSE),怪物属性偏向!$E:$O,怪物属性偏向!M$1-1,FALSE)=0,"",VLOOKUP(VLOOKUP($A136,深渊配置!$O:$P,2,FALSE),怪物属性偏向!$E:$O,怪物属性偏向!M$1-1,FALSE))</f>
        <v>200003</v>
      </c>
      <c r="R136" s="8" t="str">
        <f>IF(VLOOKUP(VLOOKUP($A136,深渊配置!$O:$P,2,FALSE),怪物属性偏向!$E:$O,怪物属性偏向!N$1-1,FALSE)=0,"",VLOOKUP(VLOOKUP($A136,深渊配置!$O:$P,2,FALSE),怪物属性偏向!$E:$O,怪物属性偏向!N$1-1,FALSE))</f>
        <v/>
      </c>
      <c r="S136" s="8" t="str">
        <f>IF(VLOOKUP(VLOOKUP($A136,深渊配置!$O:$P,2,FALSE),怪物属性偏向!$E:$O,怪物属性偏向!O$1-1,FALSE)=0,"",VLOOKUP(VLOOKUP($A136,深渊配置!$O:$P,2,FALSE),怪物属性偏向!$E:$O,怪物属性偏向!O$1-1,FALSE))</f>
        <v/>
      </c>
    </row>
    <row r="137" spans="1:19" x14ac:dyDescent="0.15">
      <c r="A137" s="3">
        <f t="shared" si="2"/>
        <v>4000134</v>
      </c>
      <c r="B137" s="1" t="str">
        <f>VLOOKUP(A137,深渊配置!G:I,3,FALSE)</f>
        <v>毒蘑菇</v>
      </c>
      <c r="C137" s="7"/>
      <c r="D137" s="6" t="str">
        <f>VLOOKUP(B137,怪物属性偏向!F:P,11,FALSE)</f>
        <v>m1000</v>
      </c>
      <c r="E137" s="9">
        <v>106</v>
      </c>
      <c r="F137" s="9">
        <v>105</v>
      </c>
      <c r="G137" s="7" t="s">
        <v>338</v>
      </c>
      <c r="H137" s="9">
        <v>227</v>
      </c>
      <c r="I137" s="9">
        <v>106</v>
      </c>
      <c r="J137" s="9">
        <v>112</v>
      </c>
      <c r="K137" s="9">
        <v>125</v>
      </c>
      <c r="L137" s="9">
        <v>106</v>
      </c>
      <c r="M137" s="9">
        <v>106</v>
      </c>
      <c r="N137" s="8">
        <f>IF(VLOOKUP(VLOOKUP($A137,深渊配置!$O:$P,2,FALSE),怪物属性偏向!$E:$O,怪物属性偏向!J$1-1,FALSE)=0,"",VLOOKUP(VLOOKUP($A137,深渊配置!$O:$P,2,FALSE),怪物属性偏向!$E:$O,怪物属性偏向!J$1-1,FALSE))</f>
        <v>20011001</v>
      </c>
      <c r="O137" s="8">
        <f>IF(VLOOKUP(VLOOKUP($A137,深渊配置!$O:$P,2,FALSE),怪物属性偏向!$E:$O,怪物属性偏向!K$1-1,FALSE)=0,"",VLOOKUP(VLOOKUP($A137,深渊配置!$O:$P,2,FALSE),怪物属性偏向!$E:$O,怪物属性偏向!K$1-1,FALSE))</f>
        <v>20011002</v>
      </c>
      <c r="P137" s="8" t="str">
        <f>IF(VLOOKUP(VLOOKUP($A137,深渊配置!$O:$P,2,FALSE),怪物属性偏向!$E:$O,怪物属性偏向!L$1-1,FALSE)=0,"",VLOOKUP(VLOOKUP($A137,深渊配置!$O:$P,2,FALSE),怪物属性偏向!$E:$O,怪物属性偏向!L$1-1,FALSE))</f>
        <v/>
      </c>
      <c r="Q137" s="8">
        <f>IF(VLOOKUP(VLOOKUP($A137,深渊配置!$O:$P,2,FALSE),怪物属性偏向!$E:$O,怪物属性偏向!M$1-1,FALSE)=0,"",VLOOKUP(VLOOKUP($A137,深渊配置!$O:$P,2,FALSE),怪物属性偏向!$E:$O,怪物属性偏向!M$1-1,FALSE))</f>
        <v>200003</v>
      </c>
      <c r="R137" s="8" t="str">
        <f>IF(VLOOKUP(VLOOKUP($A137,深渊配置!$O:$P,2,FALSE),怪物属性偏向!$E:$O,怪物属性偏向!N$1-1,FALSE)=0,"",VLOOKUP(VLOOKUP($A137,深渊配置!$O:$P,2,FALSE),怪物属性偏向!$E:$O,怪物属性偏向!N$1-1,FALSE))</f>
        <v/>
      </c>
      <c r="S137" s="8" t="str">
        <f>IF(VLOOKUP(VLOOKUP($A137,深渊配置!$O:$P,2,FALSE),怪物属性偏向!$E:$O,怪物属性偏向!O$1-1,FALSE)=0,"",VLOOKUP(VLOOKUP($A137,深渊配置!$O:$P,2,FALSE),怪物属性偏向!$E:$O,怪物属性偏向!O$1-1,FALSE))</f>
        <v/>
      </c>
    </row>
    <row r="138" spans="1:19" x14ac:dyDescent="0.15">
      <c r="A138" s="3">
        <f t="shared" si="2"/>
        <v>4000135</v>
      </c>
      <c r="B138" s="1" t="str">
        <f>VLOOKUP(A138,深渊配置!G:I,3,FALSE)</f>
        <v>树妖</v>
      </c>
      <c r="C138" s="7"/>
      <c r="D138" s="6" t="str">
        <f>VLOOKUP(B138,怪物属性偏向!F:P,11,FALSE)</f>
        <v>m10000</v>
      </c>
      <c r="E138" s="9">
        <v>107</v>
      </c>
      <c r="F138" s="9">
        <v>106</v>
      </c>
      <c r="G138" s="7" t="s">
        <v>339</v>
      </c>
      <c r="H138" s="9">
        <v>228</v>
      </c>
      <c r="I138" s="9">
        <v>107</v>
      </c>
      <c r="J138" s="9">
        <v>113</v>
      </c>
      <c r="K138" s="9">
        <v>126</v>
      </c>
      <c r="L138" s="9">
        <v>107</v>
      </c>
      <c r="M138" s="9">
        <v>107</v>
      </c>
      <c r="N138" s="8">
        <f>IF(VLOOKUP(VLOOKUP($A138,深渊配置!$O:$P,2,FALSE),怪物属性偏向!$E:$O,怪物属性偏向!J$1-1,FALSE)=0,"",VLOOKUP(VLOOKUP($A138,深渊配置!$O:$P,2,FALSE),怪物属性偏向!$E:$O,怪物属性偏向!J$1-1,FALSE))</f>
        <v>20013001</v>
      </c>
      <c r="O138" s="8" t="str">
        <f>IF(VLOOKUP(VLOOKUP($A138,深渊配置!$O:$P,2,FALSE),怪物属性偏向!$E:$O,怪物属性偏向!K$1-1,FALSE)=0,"",VLOOKUP(VLOOKUP($A138,深渊配置!$O:$P,2,FALSE),怪物属性偏向!$E:$O,怪物属性偏向!K$1-1,FALSE))</f>
        <v/>
      </c>
      <c r="P138" s="8" t="str">
        <f>IF(VLOOKUP(VLOOKUP($A138,深渊配置!$O:$P,2,FALSE),怪物属性偏向!$E:$O,怪物属性偏向!L$1-1,FALSE)=0,"",VLOOKUP(VLOOKUP($A138,深渊配置!$O:$P,2,FALSE),怪物属性偏向!$E:$O,怪物属性偏向!L$1-1,FALSE))</f>
        <v/>
      </c>
      <c r="Q138" s="8">
        <f>IF(VLOOKUP(VLOOKUP($A138,深渊配置!$O:$P,2,FALSE),怪物属性偏向!$E:$O,怪物属性偏向!M$1-1,FALSE)=0,"",VLOOKUP(VLOOKUP($A138,深渊配置!$O:$P,2,FALSE),怪物属性偏向!$E:$O,怪物属性偏向!M$1-1,FALSE))</f>
        <v>200003</v>
      </c>
      <c r="R138" s="8" t="str">
        <f>IF(VLOOKUP(VLOOKUP($A138,深渊配置!$O:$P,2,FALSE),怪物属性偏向!$E:$O,怪物属性偏向!N$1-1,FALSE)=0,"",VLOOKUP(VLOOKUP($A138,深渊配置!$O:$P,2,FALSE),怪物属性偏向!$E:$O,怪物属性偏向!N$1-1,FALSE))</f>
        <v/>
      </c>
      <c r="S138" s="8" t="str">
        <f>IF(VLOOKUP(VLOOKUP($A138,深渊配置!$O:$P,2,FALSE),怪物属性偏向!$E:$O,怪物属性偏向!O$1-1,FALSE)=0,"",VLOOKUP(VLOOKUP($A138,深渊配置!$O:$P,2,FALSE),怪物属性偏向!$E:$O,怪物属性偏向!O$1-1,FALSE))</f>
        <v/>
      </c>
    </row>
    <row r="139" spans="1:19" x14ac:dyDescent="0.15">
      <c r="A139" s="3">
        <f t="shared" si="2"/>
        <v>4000136</v>
      </c>
      <c r="B139" s="1" t="str">
        <f>VLOOKUP(A139,深渊配置!G:I,3,FALSE)</f>
        <v>树妖</v>
      </c>
      <c r="C139" s="7"/>
      <c r="D139" s="6" t="str">
        <f>VLOOKUP(B139,怪物属性偏向!F:P,11,FALSE)</f>
        <v>m10000</v>
      </c>
      <c r="E139" s="9">
        <v>108</v>
      </c>
      <c r="F139" s="9">
        <v>107</v>
      </c>
      <c r="G139" s="7" t="s">
        <v>340</v>
      </c>
      <c r="H139" s="9">
        <v>229</v>
      </c>
      <c r="I139" s="9">
        <v>108</v>
      </c>
      <c r="J139" s="9">
        <v>114</v>
      </c>
      <c r="K139" s="9">
        <v>127</v>
      </c>
      <c r="L139" s="9">
        <v>108</v>
      </c>
      <c r="M139" s="9">
        <v>108</v>
      </c>
      <c r="N139" s="8">
        <f>IF(VLOOKUP(VLOOKUP($A139,深渊配置!$O:$P,2,FALSE),怪物属性偏向!$E:$O,怪物属性偏向!J$1-1,FALSE)=0,"",VLOOKUP(VLOOKUP($A139,深渊配置!$O:$P,2,FALSE),怪物属性偏向!$E:$O,怪物属性偏向!J$1-1,FALSE))</f>
        <v>20013001</v>
      </c>
      <c r="O139" s="8" t="str">
        <f>IF(VLOOKUP(VLOOKUP($A139,深渊配置!$O:$P,2,FALSE),怪物属性偏向!$E:$O,怪物属性偏向!K$1-1,FALSE)=0,"",VLOOKUP(VLOOKUP($A139,深渊配置!$O:$P,2,FALSE),怪物属性偏向!$E:$O,怪物属性偏向!K$1-1,FALSE))</f>
        <v/>
      </c>
      <c r="P139" s="8" t="str">
        <f>IF(VLOOKUP(VLOOKUP($A139,深渊配置!$O:$P,2,FALSE),怪物属性偏向!$E:$O,怪物属性偏向!L$1-1,FALSE)=0,"",VLOOKUP(VLOOKUP($A139,深渊配置!$O:$P,2,FALSE),怪物属性偏向!$E:$O,怪物属性偏向!L$1-1,FALSE))</f>
        <v/>
      </c>
      <c r="Q139" s="8">
        <f>IF(VLOOKUP(VLOOKUP($A139,深渊配置!$O:$P,2,FALSE),怪物属性偏向!$E:$O,怪物属性偏向!M$1-1,FALSE)=0,"",VLOOKUP(VLOOKUP($A139,深渊配置!$O:$P,2,FALSE),怪物属性偏向!$E:$O,怪物属性偏向!M$1-1,FALSE))</f>
        <v>200003</v>
      </c>
      <c r="R139" s="8" t="str">
        <f>IF(VLOOKUP(VLOOKUP($A139,深渊配置!$O:$P,2,FALSE),怪物属性偏向!$E:$O,怪物属性偏向!N$1-1,FALSE)=0,"",VLOOKUP(VLOOKUP($A139,深渊配置!$O:$P,2,FALSE),怪物属性偏向!$E:$O,怪物属性偏向!N$1-1,FALSE))</f>
        <v/>
      </c>
      <c r="S139" s="8" t="str">
        <f>IF(VLOOKUP(VLOOKUP($A139,深渊配置!$O:$P,2,FALSE),怪物属性偏向!$E:$O,怪物属性偏向!O$1-1,FALSE)=0,"",VLOOKUP(VLOOKUP($A139,深渊配置!$O:$P,2,FALSE),怪物属性偏向!$E:$O,怪物属性偏向!O$1-1,FALSE))</f>
        <v/>
      </c>
    </row>
    <row r="140" spans="1:19" x14ac:dyDescent="0.15">
      <c r="A140" s="3">
        <f t="shared" si="2"/>
        <v>4000137</v>
      </c>
      <c r="B140" s="1" t="str">
        <f>VLOOKUP(A140,深渊配置!G:I,3,FALSE)</f>
        <v>树妖</v>
      </c>
      <c r="C140" s="7"/>
      <c r="D140" s="6" t="str">
        <f>VLOOKUP(B140,怪物属性偏向!F:P,11,FALSE)</f>
        <v>m10000</v>
      </c>
      <c r="E140" s="9">
        <v>109</v>
      </c>
      <c r="F140" s="9">
        <v>108</v>
      </c>
      <c r="G140" s="7" t="s">
        <v>341</v>
      </c>
      <c r="H140" s="9">
        <v>230</v>
      </c>
      <c r="I140" s="9">
        <v>109</v>
      </c>
      <c r="J140" s="9">
        <v>115</v>
      </c>
      <c r="K140" s="9">
        <v>128</v>
      </c>
      <c r="L140" s="9">
        <v>109</v>
      </c>
      <c r="M140" s="9">
        <v>109</v>
      </c>
      <c r="N140" s="8">
        <f>IF(VLOOKUP(VLOOKUP($A140,深渊配置!$O:$P,2,FALSE),怪物属性偏向!$E:$O,怪物属性偏向!J$1-1,FALSE)=0,"",VLOOKUP(VLOOKUP($A140,深渊配置!$O:$P,2,FALSE),怪物属性偏向!$E:$O,怪物属性偏向!J$1-1,FALSE))</f>
        <v>20013001</v>
      </c>
      <c r="O140" s="8" t="str">
        <f>IF(VLOOKUP(VLOOKUP($A140,深渊配置!$O:$P,2,FALSE),怪物属性偏向!$E:$O,怪物属性偏向!K$1-1,FALSE)=0,"",VLOOKUP(VLOOKUP($A140,深渊配置!$O:$P,2,FALSE),怪物属性偏向!$E:$O,怪物属性偏向!K$1-1,FALSE))</f>
        <v/>
      </c>
      <c r="P140" s="8" t="str">
        <f>IF(VLOOKUP(VLOOKUP($A140,深渊配置!$O:$P,2,FALSE),怪物属性偏向!$E:$O,怪物属性偏向!L$1-1,FALSE)=0,"",VLOOKUP(VLOOKUP($A140,深渊配置!$O:$P,2,FALSE),怪物属性偏向!$E:$O,怪物属性偏向!L$1-1,FALSE))</f>
        <v/>
      </c>
      <c r="Q140" s="8">
        <f>IF(VLOOKUP(VLOOKUP($A140,深渊配置!$O:$P,2,FALSE),怪物属性偏向!$E:$O,怪物属性偏向!M$1-1,FALSE)=0,"",VLOOKUP(VLOOKUP($A140,深渊配置!$O:$P,2,FALSE),怪物属性偏向!$E:$O,怪物属性偏向!M$1-1,FALSE))</f>
        <v>200003</v>
      </c>
      <c r="R140" s="8" t="str">
        <f>IF(VLOOKUP(VLOOKUP($A140,深渊配置!$O:$P,2,FALSE),怪物属性偏向!$E:$O,怪物属性偏向!N$1-1,FALSE)=0,"",VLOOKUP(VLOOKUP($A140,深渊配置!$O:$P,2,FALSE),怪物属性偏向!$E:$O,怪物属性偏向!N$1-1,FALSE))</f>
        <v/>
      </c>
      <c r="S140" s="8" t="str">
        <f>IF(VLOOKUP(VLOOKUP($A140,深渊配置!$O:$P,2,FALSE),怪物属性偏向!$E:$O,怪物属性偏向!O$1-1,FALSE)=0,"",VLOOKUP(VLOOKUP($A140,深渊配置!$O:$P,2,FALSE),怪物属性偏向!$E:$O,怪物属性偏向!O$1-1,FALSE))</f>
        <v/>
      </c>
    </row>
    <row r="141" spans="1:19" x14ac:dyDescent="0.15">
      <c r="A141" s="3">
        <f t="shared" si="2"/>
        <v>4000138</v>
      </c>
      <c r="B141" s="1" t="str">
        <f>VLOOKUP(A141,深渊配置!G:I,3,FALSE)</f>
        <v>树妖</v>
      </c>
      <c r="C141" s="7"/>
      <c r="D141" s="6" t="str">
        <f>VLOOKUP(B141,怪物属性偏向!F:P,11,FALSE)</f>
        <v>m10000</v>
      </c>
      <c r="E141" s="9">
        <v>110</v>
      </c>
      <c r="F141" s="9">
        <v>109</v>
      </c>
      <c r="G141" s="7" t="s">
        <v>342</v>
      </c>
      <c r="H141" s="9">
        <v>231</v>
      </c>
      <c r="I141" s="9">
        <v>110</v>
      </c>
      <c r="J141" s="9">
        <v>116</v>
      </c>
      <c r="K141" s="9">
        <v>129</v>
      </c>
      <c r="L141" s="9">
        <v>110</v>
      </c>
      <c r="M141" s="9">
        <v>110</v>
      </c>
      <c r="N141" s="8">
        <f>IF(VLOOKUP(VLOOKUP($A141,深渊配置!$O:$P,2,FALSE),怪物属性偏向!$E:$O,怪物属性偏向!J$1-1,FALSE)=0,"",VLOOKUP(VLOOKUP($A141,深渊配置!$O:$P,2,FALSE),怪物属性偏向!$E:$O,怪物属性偏向!J$1-1,FALSE))</f>
        <v>20013001</v>
      </c>
      <c r="O141" s="8" t="str">
        <f>IF(VLOOKUP(VLOOKUP($A141,深渊配置!$O:$P,2,FALSE),怪物属性偏向!$E:$O,怪物属性偏向!K$1-1,FALSE)=0,"",VLOOKUP(VLOOKUP($A141,深渊配置!$O:$P,2,FALSE),怪物属性偏向!$E:$O,怪物属性偏向!K$1-1,FALSE))</f>
        <v/>
      </c>
      <c r="P141" s="8" t="str">
        <f>IF(VLOOKUP(VLOOKUP($A141,深渊配置!$O:$P,2,FALSE),怪物属性偏向!$E:$O,怪物属性偏向!L$1-1,FALSE)=0,"",VLOOKUP(VLOOKUP($A141,深渊配置!$O:$P,2,FALSE),怪物属性偏向!$E:$O,怪物属性偏向!L$1-1,FALSE))</f>
        <v/>
      </c>
      <c r="Q141" s="8">
        <f>IF(VLOOKUP(VLOOKUP($A141,深渊配置!$O:$P,2,FALSE),怪物属性偏向!$E:$O,怪物属性偏向!M$1-1,FALSE)=0,"",VLOOKUP(VLOOKUP($A141,深渊配置!$O:$P,2,FALSE),怪物属性偏向!$E:$O,怪物属性偏向!M$1-1,FALSE))</f>
        <v>200003</v>
      </c>
      <c r="R141" s="8" t="str">
        <f>IF(VLOOKUP(VLOOKUP($A141,深渊配置!$O:$P,2,FALSE),怪物属性偏向!$E:$O,怪物属性偏向!N$1-1,FALSE)=0,"",VLOOKUP(VLOOKUP($A141,深渊配置!$O:$P,2,FALSE),怪物属性偏向!$E:$O,怪物属性偏向!N$1-1,FALSE))</f>
        <v/>
      </c>
      <c r="S141" s="8" t="str">
        <f>IF(VLOOKUP(VLOOKUP($A141,深渊配置!$O:$P,2,FALSE),怪物属性偏向!$E:$O,怪物属性偏向!O$1-1,FALSE)=0,"",VLOOKUP(VLOOKUP($A141,深渊配置!$O:$P,2,FALSE),怪物属性偏向!$E:$O,怪物属性偏向!O$1-1,FALSE))</f>
        <v/>
      </c>
    </row>
    <row r="142" spans="1:19" x14ac:dyDescent="0.15">
      <c r="A142" s="3">
        <f t="shared" si="2"/>
        <v>4000139</v>
      </c>
      <c r="B142" s="1" t="str">
        <f>VLOOKUP(A142,深渊配置!G:I,3,FALSE)</f>
        <v>藤蔓怪</v>
      </c>
      <c r="C142" s="7"/>
      <c r="D142" s="6" t="str">
        <f>VLOOKUP(B142,怪物属性偏向!F:P,11,FALSE)</f>
        <v>m1006</v>
      </c>
      <c r="E142" s="9">
        <v>111</v>
      </c>
      <c r="F142" s="9">
        <v>110</v>
      </c>
      <c r="G142" s="7" t="s">
        <v>343</v>
      </c>
      <c r="H142" s="9">
        <v>232</v>
      </c>
      <c r="I142" s="9">
        <v>111</v>
      </c>
      <c r="J142" s="9">
        <v>117</v>
      </c>
      <c r="K142" s="9">
        <v>130</v>
      </c>
      <c r="L142" s="9">
        <v>111</v>
      </c>
      <c r="M142" s="9">
        <v>111</v>
      </c>
      <c r="N142" s="8">
        <f>IF(VLOOKUP(VLOOKUP($A142,深渊配置!$O:$P,2,FALSE),怪物属性偏向!$E:$O,怪物属性偏向!J$1-1,FALSE)=0,"",VLOOKUP(VLOOKUP($A142,深渊配置!$O:$P,2,FALSE),怪物属性偏向!$E:$O,怪物属性偏向!J$1-1,FALSE))</f>
        <v>20014001</v>
      </c>
      <c r="O142" s="8">
        <f>IF(VLOOKUP(VLOOKUP($A142,深渊配置!$O:$P,2,FALSE),怪物属性偏向!$E:$O,怪物属性偏向!K$1-1,FALSE)=0,"",VLOOKUP(VLOOKUP($A142,深渊配置!$O:$P,2,FALSE),怪物属性偏向!$E:$O,怪物属性偏向!K$1-1,FALSE))</f>
        <v>20014002</v>
      </c>
      <c r="P142" s="8" t="str">
        <f>IF(VLOOKUP(VLOOKUP($A142,深渊配置!$O:$P,2,FALSE),怪物属性偏向!$E:$O,怪物属性偏向!L$1-1,FALSE)=0,"",VLOOKUP(VLOOKUP($A142,深渊配置!$O:$P,2,FALSE),怪物属性偏向!$E:$O,怪物属性偏向!L$1-1,FALSE))</f>
        <v/>
      </c>
      <c r="Q142" s="8">
        <f>IF(VLOOKUP(VLOOKUP($A142,深渊配置!$O:$P,2,FALSE),怪物属性偏向!$E:$O,怪物属性偏向!M$1-1,FALSE)=0,"",VLOOKUP(VLOOKUP($A142,深渊配置!$O:$P,2,FALSE),怪物属性偏向!$E:$O,怪物属性偏向!M$1-1,FALSE))</f>
        <v>200003</v>
      </c>
      <c r="R142" s="8" t="str">
        <f>IF(VLOOKUP(VLOOKUP($A142,深渊配置!$O:$P,2,FALSE),怪物属性偏向!$E:$O,怪物属性偏向!N$1-1,FALSE)=0,"",VLOOKUP(VLOOKUP($A142,深渊配置!$O:$P,2,FALSE),怪物属性偏向!$E:$O,怪物属性偏向!N$1-1,FALSE))</f>
        <v/>
      </c>
      <c r="S142" s="8" t="str">
        <f>IF(VLOOKUP(VLOOKUP($A142,深渊配置!$O:$P,2,FALSE),怪物属性偏向!$E:$O,怪物属性偏向!O$1-1,FALSE)=0,"",VLOOKUP(VLOOKUP($A142,深渊配置!$O:$P,2,FALSE),怪物属性偏向!$E:$O,怪物属性偏向!O$1-1,FALSE))</f>
        <v/>
      </c>
    </row>
    <row r="143" spans="1:19" x14ac:dyDescent="0.15">
      <c r="A143" s="3">
        <f t="shared" si="2"/>
        <v>4000140</v>
      </c>
      <c r="B143" s="1" t="str">
        <f>VLOOKUP(A143,深渊配置!G:I,3,FALSE)</f>
        <v>树妖</v>
      </c>
      <c r="C143" s="7"/>
      <c r="D143" s="6" t="str">
        <f>VLOOKUP(B143,怪物属性偏向!F:P,11,FALSE)</f>
        <v>m10000</v>
      </c>
      <c r="E143" s="9">
        <v>112</v>
      </c>
      <c r="F143" s="9">
        <v>111</v>
      </c>
      <c r="G143" s="7" t="s">
        <v>344</v>
      </c>
      <c r="H143" s="9">
        <v>233</v>
      </c>
      <c r="I143" s="9">
        <v>112</v>
      </c>
      <c r="J143" s="9">
        <v>118</v>
      </c>
      <c r="K143" s="9">
        <v>131</v>
      </c>
      <c r="L143" s="9">
        <v>112</v>
      </c>
      <c r="M143" s="9">
        <v>112</v>
      </c>
      <c r="N143" s="8">
        <f>IF(VLOOKUP(VLOOKUP($A143,深渊配置!$O:$P,2,FALSE),怪物属性偏向!$E:$O,怪物属性偏向!J$1-1,FALSE)=0,"",VLOOKUP(VLOOKUP($A143,深渊配置!$O:$P,2,FALSE),怪物属性偏向!$E:$O,怪物属性偏向!J$1-1,FALSE))</f>
        <v>20013001</v>
      </c>
      <c r="O143" s="8" t="str">
        <f>IF(VLOOKUP(VLOOKUP($A143,深渊配置!$O:$P,2,FALSE),怪物属性偏向!$E:$O,怪物属性偏向!K$1-1,FALSE)=0,"",VLOOKUP(VLOOKUP($A143,深渊配置!$O:$P,2,FALSE),怪物属性偏向!$E:$O,怪物属性偏向!K$1-1,FALSE))</f>
        <v/>
      </c>
      <c r="P143" s="8" t="str">
        <f>IF(VLOOKUP(VLOOKUP($A143,深渊配置!$O:$P,2,FALSE),怪物属性偏向!$E:$O,怪物属性偏向!L$1-1,FALSE)=0,"",VLOOKUP(VLOOKUP($A143,深渊配置!$O:$P,2,FALSE),怪物属性偏向!$E:$O,怪物属性偏向!L$1-1,FALSE))</f>
        <v/>
      </c>
      <c r="Q143" s="8">
        <f>IF(VLOOKUP(VLOOKUP($A143,深渊配置!$O:$P,2,FALSE),怪物属性偏向!$E:$O,怪物属性偏向!M$1-1,FALSE)=0,"",VLOOKUP(VLOOKUP($A143,深渊配置!$O:$P,2,FALSE),怪物属性偏向!$E:$O,怪物属性偏向!M$1-1,FALSE))</f>
        <v>200003</v>
      </c>
      <c r="R143" s="8" t="str">
        <f>IF(VLOOKUP(VLOOKUP($A143,深渊配置!$O:$P,2,FALSE),怪物属性偏向!$E:$O,怪物属性偏向!N$1-1,FALSE)=0,"",VLOOKUP(VLOOKUP($A143,深渊配置!$O:$P,2,FALSE),怪物属性偏向!$E:$O,怪物属性偏向!N$1-1,FALSE))</f>
        <v/>
      </c>
      <c r="S143" s="8" t="str">
        <f>IF(VLOOKUP(VLOOKUP($A143,深渊配置!$O:$P,2,FALSE),怪物属性偏向!$E:$O,怪物属性偏向!O$1-1,FALSE)=0,"",VLOOKUP(VLOOKUP($A143,深渊配置!$O:$P,2,FALSE),怪物属性偏向!$E:$O,怪物属性偏向!O$1-1,FALSE))</f>
        <v/>
      </c>
    </row>
    <row r="144" spans="1:19" x14ac:dyDescent="0.15">
      <c r="A144" s="3">
        <f t="shared" si="2"/>
        <v>4000141</v>
      </c>
      <c r="B144" s="1" t="str">
        <f>VLOOKUP(A144,深渊配置!G:I,3,FALSE)</f>
        <v>树妖</v>
      </c>
      <c r="C144" s="7"/>
      <c r="D144" s="6" t="str">
        <f>VLOOKUP(B144,怪物属性偏向!F:P,11,FALSE)</f>
        <v>m10000</v>
      </c>
      <c r="E144" s="9">
        <v>113</v>
      </c>
      <c r="F144" s="9">
        <v>112</v>
      </c>
      <c r="G144" s="7" t="s">
        <v>345</v>
      </c>
      <c r="H144" s="9">
        <v>234</v>
      </c>
      <c r="I144" s="9">
        <v>113</v>
      </c>
      <c r="J144" s="9">
        <v>119</v>
      </c>
      <c r="K144" s="9">
        <v>132</v>
      </c>
      <c r="L144" s="9">
        <v>113</v>
      </c>
      <c r="M144" s="9">
        <v>113</v>
      </c>
      <c r="N144" s="8">
        <f>IF(VLOOKUP(VLOOKUP($A144,深渊配置!$O:$P,2,FALSE),怪物属性偏向!$E:$O,怪物属性偏向!J$1-1,FALSE)=0,"",VLOOKUP(VLOOKUP($A144,深渊配置!$O:$P,2,FALSE),怪物属性偏向!$E:$O,怪物属性偏向!J$1-1,FALSE))</f>
        <v>20013001</v>
      </c>
      <c r="O144" s="8" t="str">
        <f>IF(VLOOKUP(VLOOKUP($A144,深渊配置!$O:$P,2,FALSE),怪物属性偏向!$E:$O,怪物属性偏向!K$1-1,FALSE)=0,"",VLOOKUP(VLOOKUP($A144,深渊配置!$O:$P,2,FALSE),怪物属性偏向!$E:$O,怪物属性偏向!K$1-1,FALSE))</f>
        <v/>
      </c>
      <c r="P144" s="8" t="str">
        <f>IF(VLOOKUP(VLOOKUP($A144,深渊配置!$O:$P,2,FALSE),怪物属性偏向!$E:$O,怪物属性偏向!L$1-1,FALSE)=0,"",VLOOKUP(VLOOKUP($A144,深渊配置!$O:$P,2,FALSE),怪物属性偏向!$E:$O,怪物属性偏向!L$1-1,FALSE))</f>
        <v/>
      </c>
      <c r="Q144" s="8">
        <f>IF(VLOOKUP(VLOOKUP($A144,深渊配置!$O:$P,2,FALSE),怪物属性偏向!$E:$O,怪物属性偏向!M$1-1,FALSE)=0,"",VLOOKUP(VLOOKUP($A144,深渊配置!$O:$P,2,FALSE),怪物属性偏向!$E:$O,怪物属性偏向!M$1-1,FALSE))</f>
        <v>200003</v>
      </c>
      <c r="R144" s="8" t="str">
        <f>IF(VLOOKUP(VLOOKUP($A144,深渊配置!$O:$P,2,FALSE),怪物属性偏向!$E:$O,怪物属性偏向!N$1-1,FALSE)=0,"",VLOOKUP(VLOOKUP($A144,深渊配置!$O:$P,2,FALSE),怪物属性偏向!$E:$O,怪物属性偏向!N$1-1,FALSE))</f>
        <v/>
      </c>
      <c r="S144" s="8" t="str">
        <f>IF(VLOOKUP(VLOOKUP($A144,深渊配置!$O:$P,2,FALSE),怪物属性偏向!$E:$O,怪物属性偏向!O$1-1,FALSE)=0,"",VLOOKUP(VLOOKUP($A144,深渊配置!$O:$P,2,FALSE),怪物属性偏向!$E:$O,怪物属性偏向!O$1-1,FALSE))</f>
        <v/>
      </c>
    </row>
    <row r="145" spans="1:19" x14ac:dyDescent="0.15">
      <c r="A145" s="3">
        <f t="shared" si="2"/>
        <v>4000142</v>
      </c>
      <c r="B145" s="1" t="str">
        <f>VLOOKUP(A145,深渊配置!G:I,3,FALSE)</f>
        <v>藤蔓怪</v>
      </c>
      <c r="C145" s="7"/>
      <c r="D145" s="6" t="str">
        <f>VLOOKUP(B145,怪物属性偏向!F:P,11,FALSE)</f>
        <v>m1006</v>
      </c>
      <c r="E145" s="9">
        <v>114</v>
      </c>
      <c r="F145" s="9">
        <v>113</v>
      </c>
      <c r="G145" s="7" t="s">
        <v>346</v>
      </c>
      <c r="H145" s="9">
        <v>235</v>
      </c>
      <c r="I145" s="9">
        <v>114</v>
      </c>
      <c r="J145" s="9">
        <v>120</v>
      </c>
      <c r="K145" s="9">
        <v>133</v>
      </c>
      <c r="L145" s="9">
        <v>114</v>
      </c>
      <c r="M145" s="9">
        <v>114</v>
      </c>
      <c r="N145" s="8">
        <f>IF(VLOOKUP(VLOOKUP($A145,深渊配置!$O:$P,2,FALSE),怪物属性偏向!$E:$O,怪物属性偏向!J$1-1,FALSE)=0,"",VLOOKUP(VLOOKUP($A145,深渊配置!$O:$P,2,FALSE),怪物属性偏向!$E:$O,怪物属性偏向!J$1-1,FALSE))</f>
        <v>20014001</v>
      </c>
      <c r="O145" s="8">
        <f>IF(VLOOKUP(VLOOKUP($A145,深渊配置!$O:$P,2,FALSE),怪物属性偏向!$E:$O,怪物属性偏向!K$1-1,FALSE)=0,"",VLOOKUP(VLOOKUP($A145,深渊配置!$O:$P,2,FALSE),怪物属性偏向!$E:$O,怪物属性偏向!K$1-1,FALSE))</f>
        <v>20014002</v>
      </c>
      <c r="P145" s="8" t="str">
        <f>IF(VLOOKUP(VLOOKUP($A145,深渊配置!$O:$P,2,FALSE),怪物属性偏向!$E:$O,怪物属性偏向!L$1-1,FALSE)=0,"",VLOOKUP(VLOOKUP($A145,深渊配置!$O:$P,2,FALSE),怪物属性偏向!$E:$O,怪物属性偏向!L$1-1,FALSE))</f>
        <v/>
      </c>
      <c r="Q145" s="8">
        <f>IF(VLOOKUP(VLOOKUP($A145,深渊配置!$O:$P,2,FALSE),怪物属性偏向!$E:$O,怪物属性偏向!M$1-1,FALSE)=0,"",VLOOKUP(VLOOKUP($A145,深渊配置!$O:$P,2,FALSE),怪物属性偏向!$E:$O,怪物属性偏向!M$1-1,FALSE))</f>
        <v>200003</v>
      </c>
      <c r="R145" s="8" t="str">
        <f>IF(VLOOKUP(VLOOKUP($A145,深渊配置!$O:$P,2,FALSE),怪物属性偏向!$E:$O,怪物属性偏向!N$1-1,FALSE)=0,"",VLOOKUP(VLOOKUP($A145,深渊配置!$O:$P,2,FALSE),怪物属性偏向!$E:$O,怪物属性偏向!N$1-1,FALSE))</f>
        <v/>
      </c>
      <c r="S145" s="8" t="str">
        <f>IF(VLOOKUP(VLOOKUP($A145,深渊配置!$O:$P,2,FALSE),怪物属性偏向!$E:$O,怪物属性偏向!O$1-1,FALSE)=0,"",VLOOKUP(VLOOKUP($A145,深渊配置!$O:$P,2,FALSE),怪物属性偏向!$E:$O,怪物属性偏向!O$1-1,FALSE))</f>
        <v/>
      </c>
    </row>
    <row r="146" spans="1:19" x14ac:dyDescent="0.15">
      <c r="A146" s="3">
        <f t="shared" si="2"/>
        <v>4000143</v>
      </c>
      <c r="B146" s="1" t="str">
        <f>VLOOKUP(A146,深渊配置!G:I,3,FALSE)</f>
        <v>藤蔓怪</v>
      </c>
      <c r="C146" s="7"/>
      <c r="D146" s="6" t="str">
        <f>VLOOKUP(B146,怪物属性偏向!F:P,11,FALSE)</f>
        <v>m1006</v>
      </c>
      <c r="E146" s="9">
        <v>113</v>
      </c>
      <c r="F146" s="9">
        <v>112</v>
      </c>
      <c r="G146" s="7" t="s">
        <v>345</v>
      </c>
      <c r="H146" s="9">
        <v>234</v>
      </c>
      <c r="I146" s="9">
        <v>113</v>
      </c>
      <c r="J146" s="9">
        <v>119</v>
      </c>
      <c r="K146" s="9">
        <v>132</v>
      </c>
      <c r="L146" s="9">
        <v>113</v>
      </c>
      <c r="M146" s="9">
        <v>113</v>
      </c>
      <c r="N146" s="8">
        <f>IF(VLOOKUP(VLOOKUP($A146,深渊配置!$O:$P,2,FALSE),怪物属性偏向!$E:$O,怪物属性偏向!J$1-1,FALSE)=0,"",VLOOKUP(VLOOKUP($A146,深渊配置!$O:$P,2,FALSE),怪物属性偏向!$E:$O,怪物属性偏向!J$1-1,FALSE))</f>
        <v>20014001</v>
      </c>
      <c r="O146" s="8">
        <f>IF(VLOOKUP(VLOOKUP($A146,深渊配置!$O:$P,2,FALSE),怪物属性偏向!$E:$O,怪物属性偏向!K$1-1,FALSE)=0,"",VLOOKUP(VLOOKUP($A146,深渊配置!$O:$P,2,FALSE),怪物属性偏向!$E:$O,怪物属性偏向!K$1-1,FALSE))</f>
        <v>20014002</v>
      </c>
      <c r="P146" s="8" t="str">
        <f>IF(VLOOKUP(VLOOKUP($A146,深渊配置!$O:$P,2,FALSE),怪物属性偏向!$E:$O,怪物属性偏向!L$1-1,FALSE)=0,"",VLOOKUP(VLOOKUP($A146,深渊配置!$O:$P,2,FALSE),怪物属性偏向!$E:$O,怪物属性偏向!L$1-1,FALSE))</f>
        <v/>
      </c>
      <c r="Q146" s="8">
        <f>IF(VLOOKUP(VLOOKUP($A146,深渊配置!$O:$P,2,FALSE),怪物属性偏向!$E:$O,怪物属性偏向!M$1-1,FALSE)=0,"",VLOOKUP(VLOOKUP($A146,深渊配置!$O:$P,2,FALSE),怪物属性偏向!$E:$O,怪物属性偏向!M$1-1,FALSE))</f>
        <v>200003</v>
      </c>
      <c r="R146" s="8" t="str">
        <f>IF(VLOOKUP(VLOOKUP($A146,深渊配置!$O:$P,2,FALSE),怪物属性偏向!$E:$O,怪物属性偏向!N$1-1,FALSE)=0,"",VLOOKUP(VLOOKUP($A146,深渊配置!$O:$P,2,FALSE),怪物属性偏向!$E:$O,怪物属性偏向!N$1-1,FALSE))</f>
        <v/>
      </c>
      <c r="S146" s="8" t="str">
        <f>IF(VLOOKUP(VLOOKUP($A146,深渊配置!$O:$P,2,FALSE),怪物属性偏向!$E:$O,怪物属性偏向!O$1-1,FALSE)=0,"",VLOOKUP(VLOOKUP($A146,深渊配置!$O:$P,2,FALSE),怪物属性偏向!$E:$O,怪物属性偏向!O$1-1,FALSE))</f>
        <v/>
      </c>
    </row>
    <row r="147" spans="1:19" x14ac:dyDescent="0.15">
      <c r="A147" s="3">
        <f t="shared" si="2"/>
        <v>4000144</v>
      </c>
      <c r="B147" s="1" t="str">
        <f>VLOOKUP(A147,深渊配置!G:I,3,FALSE)</f>
        <v>树妖</v>
      </c>
      <c r="C147" s="7"/>
      <c r="D147" s="6" t="str">
        <f>VLOOKUP(B147,怪物属性偏向!F:P,11,FALSE)</f>
        <v>m10000</v>
      </c>
      <c r="E147" s="9">
        <v>114</v>
      </c>
      <c r="F147" s="9">
        <v>113</v>
      </c>
      <c r="G147" s="7" t="s">
        <v>346</v>
      </c>
      <c r="H147" s="9">
        <v>235</v>
      </c>
      <c r="I147" s="9">
        <v>114</v>
      </c>
      <c r="J147" s="9">
        <v>120</v>
      </c>
      <c r="K147" s="9">
        <v>133</v>
      </c>
      <c r="L147" s="9">
        <v>114</v>
      </c>
      <c r="M147" s="9">
        <v>114</v>
      </c>
      <c r="N147" s="8">
        <f>IF(VLOOKUP(VLOOKUP($A147,深渊配置!$O:$P,2,FALSE),怪物属性偏向!$E:$O,怪物属性偏向!J$1-1,FALSE)=0,"",VLOOKUP(VLOOKUP($A147,深渊配置!$O:$P,2,FALSE),怪物属性偏向!$E:$O,怪物属性偏向!J$1-1,FALSE))</f>
        <v>20013001</v>
      </c>
      <c r="O147" s="8" t="str">
        <f>IF(VLOOKUP(VLOOKUP($A147,深渊配置!$O:$P,2,FALSE),怪物属性偏向!$E:$O,怪物属性偏向!K$1-1,FALSE)=0,"",VLOOKUP(VLOOKUP($A147,深渊配置!$O:$P,2,FALSE),怪物属性偏向!$E:$O,怪物属性偏向!K$1-1,FALSE))</f>
        <v/>
      </c>
      <c r="P147" s="8" t="str">
        <f>IF(VLOOKUP(VLOOKUP($A147,深渊配置!$O:$P,2,FALSE),怪物属性偏向!$E:$O,怪物属性偏向!L$1-1,FALSE)=0,"",VLOOKUP(VLOOKUP($A147,深渊配置!$O:$P,2,FALSE),怪物属性偏向!$E:$O,怪物属性偏向!L$1-1,FALSE))</f>
        <v/>
      </c>
      <c r="Q147" s="8">
        <f>IF(VLOOKUP(VLOOKUP($A147,深渊配置!$O:$P,2,FALSE),怪物属性偏向!$E:$O,怪物属性偏向!M$1-1,FALSE)=0,"",VLOOKUP(VLOOKUP($A147,深渊配置!$O:$P,2,FALSE),怪物属性偏向!$E:$O,怪物属性偏向!M$1-1,FALSE))</f>
        <v>200003</v>
      </c>
      <c r="R147" s="8" t="str">
        <f>IF(VLOOKUP(VLOOKUP($A147,深渊配置!$O:$P,2,FALSE),怪物属性偏向!$E:$O,怪物属性偏向!N$1-1,FALSE)=0,"",VLOOKUP(VLOOKUP($A147,深渊配置!$O:$P,2,FALSE),怪物属性偏向!$E:$O,怪物属性偏向!N$1-1,FALSE))</f>
        <v/>
      </c>
      <c r="S147" s="8" t="str">
        <f>IF(VLOOKUP(VLOOKUP($A147,深渊配置!$O:$P,2,FALSE),怪物属性偏向!$E:$O,怪物属性偏向!O$1-1,FALSE)=0,"",VLOOKUP(VLOOKUP($A147,深渊配置!$O:$P,2,FALSE),怪物属性偏向!$E:$O,怪物属性偏向!O$1-1,FALSE))</f>
        <v/>
      </c>
    </row>
    <row r="148" spans="1:19" x14ac:dyDescent="0.15">
      <c r="A148" s="3">
        <f t="shared" si="2"/>
        <v>4000145</v>
      </c>
      <c r="B148" s="1" t="str">
        <f>VLOOKUP(A148,深渊配置!G:I,3,FALSE)</f>
        <v>树妖</v>
      </c>
      <c r="C148" s="7"/>
      <c r="D148" s="6" t="str">
        <f>VLOOKUP(B148,怪物属性偏向!F:P,11,FALSE)</f>
        <v>m10000</v>
      </c>
      <c r="E148" s="9">
        <v>113</v>
      </c>
      <c r="F148" s="9">
        <v>112</v>
      </c>
      <c r="G148" s="7" t="s">
        <v>345</v>
      </c>
      <c r="H148" s="9">
        <v>234</v>
      </c>
      <c r="I148" s="9">
        <v>113</v>
      </c>
      <c r="J148" s="9">
        <v>119</v>
      </c>
      <c r="K148" s="9">
        <v>132</v>
      </c>
      <c r="L148" s="9">
        <v>113</v>
      </c>
      <c r="M148" s="9">
        <v>113</v>
      </c>
      <c r="N148" s="8">
        <f>IF(VLOOKUP(VLOOKUP($A148,深渊配置!$O:$P,2,FALSE),怪物属性偏向!$E:$O,怪物属性偏向!J$1-1,FALSE)=0,"",VLOOKUP(VLOOKUP($A148,深渊配置!$O:$P,2,FALSE),怪物属性偏向!$E:$O,怪物属性偏向!J$1-1,FALSE))</f>
        <v>20013001</v>
      </c>
      <c r="O148" s="8" t="str">
        <f>IF(VLOOKUP(VLOOKUP($A148,深渊配置!$O:$P,2,FALSE),怪物属性偏向!$E:$O,怪物属性偏向!K$1-1,FALSE)=0,"",VLOOKUP(VLOOKUP($A148,深渊配置!$O:$P,2,FALSE),怪物属性偏向!$E:$O,怪物属性偏向!K$1-1,FALSE))</f>
        <v/>
      </c>
      <c r="P148" s="8" t="str">
        <f>IF(VLOOKUP(VLOOKUP($A148,深渊配置!$O:$P,2,FALSE),怪物属性偏向!$E:$O,怪物属性偏向!L$1-1,FALSE)=0,"",VLOOKUP(VLOOKUP($A148,深渊配置!$O:$P,2,FALSE),怪物属性偏向!$E:$O,怪物属性偏向!L$1-1,FALSE))</f>
        <v/>
      </c>
      <c r="Q148" s="8">
        <f>IF(VLOOKUP(VLOOKUP($A148,深渊配置!$O:$P,2,FALSE),怪物属性偏向!$E:$O,怪物属性偏向!M$1-1,FALSE)=0,"",VLOOKUP(VLOOKUP($A148,深渊配置!$O:$P,2,FALSE),怪物属性偏向!$E:$O,怪物属性偏向!M$1-1,FALSE))</f>
        <v>200003</v>
      </c>
      <c r="R148" s="8" t="str">
        <f>IF(VLOOKUP(VLOOKUP($A148,深渊配置!$O:$P,2,FALSE),怪物属性偏向!$E:$O,怪物属性偏向!N$1-1,FALSE)=0,"",VLOOKUP(VLOOKUP($A148,深渊配置!$O:$P,2,FALSE),怪物属性偏向!$E:$O,怪物属性偏向!N$1-1,FALSE))</f>
        <v/>
      </c>
      <c r="S148" s="8" t="str">
        <f>IF(VLOOKUP(VLOOKUP($A148,深渊配置!$O:$P,2,FALSE),怪物属性偏向!$E:$O,怪物属性偏向!O$1-1,FALSE)=0,"",VLOOKUP(VLOOKUP($A148,深渊配置!$O:$P,2,FALSE),怪物属性偏向!$E:$O,怪物属性偏向!O$1-1,FALSE))</f>
        <v/>
      </c>
    </row>
    <row r="149" spans="1:19" x14ac:dyDescent="0.15">
      <c r="A149" s="3">
        <f t="shared" si="2"/>
        <v>4000146</v>
      </c>
      <c r="B149" s="1" t="str">
        <f>VLOOKUP(A149,深渊配置!G:I,3,FALSE)</f>
        <v>树妖</v>
      </c>
      <c r="C149" s="7"/>
      <c r="D149" s="6" t="str">
        <f>VLOOKUP(B149,怪物属性偏向!F:P,11,FALSE)</f>
        <v>m10000</v>
      </c>
      <c r="E149" s="9">
        <v>114</v>
      </c>
      <c r="F149" s="9">
        <v>113</v>
      </c>
      <c r="G149" s="7" t="s">
        <v>346</v>
      </c>
      <c r="H149" s="9">
        <v>235</v>
      </c>
      <c r="I149" s="9">
        <v>114</v>
      </c>
      <c r="J149" s="9">
        <v>120</v>
      </c>
      <c r="K149" s="9">
        <v>133</v>
      </c>
      <c r="L149" s="9">
        <v>114</v>
      </c>
      <c r="M149" s="9">
        <v>114</v>
      </c>
      <c r="N149" s="8">
        <f>IF(VLOOKUP(VLOOKUP($A149,深渊配置!$O:$P,2,FALSE),怪物属性偏向!$E:$O,怪物属性偏向!J$1-1,FALSE)=0,"",VLOOKUP(VLOOKUP($A149,深渊配置!$O:$P,2,FALSE),怪物属性偏向!$E:$O,怪物属性偏向!J$1-1,FALSE))</f>
        <v>20013001</v>
      </c>
      <c r="O149" s="8" t="str">
        <f>IF(VLOOKUP(VLOOKUP($A149,深渊配置!$O:$P,2,FALSE),怪物属性偏向!$E:$O,怪物属性偏向!K$1-1,FALSE)=0,"",VLOOKUP(VLOOKUP($A149,深渊配置!$O:$P,2,FALSE),怪物属性偏向!$E:$O,怪物属性偏向!K$1-1,FALSE))</f>
        <v/>
      </c>
      <c r="P149" s="8" t="str">
        <f>IF(VLOOKUP(VLOOKUP($A149,深渊配置!$O:$P,2,FALSE),怪物属性偏向!$E:$O,怪物属性偏向!L$1-1,FALSE)=0,"",VLOOKUP(VLOOKUP($A149,深渊配置!$O:$P,2,FALSE),怪物属性偏向!$E:$O,怪物属性偏向!L$1-1,FALSE))</f>
        <v/>
      </c>
      <c r="Q149" s="8">
        <f>IF(VLOOKUP(VLOOKUP($A149,深渊配置!$O:$P,2,FALSE),怪物属性偏向!$E:$O,怪物属性偏向!M$1-1,FALSE)=0,"",VLOOKUP(VLOOKUP($A149,深渊配置!$O:$P,2,FALSE),怪物属性偏向!$E:$O,怪物属性偏向!M$1-1,FALSE))</f>
        <v>200003</v>
      </c>
      <c r="R149" s="8" t="str">
        <f>IF(VLOOKUP(VLOOKUP($A149,深渊配置!$O:$P,2,FALSE),怪物属性偏向!$E:$O,怪物属性偏向!N$1-1,FALSE)=0,"",VLOOKUP(VLOOKUP($A149,深渊配置!$O:$P,2,FALSE),怪物属性偏向!$E:$O,怪物属性偏向!N$1-1,FALSE))</f>
        <v/>
      </c>
      <c r="S149" s="8" t="str">
        <f>IF(VLOOKUP(VLOOKUP($A149,深渊配置!$O:$P,2,FALSE),怪物属性偏向!$E:$O,怪物属性偏向!O$1-1,FALSE)=0,"",VLOOKUP(VLOOKUP($A149,深渊配置!$O:$P,2,FALSE),怪物属性偏向!$E:$O,怪物属性偏向!O$1-1,FALSE))</f>
        <v/>
      </c>
    </row>
    <row r="150" spans="1:19" x14ac:dyDescent="0.15">
      <c r="A150" s="3">
        <f t="shared" si="2"/>
        <v>4000147</v>
      </c>
      <c r="B150" s="1" t="str">
        <f>VLOOKUP(A150,深渊配置!G:I,3,FALSE)</f>
        <v>树妖</v>
      </c>
      <c r="C150" s="7"/>
      <c r="D150" s="6" t="str">
        <f>VLOOKUP(B150,怪物属性偏向!F:P,11,FALSE)</f>
        <v>m10000</v>
      </c>
      <c r="E150" s="9">
        <v>113</v>
      </c>
      <c r="F150" s="9">
        <v>112</v>
      </c>
      <c r="G150" s="7" t="s">
        <v>345</v>
      </c>
      <c r="H150" s="9">
        <v>234</v>
      </c>
      <c r="I150" s="9">
        <v>113</v>
      </c>
      <c r="J150" s="9">
        <v>119</v>
      </c>
      <c r="K150" s="9">
        <v>132</v>
      </c>
      <c r="L150" s="9">
        <v>113</v>
      </c>
      <c r="M150" s="9">
        <v>113</v>
      </c>
      <c r="N150" s="8">
        <f>IF(VLOOKUP(VLOOKUP($A150,深渊配置!$O:$P,2,FALSE),怪物属性偏向!$E:$O,怪物属性偏向!J$1-1,FALSE)=0,"",VLOOKUP(VLOOKUP($A150,深渊配置!$O:$P,2,FALSE),怪物属性偏向!$E:$O,怪物属性偏向!J$1-1,FALSE))</f>
        <v>20013001</v>
      </c>
      <c r="O150" s="8" t="str">
        <f>IF(VLOOKUP(VLOOKUP($A150,深渊配置!$O:$P,2,FALSE),怪物属性偏向!$E:$O,怪物属性偏向!K$1-1,FALSE)=0,"",VLOOKUP(VLOOKUP($A150,深渊配置!$O:$P,2,FALSE),怪物属性偏向!$E:$O,怪物属性偏向!K$1-1,FALSE))</f>
        <v/>
      </c>
      <c r="P150" s="8" t="str">
        <f>IF(VLOOKUP(VLOOKUP($A150,深渊配置!$O:$P,2,FALSE),怪物属性偏向!$E:$O,怪物属性偏向!L$1-1,FALSE)=0,"",VLOOKUP(VLOOKUP($A150,深渊配置!$O:$P,2,FALSE),怪物属性偏向!$E:$O,怪物属性偏向!L$1-1,FALSE))</f>
        <v/>
      </c>
      <c r="Q150" s="8">
        <f>IF(VLOOKUP(VLOOKUP($A150,深渊配置!$O:$P,2,FALSE),怪物属性偏向!$E:$O,怪物属性偏向!M$1-1,FALSE)=0,"",VLOOKUP(VLOOKUP($A150,深渊配置!$O:$P,2,FALSE),怪物属性偏向!$E:$O,怪物属性偏向!M$1-1,FALSE))</f>
        <v>200003</v>
      </c>
      <c r="R150" s="8" t="str">
        <f>IF(VLOOKUP(VLOOKUP($A150,深渊配置!$O:$P,2,FALSE),怪物属性偏向!$E:$O,怪物属性偏向!N$1-1,FALSE)=0,"",VLOOKUP(VLOOKUP($A150,深渊配置!$O:$P,2,FALSE),怪物属性偏向!$E:$O,怪物属性偏向!N$1-1,FALSE))</f>
        <v/>
      </c>
      <c r="S150" s="8" t="str">
        <f>IF(VLOOKUP(VLOOKUP($A150,深渊配置!$O:$P,2,FALSE),怪物属性偏向!$E:$O,怪物属性偏向!O$1-1,FALSE)=0,"",VLOOKUP(VLOOKUP($A150,深渊配置!$O:$P,2,FALSE),怪物属性偏向!$E:$O,怪物属性偏向!O$1-1,FALSE))</f>
        <v/>
      </c>
    </row>
    <row r="151" spans="1:19" x14ac:dyDescent="0.15">
      <c r="A151" s="3">
        <f t="shared" si="2"/>
        <v>4000148</v>
      </c>
      <c r="B151" s="1" t="str">
        <f>VLOOKUP(A151,深渊配置!G:I,3,FALSE)</f>
        <v>树妖</v>
      </c>
      <c r="C151" s="7"/>
      <c r="D151" s="6" t="str">
        <f>VLOOKUP(B151,怪物属性偏向!F:P,11,FALSE)</f>
        <v>m10000</v>
      </c>
      <c r="E151" s="9">
        <v>114</v>
      </c>
      <c r="F151" s="9">
        <v>113</v>
      </c>
      <c r="G151" s="7" t="s">
        <v>346</v>
      </c>
      <c r="H151" s="9">
        <v>235</v>
      </c>
      <c r="I151" s="9">
        <v>114</v>
      </c>
      <c r="J151" s="9">
        <v>120</v>
      </c>
      <c r="K151" s="9">
        <v>133</v>
      </c>
      <c r="L151" s="9">
        <v>114</v>
      </c>
      <c r="M151" s="9">
        <v>114</v>
      </c>
      <c r="N151" s="8">
        <f>IF(VLOOKUP(VLOOKUP($A151,深渊配置!$O:$P,2,FALSE),怪物属性偏向!$E:$O,怪物属性偏向!J$1-1,FALSE)=0,"",VLOOKUP(VLOOKUP($A151,深渊配置!$O:$P,2,FALSE),怪物属性偏向!$E:$O,怪物属性偏向!J$1-1,FALSE))</f>
        <v>20013001</v>
      </c>
      <c r="O151" s="8" t="str">
        <f>IF(VLOOKUP(VLOOKUP($A151,深渊配置!$O:$P,2,FALSE),怪物属性偏向!$E:$O,怪物属性偏向!K$1-1,FALSE)=0,"",VLOOKUP(VLOOKUP($A151,深渊配置!$O:$P,2,FALSE),怪物属性偏向!$E:$O,怪物属性偏向!K$1-1,FALSE))</f>
        <v/>
      </c>
      <c r="P151" s="8" t="str">
        <f>IF(VLOOKUP(VLOOKUP($A151,深渊配置!$O:$P,2,FALSE),怪物属性偏向!$E:$O,怪物属性偏向!L$1-1,FALSE)=0,"",VLOOKUP(VLOOKUP($A151,深渊配置!$O:$P,2,FALSE),怪物属性偏向!$E:$O,怪物属性偏向!L$1-1,FALSE))</f>
        <v/>
      </c>
      <c r="Q151" s="8">
        <f>IF(VLOOKUP(VLOOKUP($A151,深渊配置!$O:$P,2,FALSE),怪物属性偏向!$E:$O,怪物属性偏向!M$1-1,FALSE)=0,"",VLOOKUP(VLOOKUP($A151,深渊配置!$O:$P,2,FALSE),怪物属性偏向!$E:$O,怪物属性偏向!M$1-1,FALSE))</f>
        <v>200003</v>
      </c>
      <c r="R151" s="8" t="str">
        <f>IF(VLOOKUP(VLOOKUP($A151,深渊配置!$O:$P,2,FALSE),怪物属性偏向!$E:$O,怪物属性偏向!N$1-1,FALSE)=0,"",VLOOKUP(VLOOKUP($A151,深渊配置!$O:$P,2,FALSE),怪物属性偏向!$E:$O,怪物属性偏向!N$1-1,FALSE))</f>
        <v/>
      </c>
      <c r="S151" s="8" t="str">
        <f>IF(VLOOKUP(VLOOKUP($A151,深渊配置!$O:$P,2,FALSE),怪物属性偏向!$E:$O,怪物属性偏向!O$1-1,FALSE)=0,"",VLOOKUP(VLOOKUP($A151,深渊配置!$O:$P,2,FALSE),怪物属性偏向!$E:$O,怪物属性偏向!O$1-1,FALSE))</f>
        <v/>
      </c>
    </row>
    <row r="152" spans="1:19" x14ac:dyDescent="0.15">
      <c r="A152" s="3">
        <f t="shared" si="2"/>
        <v>4000149</v>
      </c>
      <c r="B152" s="1" t="str">
        <f>VLOOKUP(A152,深渊配置!G:I,3,FALSE)</f>
        <v>贝蒂</v>
      </c>
      <c r="C152" s="7"/>
      <c r="D152" s="6" t="str">
        <f>VLOOKUP(B152,怪物属性偏向!F:P,11,FALSE)</f>
        <v>r1001</v>
      </c>
      <c r="E152" s="9">
        <v>113</v>
      </c>
      <c r="F152" s="9">
        <v>112</v>
      </c>
      <c r="G152" s="7" t="s">
        <v>345</v>
      </c>
      <c r="H152" s="9">
        <v>234</v>
      </c>
      <c r="I152" s="9">
        <v>113</v>
      </c>
      <c r="J152" s="9">
        <v>119</v>
      </c>
      <c r="K152" s="9">
        <v>132</v>
      </c>
      <c r="L152" s="9">
        <v>113</v>
      </c>
      <c r="M152" s="9">
        <v>113</v>
      </c>
      <c r="N152" s="8">
        <f>IF(VLOOKUP(VLOOKUP($A152,深渊配置!$O:$P,2,FALSE),怪物属性偏向!$E:$O,怪物属性偏向!J$1-1,FALSE)=0,"",VLOOKUP(VLOOKUP($A152,深渊配置!$O:$P,2,FALSE),怪物属性偏向!$E:$O,怪物属性偏向!J$1-1,FALSE))</f>
        <v>10140101</v>
      </c>
      <c r="O152" s="8">
        <f>IF(VLOOKUP(VLOOKUP($A152,深渊配置!$O:$P,2,FALSE),怪物属性偏向!$E:$O,怪物属性偏向!K$1-1,FALSE)=0,"",VLOOKUP(VLOOKUP($A152,深渊配置!$O:$P,2,FALSE),怪物属性偏向!$E:$O,怪物属性偏向!K$1-1,FALSE))</f>
        <v>10140201</v>
      </c>
      <c r="P152" s="8">
        <f>IF(VLOOKUP(VLOOKUP($A152,深渊配置!$O:$P,2,FALSE),怪物属性偏向!$E:$O,怪物属性偏向!L$1-1,FALSE)=0,"",VLOOKUP(VLOOKUP($A152,深渊配置!$O:$P,2,FALSE),怪物属性偏向!$E:$O,怪物属性偏向!L$1-1,FALSE))</f>
        <v>10140301</v>
      </c>
      <c r="Q152" s="8">
        <f>IF(VLOOKUP(VLOOKUP($A152,深渊配置!$O:$P,2,FALSE),怪物属性偏向!$E:$O,怪物属性偏向!M$1-1,FALSE)=0,"",VLOOKUP(VLOOKUP($A152,深渊配置!$O:$P,2,FALSE),怪物属性偏向!$E:$O,怪物属性偏向!M$1-1,FALSE))</f>
        <v>100021</v>
      </c>
      <c r="R152" s="8">
        <f>IF(VLOOKUP(VLOOKUP($A152,深渊配置!$O:$P,2,FALSE),怪物属性偏向!$E:$O,怪物属性偏向!N$1-1,FALSE)=0,"",VLOOKUP(VLOOKUP($A152,深渊配置!$O:$P,2,FALSE),怪物属性偏向!$E:$O,怪物属性偏向!N$1-1,FALSE))</f>
        <v>100221</v>
      </c>
      <c r="S152" s="8">
        <f>IF(VLOOKUP(VLOOKUP($A152,深渊配置!$O:$P,2,FALSE),怪物属性偏向!$E:$O,怪物属性偏向!O$1-1,FALSE)=0,"",VLOOKUP(VLOOKUP($A152,深渊配置!$O:$P,2,FALSE),怪物属性偏向!$E:$O,怪物属性偏向!O$1-1,FALSE))</f>
        <v>100241</v>
      </c>
    </row>
    <row r="153" spans="1:19" x14ac:dyDescent="0.15">
      <c r="A153" s="3">
        <f t="shared" si="2"/>
        <v>4000150</v>
      </c>
      <c r="B153" s="1" t="str">
        <f>VLOOKUP(A153,深渊配置!G:I,3,FALSE)</f>
        <v>伊芙</v>
      </c>
      <c r="C153" s="7"/>
      <c r="D153" s="6" t="str">
        <f>VLOOKUP(B153,怪物属性偏向!F:P,11,FALSE)</f>
        <v>r1005</v>
      </c>
      <c r="E153" s="9">
        <v>114</v>
      </c>
      <c r="F153" s="9">
        <v>113</v>
      </c>
      <c r="G153" s="7" t="s">
        <v>346</v>
      </c>
      <c r="H153" s="9">
        <v>235</v>
      </c>
      <c r="I153" s="9">
        <v>114</v>
      </c>
      <c r="J153" s="9">
        <v>120</v>
      </c>
      <c r="K153" s="9">
        <v>133</v>
      </c>
      <c r="L153" s="9">
        <v>114</v>
      </c>
      <c r="M153" s="9">
        <v>114</v>
      </c>
      <c r="N153" s="8">
        <f>IF(VLOOKUP(VLOOKUP($A153,深渊配置!$O:$P,2,FALSE),怪物属性偏向!$E:$O,怪物属性偏向!J$1-1,FALSE)=0,"",VLOOKUP(VLOOKUP($A153,深渊配置!$O:$P,2,FALSE),怪物属性偏向!$E:$O,怪物属性偏向!J$1-1,FALSE))</f>
        <v>10150101</v>
      </c>
      <c r="O153" s="8">
        <f>IF(VLOOKUP(VLOOKUP($A153,深渊配置!$O:$P,2,FALSE),怪物属性偏向!$E:$O,怪物属性偏向!K$1-1,FALSE)=0,"",VLOOKUP(VLOOKUP($A153,深渊配置!$O:$P,2,FALSE),怪物属性偏向!$E:$O,怪物属性偏向!K$1-1,FALSE))</f>
        <v>10150201</v>
      </c>
      <c r="P153" s="8">
        <f>IF(VLOOKUP(VLOOKUP($A153,深渊配置!$O:$P,2,FALSE),怪物属性偏向!$E:$O,怪物属性偏向!L$1-1,FALSE)=0,"",VLOOKUP(VLOOKUP($A153,深渊配置!$O:$P,2,FALSE),怪物属性偏向!$E:$O,怪物属性偏向!L$1-1,FALSE))</f>
        <v>10150301</v>
      </c>
      <c r="Q153" s="8">
        <f>IF(VLOOKUP(VLOOKUP($A153,深渊配置!$O:$P,2,FALSE),怪物属性偏向!$E:$O,怪物属性偏向!M$1-1,FALSE)=0,"",VLOOKUP(VLOOKUP($A153,深渊配置!$O:$P,2,FALSE),怪物属性偏向!$E:$O,怪物属性偏向!M$1-1,FALSE))</f>
        <v>100021</v>
      </c>
      <c r="R153" s="8">
        <f>IF(VLOOKUP(VLOOKUP($A153,深渊配置!$O:$P,2,FALSE),怪物属性偏向!$E:$O,怪物属性偏向!N$1-1,FALSE)=0,"",VLOOKUP(VLOOKUP($A153,深渊配置!$O:$P,2,FALSE),怪物属性偏向!$E:$O,怪物属性偏向!N$1-1,FALSE))</f>
        <v>100361</v>
      </c>
      <c r="S153" s="8">
        <f>IF(VLOOKUP(VLOOKUP($A153,深渊配置!$O:$P,2,FALSE),怪物属性偏向!$E:$O,怪物属性偏向!O$1-1,FALSE)=0,"",VLOOKUP(VLOOKUP($A153,深渊配置!$O:$P,2,FALSE),怪物属性偏向!$E:$O,怪物属性偏向!O$1-1,FALSE))</f>
        <v>100401</v>
      </c>
    </row>
    <row r="154" spans="1:19" x14ac:dyDescent="0.15">
      <c r="A154" s="3">
        <f t="shared" si="2"/>
        <v>4000151</v>
      </c>
      <c r="B154" s="1" t="str">
        <f>VLOOKUP(A154,深渊配置!G:I,3,FALSE)</f>
        <v>麦克白</v>
      </c>
      <c r="C154" s="7"/>
      <c r="D154" s="6" t="str">
        <f>VLOOKUP(B154,怪物属性偏向!F:P,11,FALSE)</f>
        <v>r1004</v>
      </c>
      <c r="E154" s="9">
        <v>113</v>
      </c>
      <c r="F154" s="9">
        <v>112</v>
      </c>
      <c r="G154" s="7" t="s">
        <v>345</v>
      </c>
      <c r="H154" s="9">
        <v>234</v>
      </c>
      <c r="I154" s="9">
        <v>113</v>
      </c>
      <c r="J154" s="9">
        <v>119</v>
      </c>
      <c r="K154" s="9">
        <v>132</v>
      </c>
      <c r="L154" s="9">
        <v>113</v>
      </c>
      <c r="M154" s="9">
        <v>113</v>
      </c>
      <c r="N154" s="8">
        <f>IF(VLOOKUP(VLOOKUP($A154,深渊配置!$O:$P,2,FALSE),怪物属性偏向!$E:$O,怪物属性偏向!J$1-1,FALSE)=0,"",VLOOKUP(VLOOKUP($A154,深渊配置!$O:$P,2,FALSE),怪物属性偏向!$E:$O,怪物属性偏向!J$1-1,FALSE))</f>
        <v>10160101</v>
      </c>
      <c r="O154" s="8">
        <f>IF(VLOOKUP(VLOOKUP($A154,深渊配置!$O:$P,2,FALSE),怪物属性偏向!$E:$O,怪物属性偏向!K$1-1,FALSE)=0,"",VLOOKUP(VLOOKUP($A154,深渊配置!$O:$P,2,FALSE),怪物属性偏向!$E:$O,怪物属性偏向!K$1-1,FALSE))</f>
        <v>10160201</v>
      </c>
      <c r="P154" s="8">
        <f>IF(VLOOKUP(VLOOKUP($A154,深渊配置!$O:$P,2,FALSE),怪物属性偏向!$E:$O,怪物属性偏向!L$1-1,FALSE)=0,"",VLOOKUP(VLOOKUP($A154,深渊配置!$O:$P,2,FALSE),怪物属性偏向!$E:$O,怪物属性偏向!L$1-1,FALSE))</f>
        <v>10160301</v>
      </c>
      <c r="Q154" s="8">
        <f>IF(VLOOKUP(VLOOKUP($A154,深渊配置!$O:$P,2,FALSE),怪物属性偏向!$E:$O,怪物属性偏向!M$1-1,FALSE)=0,"",VLOOKUP(VLOOKUP($A154,深渊配置!$O:$P,2,FALSE),怪物属性偏向!$E:$O,怪物属性偏向!M$1-1,FALSE))</f>
        <v>100141</v>
      </c>
      <c r="R154" s="8">
        <f>IF(VLOOKUP(VLOOKUP($A154,深渊配置!$O:$P,2,FALSE),怪物属性偏向!$E:$O,怪物属性偏向!N$1-1,FALSE)=0,"",VLOOKUP(VLOOKUP($A154,深渊配置!$O:$P,2,FALSE),怪物属性偏向!$E:$O,怪物属性偏向!N$1-1,FALSE))</f>
        <v>100421</v>
      </c>
      <c r="S154" s="8">
        <f>IF(VLOOKUP(VLOOKUP($A154,深渊配置!$O:$P,2,FALSE),怪物属性偏向!$E:$O,怪物属性偏向!O$1-1,FALSE)=0,"",VLOOKUP(VLOOKUP($A154,深渊配置!$O:$P,2,FALSE),怪物属性偏向!$E:$O,怪物属性偏向!O$1-1,FALSE))</f>
        <v>100081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8"/>
  <sheetViews>
    <sheetView workbookViewId="0">
      <selection activeCell="A5" sqref="A5:XFD155"/>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640</v>
      </c>
      <c r="G5" s="4">
        <f>VLOOKUP(Z5,深渊配置!H:N,4,FALSE)</f>
        <v>400</v>
      </c>
      <c r="H5" s="4">
        <v>0</v>
      </c>
      <c r="I5" s="4">
        <f>VLOOKUP(Z5,深渊配置!H:N,5,FALSE)</f>
        <v>400</v>
      </c>
      <c r="J5" s="4">
        <f>VLOOKUP(Z5,深渊配置!H:N,7,FALSE)</f>
        <v>240</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10</v>
      </c>
      <c r="Y5" t="str">
        <f>VLOOKUP(Z5,深渊配置!H:I,2,FALSE)</f>
        <v>小蘑菇</v>
      </c>
      <c r="Z5">
        <v>1</v>
      </c>
    </row>
    <row r="6" spans="1:26" x14ac:dyDescent="0.15">
      <c r="A6" s="4">
        <f t="shared" ref="A6:A33" si="0">W6</f>
        <v>4000002</v>
      </c>
      <c r="B6" s="4">
        <v>0</v>
      </c>
      <c r="C6" s="4">
        <v>0</v>
      </c>
      <c r="D6" s="4">
        <v>0</v>
      </c>
      <c r="E6" s="4">
        <v>0</v>
      </c>
      <c r="F6" s="4">
        <f>VLOOKUP(Z6,深渊配置!H:N,6,FALSE)</f>
        <v>640</v>
      </c>
      <c r="G6" s="4">
        <f>VLOOKUP(Z6,深渊配置!H:N,4,FALSE)</f>
        <v>400</v>
      </c>
      <c r="H6" s="4">
        <v>0</v>
      </c>
      <c r="I6" s="4">
        <f>VLOOKUP(Z6,深渊配置!H:N,5,FALSE)</f>
        <v>400</v>
      </c>
      <c r="J6" s="4">
        <f>VLOOKUP(Z6,深渊配置!H:N,7,FALSE)</f>
        <v>240</v>
      </c>
      <c r="K6" s="4">
        <v>100</v>
      </c>
      <c r="L6" s="4">
        <v>0</v>
      </c>
      <c r="M6" s="4">
        <v>0</v>
      </c>
      <c r="N6" s="4">
        <v>95</v>
      </c>
      <c r="O6" s="4">
        <v>0</v>
      </c>
      <c r="P6" s="4">
        <v>0</v>
      </c>
      <c r="Q6" s="4">
        <v>0</v>
      </c>
      <c r="R6" s="4">
        <v>0</v>
      </c>
      <c r="S6" s="4">
        <v>0</v>
      </c>
      <c r="T6" s="4">
        <v>0</v>
      </c>
      <c r="U6" s="4">
        <v>0</v>
      </c>
      <c r="V6" s="4">
        <v>0</v>
      </c>
      <c r="W6" s="4">
        <f>VLOOKUP(Z6,深渊配置!F:G,2,FALSE)</f>
        <v>4000002</v>
      </c>
      <c r="X6" s="4">
        <f>VLOOKUP(Z6,深渊配置!H:J,3,FALSE)</f>
        <v>10</v>
      </c>
      <c r="Y6" t="str">
        <f>VLOOKUP(Z6,深渊配置!H:I,2,FALSE)</f>
        <v>小蘑菇</v>
      </c>
      <c r="Z6">
        <f>Z5+1</f>
        <v>2</v>
      </c>
    </row>
    <row r="7" spans="1:26" x14ac:dyDescent="0.15">
      <c r="A7" s="4">
        <f t="shared" si="0"/>
        <v>4000003</v>
      </c>
      <c r="B7" s="4">
        <v>0</v>
      </c>
      <c r="C7" s="4">
        <v>0</v>
      </c>
      <c r="D7" s="4">
        <v>0</v>
      </c>
      <c r="E7" s="4">
        <v>0</v>
      </c>
      <c r="F7" s="4">
        <f>VLOOKUP(Z7,深渊配置!H:N,6,FALSE)</f>
        <v>640</v>
      </c>
      <c r="G7" s="4">
        <f>VLOOKUP(Z7,深渊配置!H:N,4,FALSE)</f>
        <v>400</v>
      </c>
      <c r="H7" s="4">
        <v>0</v>
      </c>
      <c r="I7" s="4">
        <f>VLOOKUP(Z7,深渊配置!H:N,5,FALSE)</f>
        <v>400</v>
      </c>
      <c r="J7" s="4">
        <f>VLOOKUP(Z7,深渊配置!H:N,7,FALSE)</f>
        <v>240</v>
      </c>
      <c r="K7" s="4">
        <v>100</v>
      </c>
      <c r="L7" s="4">
        <v>0</v>
      </c>
      <c r="M7" s="4">
        <v>0</v>
      </c>
      <c r="N7" s="4">
        <v>95</v>
      </c>
      <c r="O7" s="4">
        <v>0</v>
      </c>
      <c r="P7" s="4">
        <v>0</v>
      </c>
      <c r="Q7" s="4">
        <v>0</v>
      </c>
      <c r="R7" s="4">
        <v>0</v>
      </c>
      <c r="S7" s="4">
        <v>0</v>
      </c>
      <c r="T7" s="4">
        <v>0</v>
      </c>
      <c r="U7" s="4">
        <v>0</v>
      </c>
      <c r="V7" s="4">
        <v>0</v>
      </c>
      <c r="W7" s="4">
        <f>VLOOKUP(Z7,深渊配置!F:G,2,FALSE)</f>
        <v>4000003</v>
      </c>
      <c r="X7" s="4">
        <f>VLOOKUP(Z7,深渊配置!H:J,3,FALSE)</f>
        <v>10</v>
      </c>
      <c r="Y7" t="str">
        <f>VLOOKUP(Z7,深渊配置!H:I,2,FALSE)</f>
        <v>小蘑菇</v>
      </c>
      <c r="Z7">
        <f t="shared" ref="Z7:Z70" si="1">Z6+1</f>
        <v>3</v>
      </c>
    </row>
    <row r="8" spans="1:26" x14ac:dyDescent="0.15">
      <c r="A8" s="4">
        <f t="shared" si="0"/>
        <v>4000004</v>
      </c>
      <c r="B8" s="4">
        <v>0</v>
      </c>
      <c r="C8" s="4">
        <v>0</v>
      </c>
      <c r="D8" s="4">
        <v>0</v>
      </c>
      <c r="E8" s="4">
        <v>0</v>
      </c>
      <c r="F8" s="4">
        <f>VLOOKUP(Z8,深渊配置!H:N,6,FALSE)</f>
        <v>640</v>
      </c>
      <c r="G8" s="4">
        <f>VLOOKUP(Z8,深渊配置!H:N,4,FALSE)</f>
        <v>400</v>
      </c>
      <c r="H8" s="4">
        <v>0</v>
      </c>
      <c r="I8" s="4">
        <f>VLOOKUP(Z8,深渊配置!H:N,5,FALSE)</f>
        <v>400</v>
      </c>
      <c r="J8" s="4">
        <f>VLOOKUP(Z8,深渊配置!H:N,7,FALSE)</f>
        <v>240</v>
      </c>
      <c r="K8" s="4">
        <v>100</v>
      </c>
      <c r="L8" s="4">
        <v>0</v>
      </c>
      <c r="M8" s="4">
        <v>0</v>
      </c>
      <c r="N8" s="4">
        <v>95</v>
      </c>
      <c r="O8" s="4">
        <v>0</v>
      </c>
      <c r="P8" s="4">
        <v>0</v>
      </c>
      <c r="Q8" s="4">
        <v>0</v>
      </c>
      <c r="R8" s="4">
        <v>0</v>
      </c>
      <c r="S8" s="4">
        <v>0</v>
      </c>
      <c r="T8" s="4">
        <v>0</v>
      </c>
      <c r="U8" s="4">
        <v>0</v>
      </c>
      <c r="V8" s="4">
        <v>0</v>
      </c>
      <c r="W8" s="4">
        <f>VLOOKUP(Z8,深渊配置!F:G,2,FALSE)</f>
        <v>4000004</v>
      </c>
      <c r="X8" s="4">
        <f>VLOOKUP(Z8,深渊配置!H:J,3,FALSE)</f>
        <v>10</v>
      </c>
      <c r="Y8" t="str">
        <f>VLOOKUP(Z8,深渊配置!H:I,2,FALSE)</f>
        <v>小蘑菇</v>
      </c>
      <c r="Z8">
        <f t="shared" si="1"/>
        <v>4</v>
      </c>
    </row>
    <row r="9" spans="1:26" x14ac:dyDescent="0.15">
      <c r="A9" s="4">
        <f t="shared" si="0"/>
        <v>4000005</v>
      </c>
      <c r="B9" s="4">
        <v>0</v>
      </c>
      <c r="C9" s="4">
        <v>0</v>
      </c>
      <c r="D9" s="4">
        <v>0</v>
      </c>
      <c r="E9" s="4">
        <v>0</v>
      </c>
      <c r="F9" s="4">
        <f>VLOOKUP(Z9,深渊配置!H:N,6,FALSE)</f>
        <v>443</v>
      </c>
      <c r="G9" s="4">
        <f>VLOOKUP(Z9,深渊配置!H:N,4,FALSE)</f>
        <v>600</v>
      </c>
      <c r="H9" s="4">
        <v>0</v>
      </c>
      <c r="I9" s="4">
        <f>VLOOKUP(Z9,深渊配置!H:N,5,FALSE)</f>
        <v>200</v>
      </c>
      <c r="J9" s="4">
        <f>VLOOKUP(Z9,深渊配置!H:N,7,FALSE)</f>
        <v>240</v>
      </c>
      <c r="K9" s="4">
        <v>100</v>
      </c>
      <c r="L9" s="4">
        <v>0</v>
      </c>
      <c r="M9" s="4">
        <v>0</v>
      </c>
      <c r="N9" s="4">
        <v>95</v>
      </c>
      <c r="O9" s="4">
        <v>0</v>
      </c>
      <c r="P9" s="4">
        <v>0</v>
      </c>
      <c r="Q9" s="4">
        <v>0</v>
      </c>
      <c r="R9" s="4">
        <v>0</v>
      </c>
      <c r="S9" s="4">
        <v>0</v>
      </c>
      <c r="T9" s="4">
        <v>0</v>
      </c>
      <c r="U9" s="4">
        <v>0</v>
      </c>
      <c r="V9" s="4">
        <v>0</v>
      </c>
      <c r="W9" s="4">
        <f>VLOOKUP(Z9,深渊配置!F:G,2,FALSE)</f>
        <v>4000005</v>
      </c>
      <c r="X9" s="4">
        <f>VLOOKUP(Z9,深渊配置!H:J,3,FALSE)</f>
        <v>10</v>
      </c>
      <c r="Y9" t="str">
        <f>VLOOKUP(Z9,深渊配置!H:I,2,FALSE)</f>
        <v>食人花</v>
      </c>
      <c r="Z9">
        <f t="shared" si="1"/>
        <v>5</v>
      </c>
    </row>
    <row r="10" spans="1:26" x14ac:dyDescent="0.15">
      <c r="A10" s="4">
        <f t="shared" si="0"/>
        <v>4000006</v>
      </c>
      <c r="B10" s="4">
        <v>0</v>
      </c>
      <c r="C10" s="4">
        <v>0</v>
      </c>
      <c r="D10" s="4">
        <v>0</v>
      </c>
      <c r="E10" s="4">
        <v>0</v>
      </c>
      <c r="F10" s="4">
        <f>VLOOKUP(Z10,深渊配置!H:N,6,FALSE)</f>
        <v>640</v>
      </c>
      <c r="G10" s="4">
        <f>VLOOKUP(Z10,深渊配置!H:N,4,FALSE)</f>
        <v>400</v>
      </c>
      <c r="H10" s="4">
        <v>0</v>
      </c>
      <c r="I10" s="4">
        <f>VLOOKUP(Z10,深渊配置!H:N,5,FALSE)</f>
        <v>400</v>
      </c>
      <c r="J10" s="4">
        <f>VLOOKUP(Z10,深渊配置!H:N,7,FALSE)</f>
        <v>240</v>
      </c>
      <c r="K10" s="4">
        <v>100</v>
      </c>
      <c r="L10" s="4">
        <v>0</v>
      </c>
      <c r="M10" s="4">
        <v>0</v>
      </c>
      <c r="N10" s="4">
        <v>95</v>
      </c>
      <c r="O10" s="4">
        <v>0</v>
      </c>
      <c r="P10" s="4">
        <v>0</v>
      </c>
      <c r="Q10" s="4">
        <v>0</v>
      </c>
      <c r="R10" s="4">
        <v>0</v>
      </c>
      <c r="S10" s="4">
        <v>0</v>
      </c>
      <c r="T10" s="4">
        <v>0</v>
      </c>
      <c r="U10" s="4">
        <v>0</v>
      </c>
      <c r="V10" s="4">
        <v>0</v>
      </c>
      <c r="W10" s="4">
        <f>VLOOKUP(Z10,深渊配置!F:G,2,FALSE)</f>
        <v>4000006</v>
      </c>
      <c r="X10" s="4">
        <f>VLOOKUP(Z10,深渊配置!H:J,3,FALSE)</f>
        <v>10</v>
      </c>
      <c r="Y10" t="str">
        <f>VLOOKUP(Z10,深渊配置!H:I,2,FALSE)</f>
        <v>小蘑菇</v>
      </c>
      <c r="Z10">
        <f t="shared" si="1"/>
        <v>6</v>
      </c>
    </row>
    <row r="11" spans="1:26" x14ac:dyDescent="0.15">
      <c r="A11" s="4">
        <f t="shared" si="0"/>
        <v>4000007</v>
      </c>
      <c r="B11" s="4">
        <v>0</v>
      </c>
      <c r="C11" s="4">
        <v>0</v>
      </c>
      <c r="D11" s="4">
        <v>0</v>
      </c>
      <c r="E11" s="4">
        <v>0</v>
      </c>
      <c r="F11" s="4">
        <f>VLOOKUP(Z11,深渊配置!H:N,6,FALSE)</f>
        <v>443</v>
      </c>
      <c r="G11" s="4">
        <f>VLOOKUP(Z11,深渊配置!H:N,4,FALSE)</f>
        <v>600</v>
      </c>
      <c r="H11" s="4">
        <v>0</v>
      </c>
      <c r="I11" s="4">
        <f>VLOOKUP(Z11,深渊配置!H:N,5,FALSE)</f>
        <v>200</v>
      </c>
      <c r="J11" s="4">
        <f>VLOOKUP(Z11,深渊配置!H:N,7,FALSE)</f>
        <v>240</v>
      </c>
      <c r="K11" s="4">
        <v>100</v>
      </c>
      <c r="L11" s="4">
        <v>0</v>
      </c>
      <c r="M11" s="4">
        <v>0</v>
      </c>
      <c r="N11" s="4">
        <v>95</v>
      </c>
      <c r="O11" s="4">
        <v>0</v>
      </c>
      <c r="P11" s="4">
        <v>0</v>
      </c>
      <c r="Q11" s="4">
        <v>0</v>
      </c>
      <c r="R11" s="4">
        <v>0</v>
      </c>
      <c r="S11" s="4">
        <v>0</v>
      </c>
      <c r="T11" s="4">
        <v>0</v>
      </c>
      <c r="U11" s="4">
        <v>0</v>
      </c>
      <c r="V11" s="4">
        <v>0</v>
      </c>
      <c r="W11" s="4">
        <f>VLOOKUP(Z11,深渊配置!F:G,2,FALSE)</f>
        <v>4000007</v>
      </c>
      <c r="X11" s="4">
        <f>VLOOKUP(Z11,深渊配置!H:J,3,FALSE)</f>
        <v>10</v>
      </c>
      <c r="Y11" t="str">
        <f>VLOOKUP(Z11,深渊配置!H:I,2,FALSE)</f>
        <v>食人花</v>
      </c>
      <c r="Z11">
        <f t="shared" si="1"/>
        <v>7</v>
      </c>
    </row>
    <row r="12" spans="1:26" x14ac:dyDescent="0.15">
      <c r="A12" s="4">
        <f t="shared" si="0"/>
        <v>4000008</v>
      </c>
      <c r="B12" s="4">
        <v>0</v>
      </c>
      <c r="C12" s="4">
        <v>0</v>
      </c>
      <c r="D12" s="4">
        <v>0</v>
      </c>
      <c r="E12" s="4">
        <v>0</v>
      </c>
      <c r="F12" s="4">
        <f>VLOOKUP(Z12,深渊配置!H:N,6,FALSE)</f>
        <v>640</v>
      </c>
      <c r="G12" s="4">
        <f>VLOOKUP(Z12,深渊配置!H:N,4,FALSE)</f>
        <v>400</v>
      </c>
      <c r="H12" s="4">
        <v>0</v>
      </c>
      <c r="I12" s="4">
        <f>VLOOKUP(Z12,深渊配置!H:N,5,FALSE)</f>
        <v>400</v>
      </c>
      <c r="J12" s="4">
        <f>VLOOKUP(Z12,深渊配置!H:N,7,FALSE)</f>
        <v>240</v>
      </c>
      <c r="K12" s="4">
        <v>100</v>
      </c>
      <c r="L12" s="4">
        <v>0</v>
      </c>
      <c r="M12" s="4">
        <v>0</v>
      </c>
      <c r="N12" s="4">
        <v>95</v>
      </c>
      <c r="O12" s="4">
        <v>0</v>
      </c>
      <c r="P12" s="4">
        <v>0</v>
      </c>
      <c r="Q12" s="4">
        <v>0</v>
      </c>
      <c r="R12" s="4">
        <v>0</v>
      </c>
      <c r="S12" s="4">
        <v>0</v>
      </c>
      <c r="T12" s="4">
        <v>0</v>
      </c>
      <c r="U12" s="4">
        <v>0</v>
      </c>
      <c r="V12" s="4">
        <v>0</v>
      </c>
      <c r="W12" s="4">
        <f>VLOOKUP(Z12,深渊配置!F:G,2,FALSE)</f>
        <v>4000008</v>
      </c>
      <c r="X12" s="4">
        <f>VLOOKUP(Z12,深渊配置!H:J,3,FALSE)</f>
        <v>10</v>
      </c>
      <c r="Y12" t="str">
        <f>VLOOKUP(Z12,深渊配置!H:I,2,FALSE)</f>
        <v>小蘑菇</v>
      </c>
      <c r="Z12">
        <f t="shared" si="1"/>
        <v>8</v>
      </c>
    </row>
    <row r="13" spans="1:26" x14ac:dyDescent="0.15">
      <c r="A13" s="4">
        <f t="shared" si="0"/>
        <v>4000009</v>
      </c>
      <c r="B13" s="4">
        <v>0</v>
      </c>
      <c r="C13" s="4">
        <v>0</v>
      </c>
      <c r="D13" s="4">
        <v>0</v>
      </c>
      <c r="E13" s="4">
        <v>0</v>
      </c>
      <c r="F13" s="4">
        <f>VLOOKUP(Z13,深渊配置!H:N,6,FALSE)</f>
        <v>640</v>
      </c>
      <c r="G13" s="4">
        <f>VLOOKUP(Z13,深渊配置!H:N,4,FALSE)</f>
        <v>400</v>
      </c>
      <c r="H13" s="4">
        <v>0</v>
      </c>
      <c r="I13" s="4">
        <f>VLOOKUP(Z13,深渊配置!H:N,5,FALSE)</f>
        <v>400</v>
      </c>
      <c r="J13" s="4">
        <f>VLOOKUP(Z13,深渊配置!H:N,7,FALSE)</f>
        <v>240</v>
      </c>
      <c r="K13" s="4">
        <v>100</v>
      </c>
      <c r="L13" s="4">
        <v>0</v>
      </c>
      <c r="M13" s="4">
        <v>0</v>
      </c>
      <c r="N13" s="4">
        <v>95</v>
      </c>
      <c r="O13" s="4">
        <v>0</v>
      </c>
      <c r="P13" s="4">
        <v>0</v>
      </c>
      <c r="Q13" s="4">
        <v>0</v>
      </c>
      <c r="R13" s="4">
        <v>0</v>
      </c>
      <c r="S13" s="4">
        <v>0</v>
      </c>
      <c r="T13" s="4">
        <v>0</v>
      </c>
      <c r="U13" s="4">
        <v>0</v>
      </c>
      <c r="V13" s="4">
        <v>0</v>
      </c>
      <c r="W13" s="4">
        <f>VLOOKUP(Z13,深渊配置!F:G,2,FALSE)</f>
        <v>4000009</v>
      </c>
      <c r="X13" s="4">
        <f>VLOOKUP(Z13,深渊配置!H:J,3,FALSE)</f>
        <v>10</v>
      </c>
      <c r="Y13" t="str">
        <f>VLOOKUP(Z13,深渊配置!H:I,2,FALSE)</f>
        <v>小蘑菇</v>
      </c>
      <c r="Z13">
        <f t="shared" si="1"/>
        <v>9</v>
      </c>
    </row>
    <row r="14" spans="1:26" x14ac:dyDescent="0.15">
      <c r="A14" s="4">
        <f t="shared" si="0"/>
        <v>4000010</v>
      </c>
      <c r="B14" s="4">
        <v>0</v>
      </c>
      <c r="C14" s="4">
        <v>0</v>
      </c>
      <c r="D14" s="4">
        <v>0</v>
      </c>
      <c r="E14" s="4">
        <v>0</v>
      </c>
      <c r="F14" s="4">
        <f>VLOOKUP(Z14,深渊配置!H:N,6,FALSE)</f>
        <v>640</v>
      </c>
      <c r="G14" s="4">
        <f>VLOOKUP(Z14,深渊配置!H:N,4,FALSE)</f>
        <v>400</v>
      </c>
      <c r="H14" s="4">
        <v>0</v>
      </c>
      <c r="I14" s="4">
        <f>VLOOKUP(Z14,深渊配置!H:N,5,FALSE)</f>
        <v>400</v>
      </c>
      <c r="J14" s="4">
        <f>VLOOKUP(Z14,深渊配置!H:N,7,FALSE)</f>
        <v>240</v>
      </c>
      <c r="K14" s="4">
        <v>100</v>
      </c>
      <c r="L14" s="4">
        <v>0</v>
      </c>
      <c r="M14" s="4">
        <v>0</v>
      </c>
      <c r="N14" s="4">
        <v>95</v>
      </c>
      <c r="O14" s="4">
        <v>0</v>
      </c>
      <c r="P14" s="4">
        <v>0</v>
      </c>
      <c r="Q14" s="4">
        <v>0</v>
      </c>
      <c r="R14" s="4">
        <v>0</v>
      </c>
      <c r="S14" s="4">
        <v>0</v>
      </c>
      <c r="T14" s="4">
        <v>0</v>
      </c>
      <c r="U14" s="4">
        <v>0</v>
      </c>
      <c r="V14" s="4">
        <v>0</v>
      </c>
      <c r="W14" s="4">
        <f>VLOOKUP(Z14,深渊配置!F:G,2,FALSE)</f>
        <v>4000010</v>
      </c>
      <c r="X14" s="4">
        <f>VLOOKUP(Z14,深渊配置!H:J,3,FALSE)</f>
        <v>10</v>
      </c>
      <c r="Y14" t="str">
        <f>VLOOKUP(Z14,深渊配置!H:I,2,FALSE)</f>
        <v>小蘑菇</v>
      </c>
      <c r="Z14">
        <f t="shared" si="1"/>
        <v>10</v>
      </c>
    </row>
    <row r="15" spans="1:26" x14ac:dyDescent="0.15">
      <c r="A15" s="4">
        <f t="shared" si="0"/>
        <v>4000011</v>
      </c>
      <c r="B15" s="4">
        <v>0</v>
      </c>
      <c r="C15" s="4">
        <v>0</v>
      </c>
      <c r="D15" s="4">
        <v>0</v>
      </c>
      <c r="E15" s="4">
        <v>0</v>
      </c>
      <c r="F15" s="4">
        <f>VLOOKUP(Z15,深渊配置!H:N,6,FALSE)</f>
        <v>443</v>
      </c>
      <c r="G15" s="4">
        <f>VLOOKUP(Z15,深渊配置!H:N,4,FALSE)</f>
        <v>600</v>
      </c>
      <c r="H15" s="4">
        <v>0</v>
      </c>
      <c r="I15" s="4">
        <f>VLOOKUP(Z15,深渊配置!H:N,5,FALSE)</f>
        <v>200</v>
      </c>
      <c r="J15" s="4">
        <f>VLOOKUP(Z15,深渊配置!H:N,7,FALSE)</f>
        <v>240</v>
      </c>
      <c r="K15" s="4">
        <v>100</v>
      </c>
      <c r="L15" s="4">
        <v>0</v>
      </c>
      <c r="M15" s="4">
        <v>0</v>
      </c>
      <c r="N15" s="4">
        <v>95</v>
      </c>
      <c r="O15" s="4">
        <v>0</v>
      </c>
      <c r="P15" s="4">
        <v>0</v>
      </c>
      <c r="Q15" s="4">
        <v>0</v>
      </c>
      <c r="R15" s="4">
        <v>0</v>
      </c>
      <c r="S15" s="4">
        <v>0</v>
      </c>
      <c r="T15" s="4">
        <v>0</v>
      </c>
      <c r="U15" s="4">
        <v>0</v>
      </c>
      <c r="V15" s="4">
        <v>0</v>
      </c>
      <c r="W15" s="4">
        <f>VLOOKUP(Z15,深渊配置!F:G,2,FALSE)</f>
        <v>4000011</v>
      </c>
      <c r="X15" s="4">
        <f>VLOOKUP(Z15,深渊配置!H:J,3,FALSE)</f>
        <v>10</v>
      </c>
      <c r="Y15" t="str">
        <f>VLOOKUP(Z15,深渊配置!H:I,2,FALSE)</f>
        <v>食人花</v>
      </c>
      <c r="Z15">
        <f t="shared" si="1"/>
        <v>11</v>
      </c>
    </row>
    <row r="16" spans="1:26" x14ac:dyDescent="0.15">
      <c r="A16" s="4">
        <f t="shared" si="0"/>
        <v>4000012</v>
      </c>
      <c r="B16" s="4">
        <v>0</v>
      </c>
      <c r="C16" s="4">
        <v>0</v>
      </c>
      <c r="D16" s="4">
        <v>0</v>
      </c>
      <c r="E16" s="4">
        <v>0</v>
      </c>
      <c r="F16" s="4">
        <f>VLOOKUP(Z16,深渊配置!H:N,6,FALSE)</f>
        <v>443</v>
      </c>
      <c r="G16" s="4">
        <f>VLOOKUP(Z16,深渊配置!H:N,4,FALSE)</f>
        <v>600</v>
      </c>
      <c r="H16" s="4">
        <v>0</v>
      </c>
      <c r="I16" s="4">
        <f>VLOOKUP(Z16,深渊配置!H:N,5,FALSE)</f>
        <v>200</v>
      </c>
      <c r="J16" s="4">
        <f>VLOOKUP(Z16,深渊配置!H:N,7,FALSE)</f>
        <v>240</v>
      </c>
      <c r="K16" s="4">
        <v>100</v>
      </c>
      <c r="L16" s="4">
        <v>0</v>
      </c>
      <c r="M16" s="4">
        <v>0</v>
      </c>
      <c r="N16" s="4">
        <v>95</v>
      </c>
      <c r="O16" s="4">
        <v>0</v>
      </c>
      <c r="P16" s="4">
        <v>0</v>
      </c>
      <c r="Q16" s="4">
        <v>0</v>
      </c>
      <c r="R16" s="4">
        <v>0</v>
      </c>
      <c r="S16" s="4">
        <v>0</v>
      </c>
      <c r="T16" s="4">
        <v>0</v>
      </c>
      <c r="U16" s="4">
        <v>0</v>
      </c>
      <c r="V16" s="4">
        <v>0</v>
      </c>
      <c r="W16" s="4">
        <f>VLOOKUP(Z16,深渊配置!F:G,2,FALSE)</f>
        <v>4000012</v>
      </c>
      <c r="X16" s="4">
        <f>VLOOKUP(Z16,深渊配置!H:J,3,FALSE)</f>
        <v>10</v>
      </c>
      <c r="Y16" t="str">
        <f>VLOOKUP(Z16,深渊配置!H:I,2,FALSE)</f>
        <v>食人花</v>
      </c>
      <c r="Z16">
        <f t="shared" si="1"/>
        <v>12</v>
      </c>
    </row>
    <row r="17" spans="1:26" x14ac:dyDescent="0.15">
      <c r="A17" s="4">
        <f t="shared" si="0"/>
        <v>4000013</v>
      </c>
      <c r="B17" s="4">
        <v>0</v>
      </c>
      <c r="C17" s="4">
        <v>0</v>
      </c>
      <c r="D17" s="4">
        <v>0</v>
      </c>
      <c r="E17" s="4">
        <v>0</v>
      </c>
      <c r="F17" s="4">
        <f>VLOOKUP(Z17,深渊配置!H:N,6,FALSE)</f>
        <v>443</v>
      </c>
      <c r="G17" s="4">
        <f>VLOOKUP(Z17,深渊配置!H:N,4,FALSE)</f>
        <v>600</v>
      </c>
      <c r="H17" s="4">
        <v>0</v>
      </c>
      <c r="I17" s="4">
        <f>VLOOKUP(Z17,深渊配置!H:N,5,FALSE)</f>
        <v>200</v>
      </c>
      <c r="J17" s="4">
        <f>VLOOKUP(Z17,深渊配置!H:N,7,FALSE)</f>
        <v>240</v>
      </c>
      <c r="K17" s="4">
        <v>100</v>
      </c>
      <c r="L17" s="4">
        <v>0</v>
      </c>
      <c r="M17" s="4">
        <v>0</v>
      </c>
      <c r="N17" s="4">
        <v>95</v>
      </c>
      <c r="O17" s="4">
        <v>0</v>
      </c>
      <c r="P17" s="4">
        <v>0</v>
      </c>
      <c r="Q17" s="4">
        <v>0</v>
      </c>
      <c r="R17" s="4">
        <v>0</v>
      </c>
      <c r="S17" s="4">
        <v>0</v>
      </c>
      <c r="T17" s="4">
        <v>0</v>
      </c>
      <c r="U17" s="4">
        <v>0</v>
      </c>
      <c r="V17" s="4">
        <v>0</v>
      </c>
      <c r="W17" s="4">
        <f>VLOOKUP(Z17,深渊配置!F:G,2,FALSE)</f>
        <v>4000013</v>
      </c>
      <c r="X17" s="4">
        <f>VLOOKUP(Z17,深渊配置!H:J,3,FALSE)</f>
        <v>10</v>
      </c>
      <c r="Y17" t="str">
        <f>VLOOKUP(Z17,深渊配置!H:I,2,FALSE)</f>
        <v>食人花</v>
      </c>
      <c r="Z17">
        <f t="shared" si="1"/>
        <v>13</v>
      </c>
    </row>
    <row r="18" spans="1:26" x14ac:dyDescent="0.15">
      <c r="A18" s="4">
        <f t="shared" si="0"/>
        <v>4000014</v>
      </c>
      <c r="B18" s="4">
        <v>0</v>
      </c>
      <c r="C18" s="4">
        <v>0</v>
      </c>
      <c r="D18" s="4">
        <v>0</v>
      </c>
      <c r="E18" s="4">
        <v>0</v>
      </c>
      <c r="F18" s="4">
        <f>VLOOKUP(Z18,深渊配置!H:N,6,FALSE)</f>
        <v>443</v>
      </c>
      <c r="G18" s="4">
        <f>VLOOKUP(Z18,深渊配置!H:N,4,FALSE)</f>
        <v>600</v>
      </c>
      <c r="H18" s="4">
        <v>0</v>
      </c>
      <c r="I18" s="4">
        <f>VLOOKUP(Z18,深渊配置!H:N,5,FALSE)</f>
        <v>200</v>
      </c>
      <c r="J18" s="4">
        <f>VLOOKUP(Z18,深渊配置!H:N,7,FALSE)</f>
        <v>240</v>
      </c>
      <c r="K18" s="4">
        <v>100</v>
      </c>
      <c r="L18" s="4">
        <v>0</v>
      </c>
      <c r="M18" s="4">
        <v>0</v>
      </c>
      <c r="N18" s="4">
        <v>95</v>
      </c>
      <c r="O18" s="4">
        <v>0</v>
      </c>
      <c r="P18" s="4">
        <v>0</v>
      </c>
      <c r="Q18" s="4">
        <v>0</v>
      </c>
      <c r="R18" s="4">
        <v>0</v>
      </c>
      <c r="S18" s="4">
        <v>0</v>
      </c>
      <c r="T18" s="4">
        <v>0</v>
      </c>
      <c r="U18" s="4">
        <v>0</v>
      </c>
      <c r="V18" s="4">
        <v>0</v>
      </c>
      <c r="W18" s="4">
        <f>VLOOKUP(Z18,深渊配置!F:G,2,FALSE)</f>
        <v>4000014</v>
      </c>
      <c r="X18" s="4">
        <f>VLOOKUP(Z18,深渊配置!H:J,3,FALSE)</f>
        <v>10</v>
      </c>
      <c r="Y18" t="str">
        <f>VLOOKUP(Z18,深渊配置!H:I,2,FALSE)</f>
        <v>食人花</v>
      </c>
      <c r="Z18">
        <f t="shared" si="1"/>
        <v>14</v>
      </c>
    </row>
    <row r="19" spans="1:26" x14ac:dyDescent="0.15">
      <c r="A19" s="4">
        <f t="shared" si="0"/>
        <v>4000015</v>
      </c>
      <c r="B19" s="4">
        <v>0</v>
      </c>
      <c r="C19" s="4">
        <v>0</v>
      </c>
      <c r="D19" s="4">
        <v>0</v>
      </c>
      <c r="E19" s="4">
        <v>0</v>
      </c>
      <c r="F19" s="4">
        <f>VLOOKUP(Z19,深渊配置!H:N,6,FALSE)</f>
        <v>443</v>
      </c>
      <c r="G19" s="4">
        <f>VLOOKUP(Z19,深渊配置!H:N,4,FALSE)</f>
        <v>600</v>
      </c>
      <c r="H19" s="4">
        <v>0</v>
      </c>
      <c r="I19" s="4">
        <f>VLOOKUP(Z19,深渊配置!H:N,5,FALSE)</f>
        <v>200</v>
      </c>
      <c r="J19" s="4">
        <f>VLOOKUP(Z19,深渊配置!H:N,7,FALSE)</f>
        <v>240</v>
      </c>
      <c r="K19" s="4">
        <v>100</v>
      </c>
      <c r="L19" s="4">
        <v>0</v>
      </c>
      <c r="M19" s="4">
        <v>0</v>
      </c>
      <c r="N19" s="4">
        <v>95</v>
      </c>
      <c r="O19" s="4">
        <v>0</v>
      </c>
      <c r="P19" s="4">
        <v>0</v>
      </c>
      <c r="Q19" s="4">
        <v>0</v>
      </c>
      <c r="R19" s="4">
        <v>0</v>
      </c>
      <c r="S19" s="4">
        <v>0</v>
      </c>
      <c r="T19" s="4">
        <v>0</v>
      </c>
      <c r="U19" s="4">
        <v>0</v>
      </c>
      <c r="V19" s="4">
        <v>0</v>
      </c>
      <c r="W19" s="4">
        <f>VLOOKUP(Z19,深渊配置!F:G,2,FALSE)</f>
        <v>4000015</v>
      </c>
      <c r="X19" s="4">
        <f>VLOOKUP(Z19,深渊配置!H:J,3,FALSE)</f>
        <v>10</v>
      </c>
      <c r="Y19" t="str">
        <f>VLOOKUP(Z19,深渊配置!H:I,2,FALSE)</f>
        <v>食人花</v>
      </c>
      <c r="Z19">
        <f t="shared" si="1"/>
        <v>15</v>
      </c>
    </row>
    <row r="20" spans="1:26" x14ac:dyDescent="0.15">
      <c r="A20" s="4">
        <f t="shared" si="0"/>
        <v>4000016</v>
      </c>
      <c r="B20" s="4">
        <v>0</v>
      </c>
      <c r="C20" s="4">
        <v>0</v>
      </c>
      <c r="D20" s="4">
        <v>0</v>
      </c>
      <c r="E20" s="4">
        <v>0</v>
      </c>
      <c r="F20" s="4">
        <f>VLOOKUP(Z20,深渊配置!H:N,6,FALSE)</f>
        <v>640</v>
      </c>
      <c r="G20" s="4">
        <f>VLOOKUP(Z20,深渊配置!H:N,4,FALSE)</f>
        <v>400</v>
      </c>
      <c r="H20" s="4">
        <v>0</v>
      </c>
      <c r="I20" s="4">
        <f>VLOOKUP(Z20,深渊配置!H:N,5,FALSE)</f>
        <v>400</v>
      </c>
      <c r="J20" s="4">
        <f>VLOOKUP(Z20,深渊配置!H:N,7,FALSE)</f>
        <v>240</v>
      </c>
      <c r="K20" s="4">
        <v>100</v>
      </c>
      <c r="L20" s="4">
        <v>0</v>
      </c>
      <c r="M20" s="4">
        <v>0</v>
      </c>
      <c r="N20" s="4">
        <v>95</v>
      </c>
      <c r="O20" s="4">
        <v>0</v>
      </c>
      <c r="P20" s="4">
        <v>0</v>
      </c>
      <c r="Q20" s="4">
        <v>0</v>
      </c>
      <c r="R20" s="4">
        <v>0</v>
      </c>
      <c r="S20" s="4">
        <v>0</v>
      </c>
      <c r="T20" s="4">
        <v>0</v>
      </c>
      <c r="U20" s="4">
        <v>0</v>
      </c>
      <c r="V20" s="4">
        <v>0</v>
      </c>
      <c r="W20" s="4">
        <f>VLOOKUP(Z20,深渊配置!F:G,2,FALSE)</f>
        <v>4000016</v>
      </c>
      <c r="X20" s="4">
        <f>VLOOKUP(Z20,深渊配置!H:J,3,FALSE)</f>
        <v>10</v>
      </c>
      <c r="Y20" t="str">
        <f>VLOOKUP(Z20,深渊配置!H:I,2,FALSE)</f>
        <v>小蘑菇</v>
      </c>
      <c r="Z20">
        <f t="shared" si="1"/>
        <v>16</v>
      </c>
    </row>
    <row r="21" spans="1:26" x14ac:dyDescent="0.15">
      <c r="A21" s="4">
        <f t="shared" si="0"/>
        <v>4000017</v>
      </c>
      <c r="B21" s="4">
        <v>0</v>
      </c>
      <c r="C21" s="4">
        <v>0</v>
      </c>
      <c r="D21" s="4">
        <v>0</v>
      </c>
      <c r="E21" s="4">
        <v>0</v>
      </c>
      <c r="F21" s="4">
        <f>VLOOKUP(Z21,深渊配置!H:N,6,FALSE)</f>
        <v>640</v>
      </c>
      <c r="G21" s="4">
        <f>VLOOKUP(Z21,深渊配置!H:N,4,FALSE)</f>
        <v>400</v>
      </c>
      <c r="H21" s="4">
        <v>0</v>
      </c>
      <c r="I21" s="4">
        <f>VLOOKUP(Z21,深渊配置!H:N,5,FALSE)</f>
        <v>400</v>
      </c>
      <c r="J21" s="4">
        <f>VLOOKUP(Z21,深渊配置!H:N,7,FALSE)</f>
        <v>240</v>
      </c>
      <c r="K21" s="4">
        <v>100</v>
      </c>
      <c r="L21" s="4">
        <v>0</v>
      </c>
      <c r="M21" s="4">
        <v>0</v>
      </c>
      <c r="N21" s="4">
        <v>95</v>
      </c>
      <c r="O21" s="4">
        <v>0</v>
      </c>
      <c r="P21" s="4">
        <v>0</v>
      </c>
      <c r="Q21" s="4">
        <v>0</v>
      </c>
      <c r="R21" s="4">
        <v>0</v>
      </c>
      <c r="S21" s="4">
        <v>0</v>
      </c>
      <c r="T21" s="4">
        <v>0</v>
      </c>
      <c r="U21" s="4">
        <v>0</v>
      </c>
      <c r="V21" s="4">
        <v>0</v>
      </c>
      <c r="W21" s="4">
        <f>VLOOKUP(Z21,深渊配置!F:G,2,FALSE)</f>
        <v>4000017</v>
      </c>
      <c r="X21" s="4">
        <f>VLOOKUP(Z21,深渊配置!H:J,3,FALSE)</f>
        <v>10</v>
      </c>
      <c r="Y21" t="str">
        <f>VLOOKUP(Z21,深渊配置!H:I,2,FALSE)</f>
        <v>小蘑菇</v>
      </c>
      <c r="Z21">
        <f t="shared" si="1"/>
        <v>17</v>
      </c>
    </row>
    <row r="22" spans="1:26" x14ac:dyDescent="0.15">
      <c r="A22" s="4">
        <f t="shared" si="0"/>
        <v>4000018</v>
      </c>
      <c r="B22" s="4">
        <v>0</v>
      </c>
      <c r="C22" s="4">
        <v>0</v>
      </c>
      <c r="D22" s="4">
        <v>0</v>
      </c>
      <c r="E22" s="4">
        <v>0</v>
      </c>
      <c r="F22" s="4">
        <f>VLOOKUP(Z22,深渊配置!H:N,6,FALSE)</f>
        <v>640</v>
      </c>
      <c r="G22" s="4">
        <f>VLOOKUP(Z22,深渊配置!H:N,4,FALSE)</f>
        <v>400</v>
      </c>
      <c r="H22" s="4">
        <v>0</v>
      </c>
      <c r="I22" s="4">
        <f>VLOOKUP(Z22,深渊配置!H:N,5,FALSE)</f>
        <v>400</v>
      </c>
      <c r="J22" s="4">
        <f>VLOOKUP(Z22,深渊配置!H:N,7,FALSE)</f>
        <v>240</v>
      </c>
      <c r="K22" s="4">
        <v>100</v>
      </c>
      <c r="L22" s="4">
        <v>0</v>
      </c>
      <c r="M22" s="4">
        <v>0</v>
      </c>
      <c r="N22" s="4">
        <v>95</v>
      </c>
      <c r="O22" s="4">
        <v>0</v>
      </c>
      <c r="P22" s="4">
        <v>0</v>
      </c>
      <c r="Q22" s="4">
        <v>0</v>
      </c>
      <c r="R22" s="4">
        <v>0</v>
      </c>
      <c r="S22" s="4">
        <v>0</v>
      </c>
      <c r="T22" s="4">
        <v>0</v>
      </c>
      <c r="U22" s="4">
        <v>0</v>
      </c>
      <c r="V22" s="4">
        <v>0</v>
      </c>
      <c r="W22" s="4">
        <f>VLOOKUP(Z22,深渊配置!F:G,2,FALSE)</f>
        <v>4000018</v>
      </c>
      <c r="X22" s="4">
        <f>VLOOKUP(Z22,深渊配置!H:J,3,FALSE)</f>
        <v>10</v>
      </c>
      <c r="Y22" t="str">
        <f>VLOOKUP(Z22,深渊配置!H:I,2,FALSE)</f>
        <v>小蘑菇</v>
      </c>
      <c r="Z22">
        <f t="shared" si="1"/>
        <v>18</v>
      </c>
    </row>
    <row r="23" spans="1:26" x14ac:dyDescent="0.15">
      <c r="A23" s="4">
        <f t="shared" si="0"/>
        <v>4000019</v>
      </c>
      <c r="B23" s="4">
        <v>0</v>
      </c>
      <c r="C23" s="4">
        <v>0</v>
      </c>
      <c r="D23" s="4">
        <v>0</v>
      </c>
      <c r="E23" s="4">
        <v>0</v>
      </c>
      <c r="F23" s="4">
        <f>VLOOKUP(Z23,深渊配置!H:N,6,FALSE)</f>
        <v>640</v>
      </c>
      <c r="G23" s="4">
        <f>VLOOKUP(Z23,深渊配置!H:N,4,FALSE)</f>
        <v>400</v>
      </c>
      <c r="H23" s="4">
        <v>0</v>
      </c>
      <c r="I23" s="4">
        <f>VLOOKUP(Z23,深渊配置!H:N,5,FALSE)</f>
        <v>400</v>
      </c>
      <c r="J23" s="4">
        <f>VLOOKUP(Z23,深渊配置!H:N,7,FALSE)</f>
        <v>240</v>
      </c>
      <c r="K23" s="4">
        <v>100</v>
      </c>
      <c r="L23" s="4">
        <v>0</v>
      </c>
      <c r="M23" s="4">
        <v>0</v>
      </c>
      <c r="N23" s="4">
        <v>95</v>
      </c>
      <c r="O23" s="4">
        <v>0</v>
      </c>
      <c r="P23" s="4">
        <v>0</v>
      </c>
      <c r="Q23" s="4">
        <v>0</v>
      </c>
      <c r="R23" s="4">
        <v>0</v>
      </c>
      <c r="S23" s="4">
        <v>0</v>
      </c>
      <c r="T23" s="4">
        <v>0</v>
      </c>
      <c r="U23" s="4">
        <v>0</v>
      </c>
      <c r="V23" s="4">
        <v>0</v>
      </c>
      <c r="W23" s="4">
        <f>VLOOKUP(Z23,深渊配置!F:G,2,FALSE)</f>
        <v>4000019</v>
      </c>
      <c r="X23" s="4">
        <f>VLOOKUP(Z23,深渊配置!H:J,3,FALSE)</f>
        <v>10</v>
      </c>
      <c r="Y23" t="str">
        <f>VLOOKUP(Z23,深渊配置!H:I,2,FALSE)</f>
        <v>小蘑菇</v>
      </c>
      <c r="Z23">
        <f t="shared" si="1"/>
        <v>19</v>
      </c>
    </row>
    <row r="24" spans="1:26" x14ac:dyDescent="0.15">
      <c r="A24" s="4">
        <f t="shared" si="0"/>
        <v>4000020</v>
      </c>
      <c r="B24" s="4">
        <v>0</v>
      </c>
      <c r="C24" s="4">
        <v>0</v>
      </c>
      <c r="D24" s="4">
        <v>0</v>
      </c>
      <c r="E24" s="4">
        <v>0</v>
      </c>
      <c r="F24" s="4">
        <f>VLOOKUP(Z24,深渊配置!H:N,6,FALSE)</f>
        <v>640</v>
      </c>
      <c r="G24" s="4">
        <f>VLOOKUP(Z24,深渊配置!H:N,4,FALSE)</f>
        <v>400</v>
      </c>
      <c r="H24" s="4">
        <v>0</v>
      </c>
      <c r="I24" s="4">
        <f>VLOOKUP(Z24,深渊配置!H:N,5,FALSE)</f>
        <v>400</v>
      </c>
      <c r="J24" s="4">
        <f>VLOOKUP(Z24,深渊配置!H:N,7,FALSE)</f>
        <v>240</v>
      </c>
      <c r="K24" s="4">
        <v>100</v>
      </c>
      <c r="L24" s="4">
        <v>0</v>
      </c>
      <c r="M24" s="4">
        <v>0</v>
      </c>
      <c r="N24" s="4">
        <v>95</v>
      </c>
      <c r="O24" s="4">
        <v>0</v>
      </c>
      <c r="P24" s="4">
        <v>0</v>
      </c>
      <c r="Q24" s="4">
        <v>0</v>
      </c>
      <c r="R24" s="4">
        <v>0</v>
      </c>
      <c r="S24" s="4">
        <v>0</v>
      </c>
      <c r="T24" s="4">
        <v>0</v>
      </c>
      <c r="U24" s="4">
        <v>0</v>
      </c>
      <c r="V24" s="4">
        <v>0</v>
      </c>
      <c r="W24" s="4">
        <f>VLOOKUP(Z24,深渊配置!F:G,2,FALSE)</f>
        <v>4000020</v>
      </c>
      <c r="X24" s="4">
        <f>VLOOKUP(Z24,深渊配置!H:J,3,FALSE)</f>
        <v>10</v>
      </c>
      <c r="Y24" t="str">
        <f>VLOOKUP(Z24,深渊配置!H:I,2,FALSE)</f>
        <v>小蘑菇</v>
      </c>
      <c r="Z24">
        <f t="shared" si="1"/>
        <v>20</v>
      </c>
    </row>
    <row r="25" spans="1:26" x14ac:dyDescent="0.15">
      <c r="A25" s="4">
        <f t="shared" si="0"/>
        <v>4000021</v>
      </c>
      <c r="B25" s="4">
        <v>0</v>
      </c>
      <c r="C25" s="4">
        <v>0</v>
      </c>
      <c r="D25" s="4">
        <v>0</v>
      </c>
      <c r="E25" s="4">
        <v>0</v>
      </c>
      <c r="F25" s="4">
        <f>VLOOKUP(Z25,深渊配置!H:N,6,FALSE)</f>
        <v>640</v>
      </c>
      <c r="G25" s="4">
        <f>VLOOKUP(Z25,深渊配置!H:N,4,FALSE)</f>
        <v>400</v>
      </c>
      <c r="H25" s="4">
        <v>0</v>
      </c>
      <c r="I25" s="4">
        <f>VLOOKUP(Z25,深渊配置!H:N,5,FALSE)</f>
        <v>400</v>
      </c>
      <c r="J25" s="4">
        <f>VLOOKUP(Z25,深渊配置!H:N,7,FALSE)</f>
        <v>240</v>
      </c>
      <c r="K25" s="4">
        <v>100</v>
      </c>
      <c r="L25" s="4">
        <v>0</v>
      </c>
      <c r="M25" s="4">
        <v>0</v>
      </c>
      <c r="N25" s="4">
        <v>95</v>
      </c>
      <c r="O25" s="4">
        <v>0</v>
      </c>
      <c r="P25" s="4">
        <v>0</v>
      </c>
      <c r="Q25" s="4">
        <v>0</v>
      </c>
      <c r="R25" s="4">
        <v>0</v>
      </c>
      <c r="S25" s="4">
        <v>0</v>
      </c>
      <c r="T25" s="4">
        <v>0</v>
      </c>
      <c r="U25" s="4">
        <v>0</v>
      </c>
      <c r="V25" s="4">
        <v>0</v>
      </c>
      <c r="W25" s="4">
        <f>VLOOKUP(Z25,深渊配置!F:G,2,FALSE)</f>
        <v>4000021</v>
      </c>
      <c r="X25" s="4">
        <f>VLOOKUP(Z25,深渊配置!H:J,3,FALSE)</f>
        <v>10</v>
      </c>
      <c r="Y25" t="str">
        <f>VLOOKUP(Z25,深渊配置!H:I,2,FALSE)</f>
        <v>狂暴莉莉丝</v>
      </c>
      <c r="Z25">
        <f t="shared" si="1"/>
        <v>21</v>
      </c>
    </row>
    <row r="26" spans="1:26" x14ac:dyDescent="0.15">
      <c r="A26" s="4">
        <f t="shared" si="0"/>
        <v>4000022</v>
      </c>
      <c r="B26" s="4">
        <v>0</v>
      </c>
      <c r="C26" s="4">
        <v>0</v>
      </c>
      <c r="D26" s="4">
        <v>0</v>
      </c>
      <c r="E26" s="4">
        <v>0</v>
      </c>
      <c r="F26" s="4">
        <f>VLOOKUP(Z26,深渊配置!H:N,6,FALSE)</f>
        <v>1024</v>
      </c>
      <c r="G26" s="4">
        <f>VLOOKUP(Z26,深渊配置!H:N,4,FALSE)</f>
        <v>280</v>
      </c>
      <c r="H26" s="4">
        <v>0</v>
      </c>
      <c r="I26" s="4">
        <f>VLOOKUP(Z26,深渊配置!H:N,5,FALSE)</f>
        <v>400</v>
      </c>
      <c r="J26" s="4">
        <f>VLOOKUP(Z26,深渊配置!H:N,7,FALSE)</f>
        <v>240</v>
      </c>
      <c r="K26" s="4">
        <v>100</v>
      </c>
      <c r="L26" s="4">
        <v>0</v>
      </c>
      <c r="M26" s="4">
        <v>0</v>
      </c>
      <c r="N26" s="4">
        <v>95</v>
      </c>
      <c r="O26" s="4">
        <v>0</v>
      </c>
      <c r="P26" s="4">
        <v>0</v>
      </c>
      <c r="Q26" s="4">
        <v>0</v>
      </c>
      <c r="R26" s="4">
        <v>0</v>
      </c>
      <c r="S26" s="4">
        <v>0</v>
      </c>
      <c r="T26" s="4">
        <v>0</v>
      </c>
      <c r="U26" s="4">
        <v>0</v>
      </c>
      <c r="V26" s="4">
        <v>0</v>
      </c>
      <c r="W26" s="4">
        <f>VLOOKUP(Z26,深渊配置!F:G,2,FALSE)</f>
        <v>4000022</v>
      </c>
      <c r="X26" s="4">
        <f>VLOOKUP(Z26,深渊配置!H:J,3,FALSE)</f>
        <v>10</v>
      </c>
      <c r="Y26" t="str">
        <f>VLOOKUP(Z26,深渊配置!H:I,2,FALSE)</f>
        <v>树妖</v>
      </c>
      <c r="Z26">
        <f t="shared" si="1"/>
        <v>22</v>
      </c>
    </row>
    <row r="27" spans="1:26" x14ac:dyDescent="0.15">
      <c r="A27" s="4">
        <f t="shared" si="0"/>
        <v>4000023</v>
      </c>
      <c r="B27" s="4">
        <v>0</v>
      </c>
      <c r="C27" s="4">
        <v>0</v>
      </c>
      <c r="D27" s="4">
        <v>0</v>
      </c>
      <c r="E27" s="4">
        <v>0</v>
      </c>
      <c r="F27" s="4">
        <f>VLOOKUP(Z27,深渊配置!H:N,6,FALSE)</f>
        <v>1024</v>
      </c>
      <c r="G27" s="4">
        <f>VLOOKUP(Z27,深渊配置!H:N,4,FALSE)</f>
        <v>280</v>
      </c>
      <c r="H27" s="4">
        <v>0</v>
      </c>
      <c r="I27" s="4">
        <f>VLOOKUP(Z27,深渊配置!H:N,5,FALSE)</f>
        <v>400</v>
      </c>
      <c r="J27" s="4">
        <f>VLOOKUP(Z27,深渊配置!H:N,7,FALSE)</f>
        <v>240</v>
      </c>
      <c r="K27" s="4">
        <v>100</v>
      </c>
      <c r="L27" s="4">
        <v>0</v>
      </c>
      <c r="M27" s="4">
        <v>0</v>
      </c>
      <c r="N27" s="4">
        <v>95</v>
      </c>
      <c r="O27" s="4">
        <v>0</v>
      </c>
      <c r="P27" s="4">
        <v>0</v>
      </c>
      <c r="Q27" s="4">
        <v>0</v>
      </c>
      <c r="R27" s="4">
        <v>0</v>
      </c>
      <c r="S27" s="4">
        <v>0</v>
      </c>
      <c r="T27" s="4">
        <v>0</v>
      </c>
      <c r="U27" s="4">
        <v>0</v>
      </c>
      <c r="V27" s="4">
        <v>0</v>
      </c>
      <c r="W27" s="4">
        <f>VLOOKUP(Z27,深渊配置!F:G,2,FALSE)</f>
        <v>4000023</v>
      </c>
      <c r="X27" s="4">
        <f>VLOOKUP(Z27,深渊配置!H:J,3,FALSE)</f>
        <v>10</v>
      </c>
      <c r="Y27" t="str">
        <f>VLOOKUP(Z27,深渊配置!H:I,2,FALSE)</f>
        <v>树妖</v>
      </c>
      <c r="Z27">
        <f t="shared" si="1"/>
        <v>23</v>
      </c>
    </row>
    <row r="28" spans="1:26" x14ac:dyDescent="0.15">
      <c r="A28" s="4">
        <f t="shared" si="0"/>
        <v>4000024</v>
      </c>
      <c r="B28" s="4">
        <v>0</v>
      </c>
      <c r="C28" s="4">
        <v>0</v>
      </c>
      <c r="D28" s="4">
        <v>0</v>
      </c>
      <c r="E28" s="4">
        <v>0</v>
      </c>
      <c r="F28" s="4">
        <f>VLOOKUP(Z28,深渊配置!H:N,6,FALSE)</f>
        <v>443</v>
      </c>
      <c r="G28" s="4">
        <f>VLOOKUP(Z28,深渊配置!H:N,4,FALSE)</f>
        <v>600</v>
      </c>
      <c r="H28" s="4">
        <v>0</v>
      </c>
      <c r="I28" s="4">
        <f>VLOOKUP(Z28,深渊配置!H:N,5,FALSE)</f>
        <v>200</v>
      </c>
      <c r="J28" s="4">
        <f>VLOOKUP(Z28,深渊配置!H:N,7,FALSE)</f>
        <v>240</v>
      </c>
      <c r="K28" s="4">
        <v>100</v>
      </c>
      <c r="L28" s="4">
        <v>0</v>
      </c>
      <c r="M28" s="4">
        <v>0</v>
      </c>
      <c r="N28" s="4">
        <v>95</v>
      </c>
      <c r="O28" s="4">
        <v>0</v>
      </c>
      <c r="P28" s="4">
        <v>0</v>
      </c>
      <c r="Q28" s="4">
        <v>0</v>
      </c>
      <c r="R28" s="4">
        <v>0</v>
      </c>
      <c r="S28" s="4">
        <v>0</v>
      </c>
      <c r="T28" s="4">
        <v>0</v>
      </c>
      <c r="U28" s="4">
        <v>0</v>
      </c>
      <c r="V28" s="4">
        <v>0</v>
      </c>
      <c r="W28" s="4">
        <f>VLOOKUP(Z28,深渊配置!F:G,2,FALSE)</f>
        <v>4000024</v>
      </c>
      <c r="X28" s="4">
        <f>VLOOKUP(Z28,深渊配置!H:J,3,FALSE)</f>
        <v>10</v>
      </c>
      <c r="Y28" t="str">
        <f>VLOOKUP(Z28,深渊配置!H:I,2,FALSE)</f>
        <v>食人花</v>
      </c>
      <c r="Z28">
        <f t="shared" si="1"/>
        <v>24</v>
      </c>
    </row>
    <row r="29" spans="1:26" x14ac:dyDescent="0.15">
      <c r="A29" s="4">
        <f t="shared" si="0"/>
        <v>4000025</v>
      </c>
      <c r="B29" s="4">
        <v>0</v>
      </c>
      <c r="C29" s="4">
        <v>0</v>
      </c>
      <c r="D29" s="4">
        <v>0</v>
      </c>
      <c r="E29" s="4">
        <v>0</v>
      </c>
      <c r="F29" s="4">
        <f>VLOOKUP(Z29,深渊配置!H:N,6,FALSE)</f>
        <v>443</v>
      </c>
      <c r="G29" s="4">
        <f>VLOOKUP(Z29,深渊配置!H:N,4,FALSE)</f>
        <v>600</v>
      </c>
      <c r="H29" s="4">
        <v>0</v>
      </c>
      <c r="I29" s="4">
        <f>VLOOKUP(Z29,深渊配置!H:N,5,FALSE)</f>
        <v>200</v>
      </c>
      <c r="J29" s="4">
        <f>VLOOKUP(Z29,深渊配置!H:N,7,FALSE)</f>
        <v>240</v>
      </c>
      <c r="K29" s="4">
        <v>100</v>
      </c>
      <c r="L29" s="4">
        <v>0</v>
      </c>
      <c r="M29" s="4">
        <v>0</v>
      </c>
      <c r="N29" s="4">
        <v>95</v>
      </c>
      <c r="O29" s="4">
        <v>0</v>
      </c>
      <c r="P29" s="4">
        <v>0</v>
      </c>
      <c r="Q29" s="4">
        <v>0</v>
      </c>
      <c r="R29" s="4">
        <v>0</v>
      </c>
      <c r="S29" s="4">
        <v>0</v>
      </c>
      <c r="T29" s="4">
        <v>0</v>
      </c>
      <c r="U29" s="4">
        <v>0</v>
      </c>
      <c r="V29" s="4">
        <v>0</v>
      </c>
      <c r="W29" s="4">
        <f>VLOOKUP(Z29,深渊配置!F:G,2,FALSE)</f>
        <v>4000025</v>
      </c>
      <c r="X29" s="4">
        <f>VLOOKUP(Z29,深渊配置!H:J,3,FALSE)</f>
        <v>10</v>
      </c>
      <c r="Y29" t="str">
        <f>VLOOKUP(Z29,深渊配置!H:I,2,FALSE)</f>
        <v>食人花</v>
      </c>
      <c r="Z29">
        <f t="shared" si="1"/>
        <v>25</v>
      </c>
    </row>
    <row r="30" spans="1:26" x14ac:dyDescent="0.15">
      <c r="A30" s="4">
        <f t="shared" si="0"/>
        <v>4000026</v>
      </c>
      <c r="B30" s="4">
        <v>0</v>
      </c>
      <c r="C30" s="4">
        <v>0</v>
      </c>
      <c r="D30" s="4">
        <v>0</v>
      </c>
      <c r="E30" s="4">
        <v>0</v>
      </c>
      <c r="F30" s="4">
        <f>VLOOKUP(Z30,深渊配置!H:N,6,FALSE)</f>
        <v>443</v>
      </c>
      <c r="G30" s="4">
        <f>VLOOKUP(Z30,深渊配置!H:N,4,FALSE)</f>
        <v>600</v>
      </c>
      <c r="H30" s="4">
        <v>0</v>
      </c>
      <c r="I30" s="4">
        <f>VLOOKUP(Z30,深渊配置!H:N,5,FALSE)</f>
        <v>200</v>
      </c>
      <c r="J30" s="4">
        <f>VLOOKUP(Z30,深渊配置!H:N,7,FALSE)</f>
        <v>240</v>
      </c>
      <c r="K30" s="4">
        <v>100</v>
      </c>
      <c r="L30" s="4">
        <v>0</v>
      </c>
      <c r="M30" s="4">
        <v>0</v>
      </c>
      <c r="N30" s="4">
        <v>95</v>
      </c>
      <c r="O30" s="4">
        <v>0</v>
      </c>
      <c r="P30" s="4">
        <v>0</v>
      </c>
      <c r="Q30" s="4">
        <v>0</v>
      </c>
      <c r="R30" s="4">
        <v>0</v>
      </c>
      <c r="S30" s="4">
        <v>0</v>
      </c>
      <c r="T30" s="4">
        <v>0</v>
      </c>
      <c r="U30" s="4">
        <v>0</v>
      </c>
      <c r="V30" s="4">
        <v>0</v>
      </c>
      <c r="W30" s="4">
        <f>VLOOKUP(Z30,深渊配置!F:G,2,FALSE)</f>
        <v>4000026</v>
      </c>
      <c r="X30" s="4">
        <f>VLOOKUP(Z30,深渊配置!H:J,3,FALSE)</f>
        <v>10</v>
      </c>
      <c r="Y30" t="str">
        <f>VLOOKUP(Z30,深渊配置!H:I,2,FALSE)</f>
        <v>食人花</v>
      </c>
      <c r="Z30">
        <f t="shared" si="1"/>
        <v>26</v>
      </c>
    </row>
    <row r="31" spans="1:26" x14ac:dyDescent="0.15">
      <c r="A31" s="4">
        <f t="shared" si="0"/>
        <v>4000027</v>
      </c>
      <c r="B31" s="4">
        <v>0</v>
      </c>
      <c r="C31" s="4">
        <v>0</v>
      </c>
      <c r="D31" s="4">
        <v>0</v>
      </c>
      <c r="E31" s="4">
        <v>0</v>
      </c>
      <c r="F31" s="4">
        <f>VLOOKUP(Z31,深渊配置!H:N,6,FALSE)</f>
        <v>1024</v>
      </c>
      <c r="G31" s="4">
        <f>VLOOKUP(Z31,深渊配置!H:N,4,FALSE)</f>
        <v>280</v>
      </c>
      <c r="H31" s="4">
        <v>0</v>
      </c>
      <c r="I31" s="4">
        <f>VLOOKUP(Z31,深渊配置!H:N,5,FALSE)</f>
        <v>400</v>
      </c>
      <c r="J31" s="4">
        <f>VLOOKUP(Z31,深渊配置!H:N,7,FALSE)</f>
        <v>240</v>
      </c>
      <c r="K31" s="4">
        <v>100</v>
      </c>
      <c r="L31" s="4">
        <v>0</v>
      </c>
      <c r="M31" s="4">
        <v>0</v>
      </c>
      <c r="N31" s="4">
        <v>95</v>
      </c>
      <c r="O31" s="4">
        <v>0</v>
      </c>
      <c r="P31" s="4">
        <v>0</v>
      </c>
      <c r="Q31" s="4">
        <v>0</v>
      </c>
      <c r="R31" s="4">
        <v>0</v>
      </c>
      <c r="S31" s="4">
        <v>0</v>
      </c>
      <c r="T31" s="4">
        <v>0</v>
      </c>
      <c r="U31" s="4">
        <v>0</v>
      </c>
      <c r="V31" s="4">
        <v>0</v>
      </c>
      <c r="W31" s="4">
        <f>VLOOKUP(Z31,深渊配置!F:G,2,FALSE)</f>
        <v>4000027</v>
      </c>
      <c r="X31" s="4">
        <f>VLOOKUP(Z31,深渊配置!H:J,3,FALSE)</f>
        <v>10</v>
      </c>
      <c r="Y31" t="str">
        <f>VLOOKUP(Z31,深渊配置!H:I,2,FALSE)</f>
        <v>树妖</v>
      </c>
      <c r="Z31">
        <f t="shared" si="1"/>
        <v>27</v>
      </c>
    </row>
    <row r="32" spans="1:26" x14ac:dyDescent="0.15">
      <c r="A32" s="4">
        <f t="shared" si="0"/>
        <v>4000028</v>
      </c>
      <c r="B32" s="4">
        <v>0</v>
      </c>
      <c r="C32" s="4">
        <v>0</v>
      </c>
      <c r="D32" s="4">
        <v>0</v>
      </c>
      <c r="E32" s="4">
        <v>0</v>
      </c>
      <c r="F32" s="4">
        <f>VLOOKUP(Z32,深渊配置!H:N,6,FALSE)</f>
        <v>1024</v>
      </c>
      <c r="G32" s="4">
        <f>VLOOKUP(Z32,深渊配置!H:N,4,FALSE)</f>
        <v>280</v>
      </c>
      <c r="H32" s="4">
        <v>0</v>
      </c>
      <c r="I32" s="4">
        <f>VLOOKUP(Z32,深渊配置!H:N,5,FALSE)</f>
        <v>400</v>
      </c>
      <c r="J32" s="4">
        <f>VLOOKUP(Z32,深渊配置!H:N,7,FALSE)</f>
        <v>240</v>
      </c>
      <c r="K32" s="4">
        <v>100</v>
      </c>
      <c r="L32" s="4">
        <v>0</v>
      </c>
      <c r="M32" s="4">
        <v>0</v>
      </c>
      <c r="N32" s="4">
        <v>95</v>
      </c>
      <c r="O32" s="4">
        <v>0</v>
      </c>
      <c r="P32" s="4">
        <v>0</v>
      </c>
      <c r="Q32" s="4">
        <v>0</v>
      </c>
      <c r="R32" s="4">
        <v>0</v>
      </c>
      <c r="S32" s="4">
        <v>0</v>
      </c>
      <c r="T32" s="4">
        <v>0</v>
      </c>
      <c r="U32" s="4">
        <v>0</v>
      </c>
      <c r="V32" s="4">
        <v>0</v>
      </c>
      <c r="W32" s="4">
        <f>VLOOKUP(Z32,深渊配置!F:G,2,FALSE)</f>
        <v>4000028</v>
      </c>
      <c r="X32" s="4">
        <f>VLOOKUP(Z32,深渊配置!H:J,3,FALSE)</f>
        <v>10</v>
      </c>
      <c r="Y32" t="str">
        <f>VLOOKUP(Z32,深渊配置!H:I,2,FALSE)</f>
        <v>树妖</v>
      </c>
      <c r="Z32">
        <f t="shared" si="1"/>
        <v>28</v>
      </c>
    </row>
    <row r="33" spans="1:26" x14ac:dyDescent="0.15">
      <c r="A33" s="4">
        <f t="shared" si="0"/>
        <v>4000029</v>
      </c>
      <c r="B33" s="4">
        <v>0</v>
      </c>
      <c r="C33" s="4">
        <v>0</v>
      </c>
      <c r="D33" s="4">
        <v>0</v>
      </c>
      <c r="E33" s="4">
        <v>0</v>
      </c>
      <c r="F33" s="4">
        <f>VLOOKUP(Z33,深渊配置!H:N,6,FALSE)</f>
        <v>1024</v>
      </c>
      <c r="G33" s="4">
        <f>VLOOKUP(Z33,深渊配置!H:N,4,FALSE)</f>
        <v>280</v>
      </c>
      <c r="H33" s="4">
        <v>0</v>
      </c>
      <c r="I33" s="4">
        <f>VLOOKUP(Z33,深渊配置!H:N,5,FALSE)</f>
        <v>400</v>
      </c>
      <c r="J33" s="4">
        <f>VLOOKUP(Z33,深渊配置!H:N,7,FALSE)</f>
        <v>240</v>
      </c>
      <c r="K33" s="4">
        <v>100</v>
      </c>
      <c r="L33" s="4">
        <v>0</v>
      </c>
      <c r="M33" s="4">
        <v>0</v>
      </c>
      <c r="N33" s="4">
        <v>95</v>
      </c>
      <c r="O33" s="4">
        <v>0</v>
      </c>
      <c r="P33" s="4">
        <v>0</v>
      </c>
      <c r="Q33" s="4">
        <v>0</v>
      </c>
      <c r="R33" s="4">
        <v>0</v>
      </c>
      <c r="S33" s="4">
        <v>0</v>
      </c>
      <c r="T33" s="4">
        <v>0</v>
      </c>
      <c r="U33" s="4">
        <v>0</v>
      </c>
      <c r="V33" s="4">
        <v>0</v>
      </c>
      <c r="W33" s="4">
        <f>VLOOKUP(Z33,深渊配置!F:G,2,FALSE)</f>
        <v>4000029</v>
      </c>
      <c r="X33" s="4">
        <f>VLOOKUP(Z33,深渊配置!H:J,3,FALSE)</f>
        <v>10</v>
      </c>
      <c r="Y33" t="str">
        <f>VLOOKUP(Z33,深渊配置!H:I,2,FALSE)</f>
        <v>树妖</v>
      </c>
      <c r="Z33">
        <f t="shared" si="1"/>
        <v>29</v>
      </c>
    </row>
    <row r="34" spans="1:26" x14ac:dyDescent="0.15">
      <c r="A34" s="4">
        <f t="shared" ref="A34:A53" si="2">W34</f>
        <v>4000030</v>
      </c>
      <c r="B34" s="4">
        <v>0</v>
      </c>
      <c r="C34" s="4">
        <v>0</v>
      </c>
      <c r="D34" s="4">
        <v>0</v>
      </c>
      <c r="E34" s="4">
        <v>0</v>
      </c>
      <c r="F34" s="4">
        <f>VLOOKUP(Z34,深渊配置!H:N,6,FALSE)</f>
        <v>443</v>
      </c>
      <c r="G34" s="4">
        <f>VLOOKUP(Z34,深渊配置!H:N,4,FALSE)</f>
        <v>600</v>
      </c>
      <c r="H34" s="4">
        <v>0</v>
      </c>
      <c r="I34" s="4">
        <f>VLOOKUP(Z34,深渊配置!H:N,5,FALSE)</f>
        <v>200</v>
      </c>
      <c r="J34" s="4">
        <f>VLOOKUP(Z34,深渊配置!H:N,7,FALSE)</f>
        <v>240</v>
      </c>
      <c r="K34" s="4">
        <v>101</v>
      </c>
      <c r="L34" s="4">
        <v>0</v>
      </c>
      <c r="M34" s="4">
        <v>0</v>
      </c>
      <c r="N34" s="4">
        <v>96</v>
      </c>
      <c r="O34" s="4">
        <v>0</v>
      </c>
      <c r="P34" s="4">
        <v>0</v>
      </c>
      <c r="Q34" s="4">
        <v>0</v>
      </c>
      <c r="R34" s="4">
        <v>0</v>
      </c>
      <c r="S34" s="4">
        <v>0</v>
      </c>
      <c r="T34" s="4">
        <v>0</v>
      </c>
      <c r="U34" s="4">
        <v>0</v>
      </c>
      <c r="V34" s="4">
        <v>0</v>
      </c>
      <c r="W34" s="4">
        <f>VLOOKUP(Z34,深渊配置!F:G,2,FALSE)</f>
        <v>4000030</v>
      </c>
      <c r="X34" s="4">
        <f>VLOOKUP(Z34,深渊配置!H:J,3,FALSE)</f>
        <v>10</v>
      </c>
      <c r="Y34" t="str">
        <f>VLOOKUP(Z34,深渊配置!H:I,2,FALSE)</f>
        <v>食人花</v>
      </c>
      <c r="Z34">
        <f t="shared" si="1"/>
        <v>30</v>
      </c>
    </row>
    <row r="35" spans="1:26" x14ac:dyDescent="0.15">
      <c r="A35" s="4">
        <f t="shared" si="2"/>
        <v>4000031</v>
      </c>
      <c r="B35" s="4">
        <v>0</v>
      </c>
      <c r="C35" s="4">
        <v>0</v>
      </c>
      <c r="D35" s="4">
        <v>0</v>
      </c>
      <c r="E35" s="4">
        <v>0</v>
      </c>
      <c r="F35" s="4">
        <f>VLOOKUP(Z35,深渊配置!H:N,6,FALSE)</f>
        <v>443</v>
      </c>
      <c r="G35" s="4">
        <f>VLOOKUP(Z35,深渊配置!H:N,4,FALSE)</f>
        <v>600</v>
      </c>
      <c r="H35" s="4">
        <v>0</v>
      </c>
      <c r="I35" s="4">
        <f>VLOOKUP(Z35,深渊配置!H:N,5,FALSE)</f>
        <v>200</v>
      </c>
      <c r="J35" s="4">
        <f>VLOOKUP(Z35,深渊配置!H:N,7,FALSE)</f>
        <v>240</v>
      </c>
      <c r="K35" s="4">
        <v>102</v>
      </c>
      <c r="L35" s="4">
        <v>0</v>
      </c>
      <c r="M35" s="4">
        <v>0</v>
      </c>
      <c r="N35" s="4">
        <v>97</v>
      </c>
      <c r="O35" s="4">
        <v>0</v>
      </c>
      <c r="P35" s="4">
        <v>0</v>
      </c>
      <c r="Q35" s="4">
        <v>0</v>
      </c>
      <c r="R35" s="4">
        <v>0</v>
      </c>
      <c r="S35" s="4">
        <v>0</v>
      </c>
      <c r="T35" s="4">
        <v>0</v>
      </c>
      <c r="U35" s="4">
        <v>0</v>
      </c>
      <c r="V35" s="4">
        <v>0</v>
      </c>
      <c r="W35" s="4">
        <f>VLOOKUP(Z35,深渊配置!F:G,2,FALSE)</f>
        <v>4000031</v>
      </c>
      <c r="X35" s="4">
        <f>VLOOKUP(Z35,深渊配置!H:J,3,FALSE)</f>
        <v>10</v>
      </c>
      <c r="Y35" t="str">
        <f>VLOOKUP(Z35,深渊配置!H:I,2,FALSE)</f>
        <v>食人花</v>
      </c>
      <c r="Z35">
        <f t="shared" si="1"/>
        <v>31</v>
      </c>
    </row>
    <row r="36" spans="1:26" x14ac:dyDescent="0.15">
      <c r="A36" s="4">
        <f t="shared" si="2"/>
        <v>4000032</v>
      </c>
      <c r="B36" s="4">
        <v>0</v>
      </c>
      <c r="C36" s="4">
        <v>0</v>
      </c>
      <c r="D36" s="4">
        <v>0</v>
      </c>
      <c r="E36" s="4">
        <v>0</v>
      </c>
      <c r="F36" s="4">
        <f>VLOOKUP(Z36,深渊配置!H:N,6,FALSE)</f>
        <v>1024</v>
      </c>
      <c r="G36" s="4">
        <f>VLOOKUP(Z36,深渊配置!H:N,4,FALSE)</f>
        <v>280</v>
      </c>
      <c r="H36" s="4">
        <v>0</v>
      </c>
      <c r="I36" s="4">
        <f>VLOOKUP(Z36,深渊配置!H:N,5,FALSE)</f>
        <v>400</v>
      </c>
      <c r="J36" s="4">
        <f>VLOOKUP(Z36,深渊配置!H:N,7,FALSE)</f>
        <v>240</v>
      </c>
      <c r="K36" s="4">
        <v>103</v>
      </c>
      <c r="L36" s="4">
        <v>0</v>
      </c>
      <c r="M36" s="4">
        <v>0</v>
      </c>
      <c r="N36" s="4">
        <v>98</v>
      </c>
      <c r="O36" s="4">
        <v>0</v>
      </c>
      <c r="P36" s="4">
        <v>0</v>
      </c>
      <c r="Q36" s="4">
        <v>0</v>
      </c>
      <c r="R36" s="4">
        <v>0</v>
      </c>
      <c r="S36" s="4">
        <v>0</v>
      </c>
      <c r="T36" s="4">
        <v>0</v>
      </c>
      <c r="U36" s="4">
        <v>0</v>
      </c>
      <c r="V36" s="4">
        <v>0</v>
      </c>
      <c r="W36" s="4">
        <f>VLOOKUP(Z36,深渊配置!F:G,2,FALSE)</f>
        <v>4000032</v>
      </c>
      <c r="X36" s="4">
        <f>VLOOKUP(Z36,深渊配置!H:J,3,FALSE)</f>
        <v>10</v>
      </c>
      <c r="Y36" t="str">
        <f>VLOOKUP(Z36,深渊配置!H:I,2,FALSE)</f>
        <v>树妖</v>
      </c>
      <c r="Z36">
        <f t="shared" si="1"/>
        <v>32</v>
      </c>
    </row>
    <row r="37" spans="1:26" x14ac:dyDescent="0.15">
      <c r="A37" s="4">
        <f t="shared" si="2"/>
        <v>4000033</v>
      </c>
      <c r="B37" s="4">
        <v>0</v>
      </c>
      <c r="C37" s="4">
        <v>0</v>
      </c>
      <c r="D37" s="4">
        <v>0</v>
      </c>
      <c r="E37" s="4">
        <v>0</v>
      </c>
      <c r="F37" s="4">
        <f>VLOOKUP(Z37,深渊配置!H:N,6,FALSE)</f>
        <v>443</v>
      </c>
      <c r="G37" s="4">
        <f>VLOOKUP(Z37,深渊配置!H:N,4,FALSE)</f>
        <v>600</v>
      </c>
      <c r="H37" s="4">
        <v>0</v>
      </c>
      <c r="I37" s="4">
        <f>VLOOKUP(Z37,深渊配置!H:N,5,FALSE)</f>
        <v>200</v>
      </c>
      <c r="J37" s="4">
        <f>VLOOKUP(Z37,深渊配置!H:N,7,FALSE)</f>
        <v>240</v>
      </c>
      <c r="K37" s="4">
        <v>104</v>
      </c>
      <c r="L37" s="4">
        <v>0</v>
      </c>
      <c r="M37" s="4">
        <v>0</v>
      </c>
      <c r="N37" s="4">
        <v>99</v>
      </c>
      <c r="O37" s="4">
        <v>0</v>
      </c>
      <c r="P37" s="4">
        <v>0</v>
      </c>
      <c r="Q37" s="4">
        <v>0</v>
      </c>
      <c r="R37" s="4">
        <v>0</v>
      </c>
      <c r="S37" s="4">
        <v>0</v>
      </c>
      <c r="T37" s="4">
        <v>0</v>
      </c>
      <c r="U37" s="4">
        <v>0</v>
      </c>
      <c r="V37" s="4">
        <v>0</v>
      </c>
      <c r="W37" s="4">
        <f>VLOOKUP(Z37,深渊配置!F:G,2,FALSE)</f>
        <v>4000033</v>
      </c>
      <c r="X37" s="4">
        <f>VLOOKUP(Z37,深渊配置!H:J,3,FALSE)</f>
        <v>10</v>
      </c>
      <c r="Y37" t="str">
        <f>VLOOKUP(Z37,深渊配置!H:I,2,FALSE)</f>
        <v>食人花</v>
      </c>
      <c r="Z37">
        <f t="shared" si="1"/>
        <v>33</v>
      </c>
    </row>
    <row r="38" spans="1:26" x14ac:dyDescent="0.15">
      <c r="A38" s="4">
        <f t="shared" si="2"/>
        <v>4000034</v>
      </c>
      <c r="B38" s="4">
        <v>0</v>
      </c>
      <c r="C38" s="4">
        <v>0</v>
      </c>
      <c r="D38" s="4">
        <v>0</v>
      </c>
      <c r="E38" s="4">
        <v>0</v>
      </c>
      <c r="F38" s="4">
        <f>VLOOKUP(Z38,深渊配置!H:N,6,FALSE)</f>
        <v>443</v>
      </c>
      <c r="G38" s="4">
        <f>VLOOKUP(Z38,深渊配置!H:N,4,FALSE)</f>
        <v>600</v>
      </c>
      <c r="H38" s="4">
        <v>0</v>
      </c>
      <c r="I38" s="4">
        <f>VLOOKUP(Z38,深渊配置!H:N,5,FALSE)</f>
        <v>200</v>
      </c>
      <c r="J38" s="4">
        <f>VLOOKUP(Z38,深渊配置!H:N,7,FALSE)</f>
        <v>240</v>
      </c>
      <c r="K38" s="4">
        <v>105</v>
      </c>
      <c r="L38" s="4">
        <v>0</v>
      </c>
      <c r="M38" s="4">
        <v>0</v>
      </c>
      <c r="N38" s="4">
        <v>100</v>
      </c>
      <c r="O38" s="4">
        <v>0</v>
      </c>
      <c r="P38" s="4">
        <v>0</v>
      </c>
      <c r="Q38" s="4">
        <v>0</v>
      </c>
      <c r="R38" s="4">
        <v>0</v>
      </c>
      <c r="S38" s="4">
        <v>0</v>
      </c>
      <c r="T38" s="4">
        <v>0</v>
      </c>
      <c r="U38" s="4">
        <v>0</v>
      </c>
      <c r="V38" s="4">
        <v>0</v>
      </c>
      <c r="W38" s="4">
        <f>VLOOKUP(Z38,深渊配置!F:G,2,FALSE)</f>
        <v>4000034</v>
      </c>
      <c r="X38" s="4">
        <f>VLOOKUP(Z38,深渊配置!H:J,3,FALSE)</f>
        <v>10</v>
      </c>
      <c r="Y38" t="str">
        <f>VLOOKUP(Z38,深渊配置!H:I,2,FALSE)</f>
        <v>食人花</v>
      </c>
      <c r="Z38">
        <f t="shared" si="1"/>
        <v>34</v>
      </c>
    </row>
    <row r="39" spans="1:26" x14ac:dyDescent="0.15">
      <c r="A39" s="4">
        <f t="shared" si="2"/>
        <v>4000035</v>
      </c>
      <c r="B39" s="4">
        <v>0</v>
      </c>
      <c r="C39" s="4">
        <v>0</v>
      </c>
      <c r="D39" s="4">
        <v>0</v>
      </c>
      <c r="E39" s="4">
        <v>0</v>
      </c>
      <c r="F39" s="4">
        <f>VLOOKUP(Z39,深渊配置!H:N,6,FALSE)</f>
        <v>443</v>
      </c>
      <c r="G39" s="4">
        <f>VLOOKUP(Z39,深渊配置!H:N,4,FALSE)</f>
        <v>600</v>
      </c>
      <c r="H39" s="4">
        <v>0</v>
      </c>
      <c r="I39" s="4">
        <f>VLOOKUP(Z39,深渊配置!H:N,5,FALSE)</f>
        <v>200</v>
      </c>
      <c r="J39" s="4">
        <f>VLOOKUP(Z39,深渊配置!H:N,7,FALSE)</f>
        <v>240</v>
      </c>
      <c r="K39" s="4">
        <v>106</v>
      </c>
      <c r="L39" s="4">
        <v>0</v>
      </c>
      <c r="M39" s="4">
        <v>0</v>
      </c>
      <c r="N39" s="4">
        <v>101</v>
      </c>
      <c r="O39" s="4">
        <v>0</v>
      </c>
      <c r="P39" s="4">
        <v>0</v>
      </c>
      <c r="Q39" s="4">
        <v>0</v>
      </c>
      <c r="R39" s="4">
        <v>0</v>
      </c>
      <c r="S39" s="4">
        <v>0</v>
      </c>
      <c r="T39" s="4">
        <v>0</v>
      </c>
      <c r="U39" s="4">
        <v>0</v>
      </c>
      <c r="V39" s="4">
        <v>0</v>
      </c>
      <c r="W39" s="4">
        <f>VLOOKUP(Z39,深渊配置!F:G,2,FALSE)</f>
        <v>4000035</v>
      </c>
      <c r="X39" s="4">
        <f>VLOOKUP(Z39,深渊配置!H:J,3,FALSE)</f>
        <v>10</v>
      </c>
      <c r="Y39" t="str">
        <f>VLOOKUP(Z39,深渊配置!H:I,2,FALSE)</f>
        <v>食人花</v>
      </c>
      <c r="Z39">
        <f t="shared" si="1"/>
        <v>35</v>
      </c>
    </row>
    <row r="40" spans="1:26" x14ac:dyDescent="0.15">
      <c r="A40" s="4">
        <f t="shared" si="2"/>
        <v>4000036</v>
      </c>
      <c r="B40" s="4">
        <v>0</v>
      </c>
      <c r="C40" s="4">
        <v>0</v>
      </c>
      <c r="D40" s="4">
        <v>0</v>
      </c>
      <c r="E40" s="4">
        <v>0</v>
      </c>
      <c r="F40" s="4">
        <f>VLOOKUP(Z40,深渊配置!H:N,6,FALSE)</f>
        <v>640</v>
      </c>
      <c r="G40" s="4">
        <f>VLOOKUP(Z40,深渊配置!H:N,4,FALSE)</f>
        <v>400</v>
      </c>
      <c r="H40" s="4">
        <v>0</v>
      </c>
      <c r="I40" s="4">
        <f>VLOOKUP(Z40,深渊配置!H:N,5,FALSE)</f>
        <v>400</v>
      </c>
      <c r="J40" s="4">
        <f>VLOOKUP(Z40,深渊配置!H:N,7,FALSE)</f>
        <v>240</v>
      </c>
      <c r="K40" s="4">
        <v>107</v>
      </c>
      <c r="L40" s="4">
        <v>0</v>
      </c>
      <c r="M40" s="4">
        <v>0</v>
      </c>
      <c r="N40" s="4">
        <v>102</v>
      </c>
      <c r="O40" s="4">
        <v>0</v>
      </c>
      <c r="P40" s="4">
        <v>0</v>
      </c>
      <c r="Q40" s="4">
        <v>0</v>
      </c>
      <c r="R40" s="4">
        <v>0</v>
      </c>
      <c r="S40" s="4">
        <v>0</v>
      </c>
      <c r="T40" s="4">
        <v>0</v>
      </c>
      <c r="U40" s="4">
        <v>0</v>
      </c>
      <c r="V40" s="4">
        <v>0</v>
      </c>
      <c r="W40" s="4">
        <f>VLOOKUP(Z40,深渊配置!F:G,2,FALSE)</f>
        <v>4000036</v>
      </c>
      <c r="X40" s="4">
        <f>VLOOKUP(Z40,深渊配置!H:J,3,FALSE)</f>
        <v>10</v>
      </c>
      <c r="Y40" t="str">
        <f>VLOOKUP(Z40,深渊配置!H:I,2,FALSE)</f>
        <v>小花精</v>
      </c>
      <c r="Z40">
        <f t="shared" si="1"/>
        <v>36</v>
      </c>
    </row>
    <row r="41" spans="1:26" x14ac:dyDescent="0.15">
      <c r="A41" s="4">
        <f t="shared" si="2"/>
        <v>4000037</v>
      </c>
      <c r="B41" s="4">
        <v>0</v>
      </c>
      <c r="C41" s="4">
        <v>0</v>
      </c>
      <c r="D41" s="4">
        <v>0</v>
      </c>
      <c r="E41" s="4">
        <v>0</v>
      </c>
      <c r="F41" s="4">
        <f>VLOOKUP(Z41,深渊配置!H:N,6,FALSE)</f>
        <v>1024</v>
      </c>
      <c r="G41" s="4">
        <f>VLOOKUP(Z41,深渊配置!H:N,4,FALSE)</f>
        <v>280</v>
      </c>
      <c r="H41" s="4">
        <v>0</v>
      </c>
      <c r="I41" s="4">
        <f>VLOOKUP(Z41,深渊配置!H:N,5,FALSE)</f>
        <v>400</v>
      </c>
      <c r="J41" s="4">
        <f>VLOOKUP(Z41,深渊配置!H:N,7,FALSE)</f>
        <v>240</v>
      </c>
      <c r="K41" s="4">
        <v>108</v>
      </c>
      <c r="L41" s="4">
        <v>0</v>
      </c>
      <c r="M41" s="4">
        <v>0</v>
      </c>
      <c r="N41" s="4">
        <v>103</v>
      </c>
      <c r="O41" s="4">
        <v>0</v>
      </c>
      <c r="P41" s="4">
        <v>0</v>
      </c>
      <c r="Q41" s="4">
        <v>0</v>
      </c>
      <c r="R41" s="4">
        <v>0</v>
      </c>
      <c r="S41" s="4">
        <v>0</v>
      </c>
      <c r="T41" s="4">
        <v>0</v>
      </c>
      <c r="U41" s="4">
        <v>0</v>
      </c>
      <c r="V41" s="4">
        <v>0</v>
      </c>
      <c r="W41" s="4">
        <f>VLOOKUP(Z41,深渊配置!F:G,2,FALSE)</f>
        <v>4000037</v>
      </c>
      <c r="X41" s="4">
        <f>VLOOKUP(Z41,深渊配置!H:J,3,FALSE)</f>
        <v>10</v>
      </c>
      <c r="Y41" t="str">
        <f>VLOOKUP(Z41,深渊配置!H:I,2,FALSE)</f>
        <v>树妖</v>
      </c>
      <c r="Z41">
        <f t="shared" si="1"/>
        <v>37</v>
      </c>
    </row>
    <row r="42" spans="1:26" x14ac:dyDescent="0.15">
      <c r="A42" s="4">
        <f t="shared" si="2"/>
        <v>4000038</v>
      </c>
      <c r="B42" s="4">
        <v>0</v>
      </c>
      <c r="C42" s="4">
        <v>0</v>
      </c>
      <c r="D42" s="4">
        <v>0</v>
      </c>
      <c r="E42" s="4">
        <v>0</v>
      </c>
      <c r="F42" s="4">
        <f>VLOOKUP(Z42,深渊配置!H:N,6,FALSE)</f>
        <v>1024</v>
      </c>
      <c r="G42" s="4">
        <f>VLOOKUP(Z42,深渊配置!H:N,4,FALSE)</f>
        <v>280</v>
      </c>
      <c r="H42" s="4">
        <v>0</v>
      </c>
      <c r="I42" s="4">
        <f>VLOOKUP(Z42,深渊配置!H:N,5,FALSE)</f>
        <v>400</v>
      </c>
      <c r="J42" s="4">
        <f>VLOOKUP(Z42,深渊配置!H:N,7,FALSE)</f>
        <v>240</v>
      </c>
      <c r="K42" s="4">
        <v>109</v>
      </c>
      <c r="L42" s="4">
        <v>0</v>
      </c>
      <c r="M42" s="4">
        <v>0</v>
      </c>
      <c r="N42" s="4">
        <v>104</v>
      </c>
      <c r="O42" s="4">
        <v>0</v>
      </c>
      <c r="P42" s="4">
        <v>0</v>
      </c>
      <c r="Q42" s="4">
        <v>0</v>
      </c>
      <c r="R42" s="4">
        <v>0</v>
      </c>
      <c r="S42" s="4">
        <v>0</v>
      </c>
      <c r="T42" s="4">
        <v>0</v>
      </c>
      <c r="U42" s="4">
        <v>0</v>
      </c>
      <c r="V42" s="4">
        <v>0</v>
      </c>
      <c r="W42" s="4">
        <f>VLOOKUP(Z42,深渊配置!F:G,2,FALSE)</f>
        <v>4000038</v>
      </c>
      <c r="X42" s="4">
        <f>VLOOKUP(Z42,深渊配置!H:J,3,FALSE)</f>
        <v>10</v>
      </c>
      <c r="Y42" t="str">
        <f>VLOOKUP(Z42,深渊配置!H:I,2,FALSE)</f>
        <v>树妖</v>
      </c>
      <c r="Z42">
        <f t="shared" si="1"/>
        <v>38</v>
      </c>
    </row>
    <row r="43" spans="1:26" x14ac:dyDescent="0.15">
      <c r="A43" s="4">
        <f t="shared" si="2"/>
        <v>4000039</v>
      </c>
      <c r="B43" s="4">
        <v>0</v>
      </c>
      <c r="C43" s="4">
        <v>0</v>
      </c>
      <c r="D43" s="4">
        <v>0</v>
      </c>
      <c r="E43" s="4">
        <v>0</v>
      </c>
      <c r="F43" s="4">
        <f>VLOOKUP(Z43,深渊配置!H:N,6,FALSE)</f>
        <v>1024</v>
      </c>
      <c r="G43" s="4">
        <f>VLOOKUP(Z43,深渊配置!H:N,4,FALSE)</f>
        <v>280</v>
      </c>
      <c r="H43" s="4">
        <v>0</v>
      </c>
      <c r="I43" s="4">
        <f>VLOOKUP(Z43,深渊配置!H:N,5,FALSE)</f>
        <v>400</v>
      </c>
      <c r="J43" s="4">
        <f>VLOOKUP(Z43,深渊配置!H:N,7,FALSE)</f>
        <v>240</v>
      </c>
      <c r="K43" s="4">
        <v>110</v>
      </c>
      <c r="L43" s="4">
        <v>0</v>
      </c>
      <c r="M43" s="4">
        <v>0</v>
      </c>
      <c r="N43" s="4">
        <v>105</v>
      </c>
      <c r="O43" s="4">
        <v>0</v>
      </c>
      <c r="P43" s="4">
        <v>0</v>
      </c>
      <c r="Q43" s="4">
        <v>0</v>
      </c>
      <c r="R43" s="4">
        <v>0</v>
      </c>
      <c r="S43" s="4">
        <v>0</v>
      </c>
      <c r="T43" s="4">
        <v>0</v>
      </c>
      <c r="U43" s="4">
        <v>0</v>
      </c>
      <c r="V43" s="4">
        <v>0</v>
      </c>
      <c r="W43" s="4">
        <f>VLOOKUP(Z43,深渊配置!F:G,2,FALSE)</f>
        <v>4000039</v>
      </c>
      <c r="X43" s="4">
        <f>VLOOKUP(Z43,深渊配置!H:J,3,FALSE)</f>
        <v>10</v>
      </c>
      <c r="Y43" t="str">
        <f>VLOOKUP(Z43,深渊配置!H:I,2,FALSE)</f>
        <v>树妖</v>
      </c>
      <c r="Z43">
        <f t="shared" si="1"/>
        <v>39</v>
      </c>
    </row>
    <row r="44" spans="1:26" x14ac:dyDescent="0.15">
      <c r="A44" s="4">
        <f t="shared" si="2"/>
        <v>4000040</v>
      </c>
      <c r="B44" s="4">
        <v>0</v>
      </c>
      <c r="C44" s="4">
        <v>0</v>
      </c>
      <c r="D44" s="4">
        <v>0</v>
      </c>
      <c r="E44" s="4">
        <v>0</v>
      </c>
      <c r="F44" s="4">
        <f>VLOOKUP(Z44,深渊配置!H:N,6,FALSE)</f>
        <v>640</v>
      </c>
      <c r="G44" s="4">
        <f>VLOOKUP(Z44,深渊配置!H:N,4,FALSE)</f>
        <v>400</v>
      </c>
      <c r="H44" s="4">
        <v>0</v>
      </c>
      <c r="I44" s="4">
        <f>VLOOKUP(Z44,深渊配置!H:N,5,FALSE)</f>
        <v>400</v>
      </c>
      <c r="J44" s="4">
        <f>VLOOKUP(Z44,深渊配置!H:N,7,FALSE)</f>
        <v>240</v>
      </c>
      <c r="K44" s="4">
        <v>111</v>
      </c>
      <c r="L44" s="4">
        <v>0</v>
      </c>
      <c r="M44" s="4">
        <v>0</v>
      </c>
      <c r="N44" s="4">
        <v>106</v>
      </c>
      <c r="O44" s="4">
        <v>0</v>
      </c>
      <c r="P44" s="4">
        <v>0</v>
      </c>
      <c r="Q44" s="4">
        <v>0</v>
      </c>
      <c r="R44" s="4">
        <v>0</v>
      </c>
      <c r="S44" s="4">
        <v>0</v>
      </c>
      <c r="T44" s="4">
        <v>0</v>
      </c>
      <c r="U44" s="4">
        <v>0</v>
      </c>
      <c r="V44" s="4">
        <v>0</v>
      </c>
      <c r="W44" s="4">
        <f>VLOOKUP(Z44,深渊配置!F:G,2,FALSE)</f>
        <v>4000040</v>
      </c>
      <c r="X44" s="4">
        <f>VLOOKUP(Z44,深渊配置!H:J,3,FALSE)</f>
        <v>10</v>
      </c>
      <c r="Y44" t="str">
        <f>VLOOKUP(Z44,深渊配置!H:I,2,FALSE)</f>
        <v>小花精</v>
      </c>
      <c r="Z44">
        <f t="shared" si="1"/>
        <v>40</v>
      </c>
    </row>
    <row r="45" spans="1:26" x14ac:dyDescent="0.15">
      <c r="A45" s="4">
        <f t="shared" si="2"/>
        <v>4000041</v>
      </c>
      <c r="B45" s="4">
        <v>0</v>
      </c>
      <c r="C45" s="4">
        <v>0</v>
      </c>
      <c r="D45" s="4">
        <v>0</v>
      </c>
      <c r="E45" s="4">
        <v>0</v>
      </c>
      <c r="F45" s="4">
        <f>VLOOKUP(Z45,深渊配置!H:N,6,FALSE)</f>
        <v>640</v>
      </c>
      <c r="G45" s="4">
        <f>VLOOKUP(Z45,深渊配置!H:N,4,FALSE)</f>
        <v>400</v>
      </c>
      <c r="H45" s="4">
        <v>0</v>
      </c>
      <c r="I45" s="4">
        <f>VLOOKUP(Z45,深渊配置!H:N,5,FALSE)</f>
        <v>400</v>
      </c>
      <c r="J45" s="4">
        <f>VLOOKUP(Z45,深渊配置!H:N,7,FALSE)</f>
        <v>240</v>
      </c>
      <c r="K45" s="4">
        <v>112</v>
      </c>
      <c r="L45" s="4">
        <v>0</v>
      </c>
      <c r="M45" s="4">
        <v>0</v>
      </c>
      <c r="N45" s="4">
        <v>107</v>
      </c>
      <c r="O45" s="4">
        <v>0</v>
      </c>
      <c r="P45" s="4">
        <v>0</v>
      </c>
      <c r="Q45" s="4">
        <v>0</v>
      </c>
      <c r="R45" s="4">
        <v>0</v>
      </c>
      <c r="S45" s="4">
        <v>0</v>
      </c>
      <c r="T45" s="4">
        <v>0</v>
      </c>
      <c r="U45" s="4">
        <v>0</v>
      </c>
      <c r="V45" s="4">
        <v>0</v>
      </c>
      <c r="W45" s="4">
        <f>VLOOKUP(Z45,深渊配置!F:G,2,FALSE)</f>
        <v>4000041</v>
      </c>
      <c r="X45" s="4">
        <f>VLOOKUP(Z45,深渊配置!H:J,3,FALSE)</f>
        <v>10</v>
      </c>
      <c r="Y45" t="str">
        <f>VLOOKUP(Z45,深渊配置!H:I,2,FALSE)</f>
        <v>小花精</v>
      </c>
      <c r="Z45">
        <f t="shared" si="1"/>
        <v>41</v>
      </c>
    </row>
    <row r="46" spans="1:26" x14ac:dyDescent="0.15">
      <c r="A46" s="4">
        <f t="shared" si="2"/>
        <v>4000042</v>
      </c>
      <c r="B46" s="4">
        <v>0</v>
      </c>
      <c r="C46" s="4">
        <v>0</v>
      </c>
      <c r="D46" s="4">
        <v>0</v>
      </c>
      <c r="E46" s="4">
        <v>0</v>
      </c>
      <c r="F46" s="4">
        <f>VLOOKUP(Z46,深渊配置!H:N,6,FALSE)</f>
        <v>640</v>
      </c>
      <c r="G46" s="4">
        <f>VLOOKUP(Z46,深渊配置!H:N,4,FALSE)</f>
        <v>400</v>
      </c>
      <c r="H46" s="4">
        <v>0</v>
      </c>
      <c r="I46" s="4">
        <f>VLOOKUP(Z46,深渊配置!H:N,5,FALSE)</f>
        <v>400</v>
      </c>
      <c r="J46" s="4">
        <f>VLOOKUP(Z46,深渊配置!H:N,7,FALSE)</f>
        <v>240</v>
      </c>
      <c r="K46" s="4">
        <v>113</v>
      </c>
      <c r="L46" s="4">
        <v>0</v>
      </c>
      <c r="M46" s="4">
        <v>0</v>
      </c>
      <c r="N46" s="4">
        <v>108</v>
      </c>
      <c r="O46" s="4">
        <v>0</v>
      </c>
      <c r="P46" s="4">
        <v>0</v>
      </c>
      <c r="Q46" s="4">
        <v>0</v>
      </c>
      <c r="R46" s="4">
        <v>0</v>
      </c>
      <c r="S46" s="4">
        <v>0</v>
      </c>
      <c r="T46" s="4">
        <v>0</v>
      </c>
      <c r="U46" s="4">
        <v>0</v>
      </c>
      <c r="V46" s="4">
        <v>0</v>
      </c>
      <c r="W46" s="4">
        <f>VLOOKUP(Z46,深渊配置!F:G,2,FALSE)</f>
        <v>4000042</v>
      </c>
      <c r="X46" s="4">
        <f>VLOOKUP(Z46,深渊配置!H:J,3,FALSE)</f>
        <v>10</v>
      </c>
      <c r="Y46" t="str">
        <f>VLOOKUP(Z46,深渊配置!H:I,2,FALSE)</f>
        <v>洛克</v>
      </c>
      <c r="Z46">
        <f t="shared" si="1"/>
        <v>42</v>
      </c>
    </row>
    <row r="47" spans="1:26" x14ac:dyDescent="0.15">
      <c r="A47" s="4">
        <f t="shared" si="2"/>
        <v>4000043</v>
      </c>
      <c r="B47" s="4">
        <v>0</v>
      </c>
      <c r="C47" s="4">
        <v>0</v>
      </c>
      <c r="D47" s="4">
        <v>0</v>
      </c>
      <c r="E47" s="4">
        <v>0</v>
      </c>
      <c r="F47" s="4">
        <f>VLOOKUP(Z47,深渊配置!H:N,6,FALSE)</f>
        <v>640</v>
      </c>
      <c r="G47" s="4">
        <f>VLOOKUP(Z47,深渊配置!H:N,4,FALSE)</f>
        <v>400</v>
      </c>
      <c r="H47" s="4">
        <v>0</v>
      </c>
      <c r="I47" s="4">
        <f>VLOOKUP(Z47,深渊配置!H:N,5,FALSE)</f>
        <v>400</v>
      </c>
      <c r="J47" s="4">
        <f>VLOOKUP(Z47,深渊配置!H:N,7,FALSE)</f>
        <v>240</v>
      </c>
      <c r="K47" s="4">
        <v>114</v>
      </c>
      <c r="L47" s="4">
        <v>0</v>
      </c>
      <c r="M47" s="4">
        <v>0</v>
      </c>
      <c r="N47" s="4">
        <v>109</v>
      </c>
      <c r="O47" s="4">
        <v>0</v>
      </c>
      <c r="P47" s="4">
        <v>0</v>
      </c>
      <c r="Q47" s="4">
        <v>0</v>
      </c>
      <c r="R47" s="4">
        <v>0</v>
      </c>
      <c r="S47" s="4">
        <v>0</v>
      </c>
      <c r="T47" s="4">
        <v>0</v>
      </c>
      <c r="U47" s="4">
        <v>0</v>
      </c>
      <c r="V47" s="4">
        <v>0</v>
      </c>
      <c r="W47" s="4">
        <f>VLOOKUP(Z47,深渊配置!F:G,2,FALSE)</f>
        <v>4000043</v>
      </c>
      <c r="X47" s="4">
        <f>VLOOKUP(Z47,深渊配置!H:J,3,FALSE)</f>
        <v>10</v>
      </c>
      <c r="Y47" t="str">
        <f>VLOOKUP(Z47,深渊配置!H:I,2,FALSE)</f>
        <v>小花精</v>
      </c>
      <c r="Z47">
        <f t="shared" si="1"/>
        <v>43</v>
      </c>
    </row>
    <row r="48" spans="1:26" x14ac:dyDescent="0.15">
      <c r="A48" s="4">
        <f t="shared" si="2"/>
        <v>4000044</v>
      </c>
      <c r="B48" s="4">
        <v>0</v>
      </c>
      <c r="C48" s="4">
        <v>0</v>
      </c>
      <c r="D48" s="4">
        <v>0</v>
      </c>
      <c r="E48" s="4">
        <v>0</v>
      </c>
      <c r="F48" s="4">
        <f>VLOOKUP(Z48,深渊配置!H:N,6,FALSE)</f>
        <v>1024</v>
      </c>
      <c r="G48" s="4">
        <f>VLOOKUP(Z48,深渊配置!H:N,4,FALSE)</f>
        <v>280</v>
      </c>
      <c r="H48" s="4">
        <v>0</v>
      </c>
      <c r="I48" s="4">
        <f>VLOOKUP(Z48,深渊配置!H:N,5,FALSE)</f>
        <v>400</v>
      </c>
      <c r="J48" s="4">
        <f>VLOOKUP(Z48,深渊配置!H:N,7,FALSE)</f>
        <v>240</v>
      </c>
      <c r="K48" s="4">
        <v>115</v>
      </c>
      <c r="L48" s="4">
        <v>0</v>
      </c>
      <c r="M48" s="4">
        <v>0</v>
      </c>
      <c r="N48" s="4">
        <v>110</v>
      </c>
      <c r="O48" s="4">
        <v>0</v>
      </c>
      <c r="P48" s="4">
        <v>0</v>
      </c>
      <c r="Q48" s="4">
        <v>0</v>
      </c>
      <c r="R48" s="4">
        <v>0</v>
      </c>
      <c r="S48" s="4">
        <v>0</v>
      </c>
      <c r="T48" s="4">
        <v>0</v>
      </c>
      <c r="U48" s="4">
        <v>0</v>
      </c>
      <c r="V48" s="4">
        <v>0</v>
      </c>
      <c r="W48" s="4">
        <f>VLOOKUP(Z48,深渊配置!F:G,2,FALSE)</f>
        <v>4000044</v>
      </c>
      <c r="X48" s="4">
        <f>VLOOKUP(Z48,深渊配置!H:J,3,FALSE)</f>
        <v>10</v>
      </c>
      <c r="Y48" t="str">
        <f>VLOOKUP(Z48,深渊配置!H:I,2,FALSE)</f>
        <v>树妖</v>
      </c>
      <c r="Z48">
        <f t="shared" si="1"/>
        <v>44</v>
      </c>
    </row>
    <row r="49" spans="1:26" x14ac:dyDescent="0.15">
      <c r="A49" s="4">
        <f t="shared" si="2"/>
        <v>4000045</v>
      </c>
      <c r="B49" s="4">
        <v>0</v>
      </c>
      <c r="C49" s="4">
        <v>0</v>
      </c>
      <c r="D49" s="4">
        <v>0</v>
      </c>
      <c r="E49" s="4">
        <v>0</v>
      </c>
      <c r="F49" s="4">
        <f>VLOOKUP(Z49,深渊配置!H:N,6,FALSE)</f>
        <v>1024</v>
      </c>
      <c r="G49" s="4">
        <f>VLOOKUP(Z49,深渊配置!H:N,4,FALSE)</f>
        <v>280</v>
      </c>
      <c r="H49" s="4">
        <v>0</v>
      </c>
      <c r="I49" s="4">
        <f>VLOOKUP(Z49,深渊配置!H:N,5,FALSE)</f>
        <v>400</v>
      </c>
      <c r="J49" s="4">
        <f>VLOOKUP(Z49,深渊配置!H:N,7,FALSE)</f>
        <v>240</v>
      </c>
      <c r="K49" s="4">
        <v>116</v>
      </c>
      <c r="L49" s="4">
        <v>0</v>
      </c>
      <c r="M49" s="4">
        <v>0</v>
      </c>
      <c r="N49" s="4">
        <v>111</v>
      </c>
      <c r="O49" s="4">
        <v>0</v>
      </c>
      <c r="P49" s="4">
        <v>0</v>
      </c>
      <c r="Q49" s="4">
        <v>0</v>
      </c>
      <c r="R49" s="4">
        <v>0</v>
      </c>
      <c r="S49" s="4">
        <v>0</v>
      </c>
      <c r="T49" s="4">
        <v>0</v>
      </c>
      <c r="U49" s="4">
        <v>0</v>
      </c>
      <c r="V49" s="4">
        <v>0</v>
      </c>
      <c r="W49" s="4">
        <f>VLOOKUP(Z49,深渊配置!F:G,2,FALSE)</f>
        <v>4000045</v>
      </c>
      <c r="X49" s="4">
        <f>VLOOKUP(Z49,深渊配置!H:J,3,FALSE)</f>
        <v>10</v>
      </c>
      <c r="Y49" t="str">
        <f>VLOOKUP(Z49,深渊配置!H:I,2,FALSE)</f>
        <v>树妖</v>
      </c>
      <c r="Z49">
        <f t="shared" si="1"/>
        <v>45</v>
      </c>
    </row>
    <row r="50" spans="1:26" x14ac:dyDescent="0.15">
      <c r="A50" s="4">
        <f t="shared" si="2"/>
        <v>4000046</v>
      </c>
      <c r="B50" s="4">
        <v>0</v>
      </c>
      <c r="C50" s="4">
        <v>0</v>
      </c>
      <c r="D50" s="4">
        <v>0</v>
      </c>
      <c r="E50" s="4">
        <v>0</v>
      </c>
      <c r="F50" s="4">
        <f>VLOOKUP(Z50,深渊配置!H:N,6,FALSE)</f>
        <v>1024</v>
      </c>
      <c r="G50" s="4">
        <f>VLOOKUP(Z50,深渊配置!H:N,4,FALSE)</f>
        <v>280</v>
      </c>
      <c r="H50" s="4">
        <v>0</v>
      </c>
      <c r="I50" s="4">
        <f>VLOOKUP(Z50,深渊配置!H:N,5,FALSE)</f>
        <v>400</v>
      </c>
      <c r="J50" s="4">
        <f>VLOOKUP(Z50,深渊配置!H:N,7,FALSE)</f>
        <v>240</v>
      </c>
      <c r="K50" s="4">
        <v>117</v>
      </c>
      <c r="L50" s="4">
        <v>0</v>
      </c>
      <c r="M50" s="4">
        <v>0</v>
      </c>
      <c r="N50" s="4">
        <v>112</v>
      </c>
      <c r="O50" s="4">
        <v>0</v>
      </c>
      <c r="P50" s="4">
        <v>0</v>
      </c>
      <c r="Q50" s="4">
        <v>0</v>
      </c>
      <c r="R50" s="4">
        <v>0</v>
      </c>
      <c r="S50" s="4">
        <v>0</v>
      </c>
      <c r="T50" s="4">
        <v>0</v>
      </c>
      <c r="U50" s="4">
        <v>0</v>
      </c>
      <c r="V50" s="4">
        <v>0</v>
      </c>
      <c r="W50" s="4">
        <f>VLOOKUP(Z50,深渊配置!F:G,2,FALSE)</f>
        <v>4000046</v>
      </c>
      <c r="X50" s="4">
        <f>VLOOKUP(Z50,深渊配置!H:J,3,FALSE)</f>
        <v>10</v>
      </c>
      <c r="Y50" t="str">
        <f>VLOOKUP(Z50,深渊配置!H:I,2,FALSE)</f>
        <v>树妖</v>
      </c>
      <c r="Z50">
        <f t="shared" si="1"/>
        <v>46</v>
      </c>
    </row>
    <row r="51" spans="1:26" x14ac:dyDescent="0.15">
      <c r="A51" s="4">
        <f t="shared" si="2"/>
        <v>4000047</v>
      </c>
      <c r="B51" s="4">
        <v>0</v>
      </c>
      <c r="C51" s="4">
        <v>0</v>
      </c>
      <c r="D51" s="4">
        <v>0</v>
      </c>
      <c r="E51" s="4">
        <v>0</v>
      </c>
      <c r="F51" s="4">
        <f>VLOOKUP(Z51,深渊配置!H:N,6,FALSE)</f>
        <v>697</v>
      </c>
      <c r="G51" s="4">
        <f>VLOOKUP(Z51,深渊配置!H:N,4,FALSE)</f>
        <v>436</v>
      </c>
      <c r="H51" s="4">
        <v>0</v>
      </c>
      <c r="I51" s="4">
        <f>VLOOKUP(Z51,深渊配置!H:N,5,FALSE)</f>
        <v>436</v>
      </c>
      <c r="J51" s="4">
        <f>VLOOKUP(Z51,深渊配置!H:N,7,FALSE)</f>
        <v>264</v>
      </c>
      <c r="K51" s="4">
        <v>118</v>
      </c>
      <c r="L51" s="4">
        <v>0</v>
      </c>
      <c r="M51" s="4">
        <v>0</v>
      </c>
      <c r="N51" s="4">
        <v>113</v>
      </c>
      <c r="O51" s="4">
        <v>0</v>
      </c>
      <c r="P51" s="4">
        <v>0</v>
      </c>
      <c r="Q51" s="4">
        <v>0</v>
      </c>
      <c r="R51" s="4">
        <v>0</v>
      </c>
      <c r="S51" s="4">
        <v>0</v>
      </c>
      <c r="T51" s="4">
        <v>0</v>
      </c>
      <c r="U51" s="4">
        <v>0</v>
      </c>
      <c r="V51" s="4">
        <v>0</v>
      </c>
      <c r="W51" s="4">
        <f>VLOOKUP(Z51,深渊配置!F:G,2,FALSE)</f>
        <v>4000047</v>
      </c>
      <c r="X51" s="4">
        <f>VLOOKUP(Z51,深渊配置!H:J,3,FALSE)</f>
        <v>11</v>
      </c>
      <c r="Y51" t="str">
        <f>VLOOKUP(Z51,深渊配置!H:I,2,FALSE)</f>
        <v>毒蘑菇</v>
      </c>
      <c r="Z51">
        <f t="shared" si="1"/>
        <v>47</v>
      </c>
    </row>
    <row r="52" spans="1:26" x14ac:dyDescent="0.15">
      <c r="A52" s="4">
        <f t="shared" si="2"/>
        <v>4000048</v>
      </c>
      <c r="B52" s="4">
        <v>0</v>
      </c>
      <c r="C52" s="4">
        <v>0</v>
      </c>
      <c r="D52" s="4">
        <v>0</v>
      </c>
      <c r="E52" s="4">
        <v>0</v>
      </c>
      <c r="F52" s="4">
        <f>VLOOKUP(Z52,深渊配置!H:N,6,FALSE)</f>
        <v>697</v>
      </c>
      <c r="G52" s="4">
        <f>VLOOKUP(Z52,深渊配置!H:N,4,FALSE)</f>
        <v>436</v>
      </c>
      <c r="H52" s="4">
        <v>0</v>
      </c>
      <c r="I52" s="4">
        <f>VLOOKUP(Z52,深渊配置!H:N,5,FALSE)</f>
        <v>436</v>
      </c>
      <c r="J52" s="4">
        <f>VLOOKUP(Z52,深渊配置!H:N,7,FALSE)</f>
        <v>264</v>
      </c>
      <c r="K52" s="4">
        <v>119</v>
      </c>
      <c r="L52" s="4">
        <v>0</v>
      </c>
      <c r="M52" s="4">
        <v>0</v>
      </c>
      <c r="N52" s="4">
        <v>114</v>
      </c>
      <c r="O52" s="4">
        <v>0</v>
      </c>
      <c r="P52" s="4">
        <v>0</v>
      </c>
      <c r="Q52" s="4">
        <v>0</v>
      </c>
      <c r="R52" s="4">
        <v>0</v>
      </c>
      <c r="S52" s="4">
        <v>0</v>
      </c>
      <c r="T52" s="4">
        <v>0</v>
      </c>
      <c r="U52" s="4">
        <v>0</v>
      </c>
      <c r="V52" s="4">
        <v>0</v>
      </c>
      <c r="W52" s="4">
        <f>VLOOKUP(Z52,深渊配置!F:G,2,FALSE)</f>
        <v>4000048</v>
      </c>
      <c r="X52" s="4">
        <f>VLOOKUP(Z52,深渊配置!H:J,3,FALSE)</f>
        <v>11</v>
      </c>
      <c r="Y52" t="str">
        <f>VLOOKUP(Z52,深渊配置!H:I,2,FALSE)</f>
        <v>毒蘑菇</v>
      </c>
      <c r="Z52">
        <f t="shared" si="1"/>
        <v>48</v>
      </c>
    </row>
    <row r="53" spans="1:26" x14ac:dyDescent="0.15">
      <c r="A53" s="4">
        <f t="shared" si="2"/>
        <v>4000049</v>
      </c>
      <c r="B53" s="4">
        <v>0</v>
      </c>
      <c r="C53" s="4">
        <v>0</v>
      </c>
      <c r="D53" s="4">
        <v>0</v>
      </c>
      <c r="E53" s="4">
        <v>0</v>
      </c>
      <c r="F53" s="4">
        <f>VLOOKUP(Z53,深渊配置!H:N,6,FALSE)</f>
        <v>1116</v>
      </c>
      <c r="G53" s="4">
        <f>VLOOKUP(Z53,深渊配置!H:N,4,FALSE)</f>
        <v>305</v>
      </c>
      <c r="H53" s="4">
        <v>0</v>
      </c>
      <c r="I53" s="4">
        <f>VLOOKUP(Z53,深渊配置!H:N,5,FALSE)</f>
        <v>436</v>
      </c>
      <c r="J53" s="4">
        <f>VLOOKUP(Z53,深渊配置!H:N,7,FALSE)</f>
        <v>264</v>
      </c>
      <c r="K53" s="4">
        <v>120</v>
      </c>
      <c r="L53" s="4">
        <v>0</v>
      </c>
      <c r="M53" s="4">
        <v>0</v>
      </c>
      <c r="N53" s="4">
        <v>115</v>
      </c>
      <c r="O53" s="4">
        <v>0</v>
      </c>
      <c r="P53" s="4">
        <v>0</v>
      </c>
      <c r="Q53" s="4">
        <v>0</v>
      </c>
      <c r="R53" s="4">
        <v>0</v>
      </c>
      <c r="S53" s="4">
        <v>0</v>
      </c>
      <c r="T53" s="4">
        <v>0</v>
      </c>
      <c r="U53" s="4">
        <v>0</v>
      </c>
      <c r="V53" s="4">
        <v>0</v>
      </c>
      <c r="W53" s="4">
        <f>VLOOKUP(Z53,深渊配置!F:G,2,FALSE)</f>
        <v>4000049</v>
      </c>
      <c r="X53" s="4">
        <f>VLOOKUP(Z53,深渊配置!H:J,3,FALSE)</f>
        <v>11</v>
      </c>
      <c r="Y53" t="str">
        <f>VLOOKUP(Z53,深渊配置!H:I,2,FALSE)</f>
        <v>树妖</v>
      </c>
      <c r="Z53">
        <f t="shared" si="1"/>
        <v>49</v>
      </c>
    </row>
    <row r="54" spans="1:26" x14ac:dyDescent="0.15">
      <c r="A54" s="4">
        <f t="shared" ref="A54:A60" si="3">W54</f>
        <v>4000050</v>
      </c>
      <c r="B54" s="4">
        <v>0</v>
      </c>
      <c r="C54" s="4">
        <v>0</v>
      </c>
      <c r="D54" s="4">
        <v>0</v>
      </c>
      <c r="E54" s="4">
        <v>0</v>
      </c>
      <c r="F54" s="4">
        <f>VLOOKUP(Z54,深渊配置!H:N,6,FALSE)</f>
        <v>1116</v>
      </c>
      <c r="G54" s="4">
        <f>VLOOKUP(Z54,深渊配置!H:N,4,FALSE)</f>
        <v>305</v>
      </c>
      <c r="H54" s="4">
        <v>0</v>
      </c>
      <c r="I54" s="4">
        <f>VLOOKUP(Z54,深渊配置!H:N,5,FALSE)</f>
        <v>436</v>
      </c>
      <c r="J54" s="4">
        <f>VLOOKUP(Z54,深渊配置!H:N,7,FALSE)</f>
        <v>264</v>
      </c>
      <c r="K54" s="4">
        <v>121</v>
      </c>
      <c r="L54" s="4">
        <v>0</v>
      </c>
      <c r="M54" s="4">
        <v>0</v>
      </c>
      <c r="N54" s="4">
        <v>116</v>
      </c>
      <c r="O54" s="4">
        <v>0</v>
      </c>
      <c r="P54" s="4">
        <v>0</v>
      </c>
      <c r="Q54" s="4">
        <v>0</v>
      </c>
      <c r="R54" s="4">
        <v>0</v>
      </c>
      <c r="S54" s="4">
        <v>0</v>
      </c>
      <c r="T54" s="4">
        <v>0</v>
      </c>
      <c r="U54" s="4">
        <v>0</v>
      </c>
      <c r="V54" s="4">
        <v>0</v>
      </c>
      <c r="W54" s="4">
        <f>VLOOKUP(Z54,深渊配置!F:G,2,FALSE)</f>
        <v>4000050</v>
      </c>
      <c r="X54" s="4">
        <f>VLOOKUP(Z54,深渊配置!H:J,3,FALSE)</f>
        <v>11</v>
      </c>
      <c r="Y54" t="str">
        <f>VLOOKUP(Z54,深渊配置!H:I,2,FALSE)</f>
        <v>树妖</v>
      </c>
      <c r="Z54">
        <f t="shared" si="1"/>
        <v>50</v>
      </c>
    </row>
    <row r="55" spans="1:26" x14ac:dyDescent="0.15">
      <c r="A55" s="4">
        <f t="shared" si="3"/>
        <v>4000051</v>
      </c>
      <c r="B55" s="4">
        <v>0</v>
      </c>
      <c r="C55" s="4">
        <v>0</v>
      </c>
      <c r="D55" s="4">
        <v>0</v>
      </c>
      <c r="E55" s="4">
        <v>0</v>
      </c>
      <c r="F55" s="4">
        <f>VLOOKUP(Z55,深渊配置!H:N,6,FALSE)</f>
        <v>1116</v>
      </c>
      <c r="G55" s="4">
        <f>VLOOKUP(Z55,深渊配置!H:N,4,FALSE)</f>
        <v>305</v>
      </c>
      <c r="H55" s="4">
        <v>0</v>
      </c>
      <c r="I55" s="4">
        <f>VLOOKUP(Z55,深渊配置!H:N,5,FALSE)</f>
        <v>436</v>
      </c>
      <c r="J55" s="4">
        <f>VLOOKUP(Z55,深渊配置!H:N,7,FALSE)</f>
        <v>264</v>
      </c>
      <c r="K55" s="4">
        <v>122</v>
      </c>
      <c r="L55" s="4">
        <v>0</v>
      </c>
      <c r="M55" s="4">
        <v>0</v>
      </c>
      <c r="N55" s="4">
        <v>117</v>
      </c>
      <c r="O55" s="4">
        <v>0</v>
      </c>
      <c r="P55" s="4">
        <v>0</v>
      </c>
      <c r="Q55" s="4">
        <v>0</v>
      </c>
      <c r="R55" s="4">
        <v>0</v>
      </c>
      <c r="S55" s="4">
        <v>0</v>
      </c>
      <c r="T55" s="4">
        <v>0</v>
      </c>
      <c r="U55" s="4">
        <v>0</v>
      </c>
      <c r="V55" s="4">
        <v>0</v>
      </c>
      <c r="W55" s="4">
        <f>VLOOKUP(Z55,深渊配置!F:G,2,FALSE)</f>
        <v>4000051</v>
      </c>
      <c r="X55" s="4">
        <f>VLOOKUP(Z55,深渊配置!H:J,3,FALSE)</f>
        <v>11</v>
      </c>
      <c r="Y55" t="str">
        <f>VLOOKUP(Z55,深渊配置!H:I,2,FALSE)</f>
        <v>树妖</v>
      </c>
      <c r="Z55">
        <f t="shared" si="1"/>
        <v>51</v>
      </c>
    </row>
    <row r="56" spans="1:26" x14ac:dyDescent="0.15">
      <c r="A56" s="4">
        <f t="shared" si="3"/>
        <v>4000052</v>
      </c>
      <c r="B56" s="4">
        <v>0</v>
      </c>
      <c r="C56" s="4">
        <v>0</v>
      </c>
      <c r="D56" s="4">
        <v>0</v>
      </c>
      <c r="E56" s="4">
        <v>0</v>
      </c>
      <c r="F56" s="4">
        <f>VLOOKUP(Z56,深渊配置!H:N,6,FALSE)</f>
        <v>1208</v>
      </c>
      <c r="G56" s="4">
        <f>VLOOKUP(Z56,深渊配置!H:N,4,FALSE)</f>
        <v>330</v>
      </c>
      <c r="H56" s="4">
        <v>0</v>
      </c>
      <c r="I56" s="4">
        <f>VLOOKUP(Z56,深渊配置!H:N,5,FALSE)</f>
        <v>472</v>
      </c>
      <c r="J56" s="4">
        <f>VLOOKUP(Z56,深渊配置!H:N,7,FALSE)</f>
        <v>288</v>
      </c>
      <c r="K56" s="4">
        <v>123</v>
      </c>
      <c r="L56" s="4">
        <v>0</v>
      </c>
      <c r="M56" s="4">
        <v>0</v>
      </c>
      <c r="N56" s="4">
        <v>118</v>
      </c>
      <c r="O56" s="4">
        <v>0</v>
      </c>
      <c r="P56" s="4">
        <v>0</v>
      </c>
      <c r="Q56" s="4">
        <v>0</v>
      </c>
      <c r="R56" s="4">
        <v>0</v>
      </c>
      <c r="S56" s="4">
        <v>0</v>
      </c>
      <c r="T56" s="4">
        <v>0</v>
      </c>
      <c r="U56" s="4">
        <v>0</v>
      </c>
      <c r="V56" s="4">
        <v>0</v>
      </c>
      <c r="W56" s="4">
        <f>VLOOKUP(Z56,深渊配置!F:G,2,FALSE)</f>
        <v>4000052</v>
      </c>
      <c r="X56" s="4">
        <f>VLOOKUP(Z56,深渊配置!H:J,3,FALSE)</f>
        <v>12</v>
      </c>
      <c r="Y56" t="str">
        <f>VLOOKUP(Z56,深渊配置!H:I,2,FALSE)</f>
        <v>树妖</v>
      </c>
      <c r="Z56">
        <f t="shared" si="1"/>
        <v>52</v>
      </c>
    </row>
    <row r="57" spans="1:26" x14ac:dyDescent="0.15">
      <c r="A57" s="4">
        <f t="shared" si="3"/>
        <v>4000053</v>
      </c>
      <c r="B57" s="4">
        <v>0</v>
      </c>
      <c r="C57" s="4">
        <v>0</v>
      </c>
      <c r="D57" s="4">
        <v>0</v>
      </c>
      <c r="E57" s="4">
        <v>0</v>
      </c>
      <c r="F57" s="4">
        <f>VLOOKUP(Z57,深渊配置!H:N,6,FALSE)</f>
        <v>1208</v>
      </c>
      <c r="G57" s="4">
        <f>VLOOKUP(Z57,深渊配置!H:N,4,FALSE)</f>
        <v>330</v>
      </c>
      <c r="H57" s="4">
        <v>0</v>
      </c>
      <c r="I57" s="4">
        <f>VLOOKUP(Z57,深渊配置!H:N,5,FALSE)</f>
        <v>472</v>
      </c>
      <c r="J57" s="4">
        <f>VLOOKUP(Z57,深渊配置!H:N,7,FALSE)</f>
        <v>288</v>
      </c>
      <c r="K57" s="4">
        <v>124</v>
      </c>
      <c r="L57" s="4">
        <v>0</v>
      </c>
      <c r="M57" s="4">
        <v>0</v>
      </c>
      <c r="N57" s="4">
        <v>119</v>
      </c>
      <c r="O57" s="4">
        <v>0</v>
      </c>
      <c r="P57" s="4">
        <v>0</v>
      </c>
      <c r="Q57" s="4">
        <v>0</v>
      </c>
      <c r="R57" s="4">
        <v>0</v>
      </c>
      <c r="S57" s="4">
        <v>0</v>
      </c>
      <c r="T57" s="4">
        <v>0</v>
      </c>
      <c r="U57" s="4">
        <v>0</v>
      </c>
      <c r="V57" s="4">
        <v>0</v>
      </c>
      <c r="W57" s="4">
        <f>VLOOKUP(Z57,深渊配置!F:G,2,FALSE)</f>
        <v>4000053</v>
      </c>
      <c r="X57" s="4">
        <f>VLOOKUP(Z57,深渊配置!H:J,3,FALSE)</f>
        <v>12</v>
      </c>
      <c r="Y57" t="str">
        <f>VLOOKUP(Z57,深渊配置!H:I,2,FALSE)</f>
        <v>树妖</v>
      </c>
      <c r="Z57">
        <f t="shared" si="1"/>
        <v>53</v>
      </c>
    </row>
    <row r="58" spans="1:26" x14ac:dyDescent="0.15">
      <c r="A58" s="4">
        <f t="shared" si="3"/>
        <v>4000054</v>
      </c>
      <c r="B58" s="4">
        <v>0</v>
      </c>
      <c r="C58" s="4">
        <v>0</v>
      </c>
      <c r="D58" s="4">
        <v>0</v>
      </c>
      <c r="E58" s="4">
        <v>0</v>
      </c>
      <c r="F58" s="4">
        <f>VLOOKUP(Z58,深渊配置!H:N,6,FALSE)</f>
        <v>755</v>
      </c>
      <c r="G58" s="4">
        <f>VLOOKUP(Z58,深渊配置!H:N,4,FALSE)</f>
        <v>472</v>
      </c>
      <c r="H58" s="4">
        <v>0</v>
      </c>
      <c r="I58" s="4">
        <f>VLOOKUP(Z58,深渊配置!H:N,5,FALSE)</f>
        <v>472</v>
      </c>
      <c r="J58" s="4">
        <f>VLOOKUP(Z58,深渊配置!H:N,7,FALSE)</f>
        <v>288</v>
      </c>
      <c r="K58" s="4">
        <v>125</v>
      </c>
      <c r="L58" s="4">
        <v>0</v>
      </c>
      <c r="M58" s="4">
        <v>0</v>
      </c>
      <c r="N58" s="4">
        <v>120</v>
      </c>
      <c r="O58" s="4">
        <v>0</v>
      </c>
      <c r="P58" s="4">
        <v>0</v>
      </c>
      <c r="Q58" s="4">
        <v>0</v>
      </c>
      <c r="R58" s="4">
        <v>0</v>
      </c>
      <c r="S58" s="4">
        <v>0</v>
      </c>
      <c r="T58" s="4">
        <v>0</v>
      </c>
      <c r="U58" s="4">
        <v>0</v>
      </c>
      <c r="V58" s="4">
        <v>0</v>
      </c>
      <c r="W58" s="4">
        <f>VLOOKUP(Z58,深渊配置!F:G,2,FALSE)</f>
        <v>4000054</v>
      </c>
      <c r="X58" s="4">
        <f>VLOOKUP(Z58,深渊配置!H:J,3,FALSE)</f>
        <v>12</v>
      </c>
      <c r="Y58" t="str">
        <f>VLOOKUP(Z58,深渊配置!H:I,2,FALSE)</f>
        <v>藤蔓怪</v>
      </c>
      <c r="Z58">
        <f t="shared" si="1"/>
        <v>54</v>
      </c>
    </row>
    <row r="59" spans="1:26" x14ac:dyDescent="0.15">
      <c r="A59" s="4">
        <f t="shared" si="3"/>
        <v>4000055</v>
      </c>
      <c r="B59" s="4">
        <v>0</v>
      </c>
      <c r="C59" s="4">
        <v>0</v>
      </c>
      <c r="D59" s="4">
        <v>0</v>
      </c>
      <c r="E59" s="4">
        <v>0</v>
      </c>
      <c r="F59" s="4">
        <f>VLOOKUP(Z59,深渊配置!H:N,6,FALSE)</f>
        <v>755</v>
      </c>
      <c r="G59" s="4">
        <f>VLOOKUP(Z59,深渊配置!H:N,4,FALSE)</f>
        <v>472</v>
      </c>
      <c r="H59" s="4">
        <v>0</v>
      </c>
      <c r="I59" s="4">
        <f>VLOOKUP(Z59,深渊配置!H:N,5,FALSE)</f>
        <v>472</v>
      </c>
      <c r="J59" s="4">
        <f>VLOOKUP(Z59,深渊配置!H:N,7,FALSE)</f>
        <v>288</v>
      </c>
      <c r="K59" s="4">
        <v>126</v>
      </c>
      <c r="L59" s="4">
        <v>0</v>
      </c>
      <c r="M59" s="4">
        <v>0</v>
      </c>
      <c r="N59" s="4">
        <v>121</v>
      </c>
      <c r="O59" s="4">
        <v>0</v>
      </c>
      <c r="P59" s="4">
        <v>0</v>
      </c>
      <c r="Q59" s="4">
        <v>0</v>
      </c>
      <c r="R59" s="4">
        <v>0</v>
      </c>
      <c r="S59" s="4">
        <v>0</v>
      </c>
      <c r="T59" s="4">
        <v>0</v>
      </c>
      <c r="U59" s="4">
        <v>0</v>
      </c>
      <c r="V59" s="4">
        <v>0</v>
      </c>
      <c r="W59" s="4">
        <f>VLOOKUP(Z59,深渊配置!F:G,2,FALSE)</f>
        <v>4000055</v>
      </c>
      <c r="X59" s="4">
        <f>VLOOKUP(Z59,深渊配置!H:J,3,FALSE)</f>
        <v>12</v>
      </c>
      <c r="Y59" t="str">
        <f>VLOOKUP(Z59,深渊配置!H:I,2,FALSE)</f>
        <v>藤蔓怪</v>
      </c>
      <c r="Z59">
        <f t="shared" si="1"/>
        <v>55</v>
      </c>
    </row>
    <row r="60" spans="1:26" x14ac:dyDescent="0.15">
      <c r="A60" s="4">
        <f t="shared" si="3"/>
        <v>4000056</v>
      </c>
      <c r="B60" s="4">
        <v>0</v>
      </c>
      <c r="C60" s="4">
        <v>0</v>
      </c>
      <c r="D60" s="4">
        <v>0</v>
      </c>
      <c r="E60" s="4">
        <v>0</v>
      </c>
      <c r="F60" s="4">
        <f>VLOOKUP(Z60,深渊配置!H:N,6,FALSE)</f>
        <v>755</v>
      </c>
      <c r="G60" s="4">
        <f>VLOOKUP(Z60,深渊配置!H:N,4,FALSE)</f>
        <v>472</v>
      </c>
      <c r="H60" s="4">
        <v>0</v>
      </c>
      <c r="I60" s="4">
        <f>VLOOKUP(Z60,深渊配置!H:N,5,FALSE)</f>
        <v>472</v>
      </c>
      <c r="J60" s="4">
        <f>VLOOKUP(Z60,深渊配置!H:N,7,FALSE)</f>
        <v>288</v>
      </c>
      <c r="K60" s="4">
        <v>127</v>
      </c>
      <c r="L60" s="4">
        <v>0</v>
      </c>
      <c r="M60" s="4">
        <v>0</v>
      </c>
      <c r="N60" s="4">
        <v>122</v>
      </c>
      <c r="O60" s="4">
        <v>0</v>
      </c>
      <c r="P60" s="4">
        <v>0</v>
      </c>
      <c r="Q60" s="4">
        <v>0</v>
      </c>
      <c r="R60" s="4">
        <v>0</v>
      </c>
      <c r="S60" s="4">
        <v>0</v>
      </c>
      <c r="T60" s="4">
        <v>0</v>
      </c>
      <c r="U60" s="4">
        <v>0</v>
      </c>
      <c r="V60" s="4">
        <v>0</v>
      </c>
      <c r="W60" s="4">
        <f>VLOOKUP(Z60,深渊配置!F:G,2,FALSE)</f>
        <v>4000056</v>
      </c>
      <c r="X60" s="4">
        <f>VLOOKUP(Z60,深渊配置!H:J,3,FALSE)</f>
        <v>12</v>
      </c>
      <c r="Y60" t="str">
        <f>VLOOKUP(Z60,深渊配置!H:I,2,FALSE)</f>
        <v>毒蘑菇</v>
      </c>
      <c r="Z60">
        <f t="shared" si="1"/>
        <v>56</v>
      </c>
    </row>
    <row r="61" spans="1:26" x14ac:dyDescent="0.15">
      <c r="A61" s="4">
        <f t="shared" ref="A61:A124" si="4">W61</f>
        <v>4000057</v>
      </c>
      <c r="B61" s="4">
        <v>0</v>
      </c>
      <c r="C61" s="4">
        <v>0</v>
      </c>
      <c r="D61" s="4">
        <v>0</v>
      </c>
      <c r="E61" s="4">
        <v>0</v>
      </c>
      <c r="F61" s="4">
        <f>VLOOKUP(Z61,深渊配置!H:N,6,FALSE)</f>
        <v>812</v>
      </c>
      <c r="G61" s="4">
        <f>VLOOKUP(Z61,深渊配置!H:N,4,FALSE)</f>
        <v>508</v>
      </c>
      <c r="H61" s="4">
        <v>0</v>
      </c>
      <c r="I61" s="4">
        <f>VLOOKUP(Z61,深渊配置!H:N,5,FALSE)</f>
        <v>508</v>
      </c>
      <c r="J61" s="4">
        <f>VLOOKUP(Z61,深渊配置!H:N,7,FALSE)</f>
        <v>312</v>
      </c>
      <c r="K61" s="4">
        <v>128</v>
      </c>
      <c r="L61" s="4">
        <v>0</v>
      </c>
      <c r="M61" s="4">
        <v>0</v>
      </c>
      <c r="N61" s="4">
        <v>123</v>
      </c>
      <c r="O61" s="4">
        <v>0</v>
      </c>
      <c r="P61" s="4">
        <v>0</v>
      </c>
      <c r="Q61" s="4">
        <v>0</v>
      </c>
      <c r="R61" s="4">
        <v>0</v>
      </c>
      <c r="S61" s="4">
        <v>0</v>
      </c>
      <c r="T61" s="4">
        <v>0</v>
      </c>
      <c r="U61" s="4">
        <v>0</v>
      </c>
      <c r="V61" s="4">
        <v>0</v>
      </c>
      <c r="W61" s="4">
        <f>VLOOKUP(Z61,深渊配置!F:G,2,FALSE)</f>
        <v>4000057</v>
      </c>
      <c r="X61" s="4">
        <f>VLOOKUP(Z61,深渊配置!H:J,3,FALSE)</f>
        <v>13</v>
      </c>
      <c r="Y61" t="str">
        <f>VLOOKUP(Z61,深渊配置!H:I,2,FALSE)</f>
        <v>藤蔓怪</v>
      </c>
      <c r="Z61">
        <f t="shared" si="1"/>
        <v>57</v>
      </c>
    </row>
    <row r="62" spans="1:26" x14ac:dyDescent="0.15">
      <c r="A62" s="4">
        <f t="shared" si="4"/>
        <v>4000058</v>
      </c>
      <c r="B62" s="4">
        <v>0</v>
      </c>
      <c r="C62" s="4">
        <v>0</v>
      </c>
      <c r="D62" s="4">
        <v>0</v>
      </c>
      <c r="E62" s="4">
        <v>0</v>
      </c>
      <c r="F62" s="4">
        <f>VLOOKUP(Z62,深渊配置!H:N,6,FALSE)</f>
        <v>812</v>
      </c>
      <c r="G62" s="4">
        <f>VLOOKUP(Z62,深渊配置!H:N,4,FALSE)</f>
        <v>508</v>
      </c>
      <c r="H62" s="4">
        <v>0</v>
      </c>
      <c r="I62" s="4">
        <f>VLOOKUP(Z62,深渊配置!H:N,5,FALSE)</f>
        <v>508</v>
      </c>
      <c r="J62" s="4">
        <f>VLOOKUP(Z62,深渊配置!H:N,7,FALSE)</f>
        <v>312</v>
      </c>
      <c r="K62" s="4">
        <v>129</v>
      </c>
      <c r="L62" s="4">
        <v>0</v>
      </c>
      <c r="M62" s="4">
        <v>0</v>
      </c>
      <c r="N62" s="4">
        <v>124</v>
      </c>
      <c r="O62" s="4">
        <v>0</v>
      </c>
      <c r="P62" s="4">
        <v>0</v>
      </c>
      <c r="Q62" s="4">
        <v>0</v>
      </c>
      <c r="R62" s="4">
        <v>0</v>
      </c>
      <c r="S62" s="4">
        <v>0</v>
      </c>
      <c r="T62" s="4">
        <v>0</v>
      </c>
      <c r="U62" s="4">
        <v>0</v>
      </c>
      <c r="V62" s="4">
        <v>0</v>
      </c>
      <c r="W62" s="4">
        <f>VLOOKUP(Z62,深渊配置!F:G,2,FALSE)</f>
        <v>4000058</v>
      </c>
      <c r="X62" s="4">
        <f>VLOOKUP(Z62,深渊配置!H:J,3,FALSE)</f>
        <v>13</v>
      </c>
      <c r="Y62" t="str">
        <f>VLOOKUP(Z62,深渊配置!H:I,2,FALSE)</f>
        <v>藤蔓怪</v>
      </c>
      <c r="Z62">
        <f t="shared" si="1"/>
        <v>58</v>
      </c>
    </row>
    <row r="63" spans="1:26" x14ac:dyDescent="0.15">
      <c r="A63" s="4">
        <f t="shared" si="4"/>
        <v>4000059</v>
      </c>
      <c r="B63" s="4">
        <v>0</v>
      </c>
      <c r="C63" s="4">
        <v>0</v>
      </c>
      <c r="D63" s="4">
        <v>0</v>
      </c>
      <c r="E63" s="4">
        <v>0</v>
      </c>
      <c r="F63" s="4">
        <f>VLOOKUP(Z63,深渊配置!H:N,6,FALSE)</f>
        <v>812</v>
      </c>
      <c r="G63" s="4">
        <f>VLOOKUP(Z63,深渊配置!H:N,4,FALSE)</f>
        <v>508</v>
      </c>
      <c r="H63" s="4">
        <v>0</v>
      </c>
      <c r="I63" s="4">
        <f>VLOOKUP(Z63,深渊配置!H:N,5,FALSE)</f>
        <v>508</v>
      </c>
      <c r="J63" s="4">
        <f>VLOOKUP(Z63,深渊配置!H:N,7,FALSE)</f>
        <v>312</v>
      </c>
      <c r="K63" s="4">
        <v>130</v>
      </c>
      <c r="L63" s="4">
        <v>0</v>
      </c>
      <c r="M63" s="4">
        <v>0</v>
      </c>
      <c r="N63" s="4">
        <v>125</v>
      </c>
      <c r="O63" s="4">
        <v>0</v>
      </c>
      <c r="P63" s="4">
        <v>0</v>
      </c>
      <c r="Q63" s="4">
        <v>0</v>
      </c>
      <c r="R63" s="4">
        <v>0</v>
      </c>
      <c r="S63" s="4">
        <v>0</v>
      </c>
      <c r="T63" s="4">
        <v>0</v>
      </c>
      <c r="U63" s="4">
        <v>0</v>
      </c>
      <c r="V63" s="4">
        <v>0</v>
      </c>
      <c r="W63" s="4">
        <f>VLOOKUP(Z63,深渊配置!F:G,2,FALSE)</f>
        <v>4000059</v>
      </c>
      <c r="X63" s="4">
        <f>VLOOKUP(Z63,深渊配置!H:J,3,FALSE)</f>
        <v>13</v>
      </c>
      <c r="Y63" t="str">
        <f>VLOOKUP(Z63,深渊配置!H:I,2,FALSE)</f>
        <v>藤蔓怪</v>
      </c>
      <c r="Z63">
        <f t="shared" si="1"/>
        <v>59</v>
      </c>
    </row>
    <row r="64" spans="1:26" x14ac:dyDescent="0.15">
      <c r="A64" s="4">
        <f t="shared" si="4"/>
        <v>4000060</v>
      </c>
      <c r="B64" s="4">
        <v>0</v>
      </c>
      <c r="C64" s="4">
        <v>0</v>
      </c>
      <c r="D64" s="4">
        <v>0</v>
      </c>
      <c r="E64" s="4">
        <v>0</v>
      </c>
      <c r="F64" s="4">
        <f>VLOOKUP(Z64,深渊配置!H:N,6,FALSE)</f>
        <v>812</v>
      </c>
      <c r="G64" s="4">
        <f>VLOOKUP(Z64,深渊配置!H:N,4,FALSE)</f>
        <v>508</v>
      </c>
      <c r="H64" s="4">
        <v>0</v>
      </c>
      <c r="I64" s="4">
        <f>VLOOKUP(Z64,深渊配置!H:N,5,FALSE)</f>
        <v>508</v>
      </c>
      <c r="J64" s="4">
        <f>VLOOKUP(Z64,深渊配置!H:N,7,FALSE)</f>
        <v>312</v>
      </c>
      <c r="K64" s="4">
        <v>131</v>
      </c>
      <c r="L64" s="4">
        <v>0</v>
      </c>
      <c r="M64" s="4">
        <v>0</v>
      </c>
      <c r="N64" s="4">
        <v>126</v>
      </c>
      <c r="O64" s="4">
        <v>0</v>
      </c>
      <c r="P64" s="4">
        <v>0</v>
      </c>
      <c r="Q64" s="4">
        <v>0</v>
      </c>
      <c r="R64" s="4">
        <v>0</v>
      </c>
      <c r="S64" s="4">
        <v>0</v>
      </c>
      <c r="T64" s="4">
        <v>0</v>
      </c>
      <c r="U64" s="4">
        <v>0</v>
      </c>
      <c r="V64" s="4">
        <v>0</v>
      </c>
      <c r="W64" s="4">
        <f>VLOOKUP(Z64,深渊配置!F:G,2,FALSE)</f>
        <v>4000060</v>
      </c>
      <c r="X64" s="4">
        <f>VLOOKUP(Z64,深渊配置!H:J,3,FALSE)</f>
        <v>13</v>
      </c>
      <c r="Y64" t="str">
        <f>VLOOKUP(Z64,深渊配置!H:I,2,FALSE)</f>
        <v>毒蘑菇</v>
      </c>
      <c r="Z64">
        <f t="shared" si="1"/>
        <v>60</v>
      </c>
    </row>
    <row r="65" spans="1:26" x14ac:dyDescent="0.15">
      <c r="A65" s="4">
        <f t="shared" si="4"/>
        <v>4000061</v>
      </c>
      <c r="B65" s="4">
        <v>0</v>
      </c>
      <c r="C65" s="4">
        <v>0</v>
      </c>
      <c r="D65" s="4">
        <v>0</v>
      </c>
      <c r="E65" s="4">
        <v>0</v>
      </c>
      <c r="F65" s="4">
        <f>VLOOKUP(Z65,深渊配置!H:N,6,FALSE)</f>
        <v>812</v>
      </c>
      <c r="G65" s="4">
        <f>VLOOKUP(Z65,深渊配置!H:N,4,FALSE)</f>
        <v>508</v>
      </c>
      <c r="H65" s="4">
        <v>0</v>
      </c>
      <c r="I65" s="4">
        <f>VLOOKUP(Z65,深渊配置!H:N,5,FALSE)</f>
        <v>508</v>
      </c>
      <c r="J65" s="4">
        <f>VLOOKUP(Z65,深渊配置!H:N,7,FALSE)</f>
        <v>312</v>
      </c>
      <c r="K65" s="4">
        <v>132</v>
      </c>
      <c r="L65" s="4">
        <v>0</v>
      </c>
      <c r="M65" s="4">
        <v>0</v>
      </c>
      <c r="N65" s="4">
        <v>127</v>
      </c>
      <c r="O65" s="4">
        <v>0</v>
      </c>
      <c r="P65" s="4">
        <v>0</v>
      </c>
      <c r="Q65" s="4">
        <v>0</v>
      </c>
      <c r="R65" s="4">
        <v>0</v>
      </c>
      <c r="S65" s="4">
        <v>0</v>
      </c>
      <c r="T65" s="4">
        <v>0</v>
      </c>
      <c r="U65" s="4">
        <v>0</v>
      </c>
      <c r="V65" s="4">
        <v>0</v>
      </c>
      <c r="W65" s="4">
        <f>VLOOKUP(Z65,深渊配置!F:G,2,FALSE)</f>
        <v>4000061</v>
      </c>
      <c r="X65" s="4">
        <f>VLOOKUP(Z65,深渊配置!H:J,3,FALSE)</f>
        <v>13</v>
      </c>
      <c r="Y65" t="str">
        <f>VLOOKUP(Z65,深渊配置!H:I,2,FALSE)</f>
        <v>毒蘑菇</v>
      </c>
      <c r="Z65">
        <f t="shared" si="1"/>
        <v>61</v>
      </c>
    </row>
    <row r="66" spans="1:26" x14ac:dyDescent="0.15">
      <c r="A66" s="4">
        <f t="shared" si="4"/>
        <v>4000062</v>
      </c>
      <c r="B66" s="4">
        <v>0</v>
      </c>
      <c r="C66" s="4">
        <v>0</v>
      </c>
      <c r="D66" s="4">
        <v>0</v>
      </c>
      <c r="E66" s="4">
        <v>0</v>
      </c>
      <c r="F66" s="4">
        <f>VLOOKUP(Z66,深渊配置!H:N,6,FALSE)</f>
        <v>870</v>
      </c>
      <c r="G66" s="4">
        <f>VLOOKUP(Z66,深渊配置!H:N,4,FALSE)</f>
        <v>544</v>
      </c>
      <c r="H66" s="4">
        <v>0</v>
      </c>
      <c r="I66" s="4">
        <f>VLOOKUP(Z66,深渊配置!H:N,5,FALSE)</f>
        <v>544</v>
      </c>
      <c r="J66" s="4">
        <f>VLOOKUP(Z66,深渊配置!H:N,7,FALSE)</f>
        <v>336</v>
      </c>
      <c r="K66" s="4">
        <v>133</v>
      </c>
      <c r="L66" s="4">
        <v>0</v>
      </c>
      <c r="M66" s="4">
        <v>0</v>
      </c>
      <c r="N66" s="4">
        <v>128</v>
      </c>
      <c r="O66" s="4">
        <v>0</v>
      </c>
      <c r="P66" s="4">
        <v>0</v>
      </c>
      <c r="Q66" s="4">
        <v>0</v>
      </c>
      <c r="R66" s="4">
        <v>0</v>
      </c>
      <c r="S66" s="4">
        <v>0</v>
      </c>
      <c r="T66" s="4">
        <v>0</v>
      </c>
      <c r="U66" s="4">
        <v>0</v>
      </c>
      <c r="V66" s="4">
        <v>0</v>
      </c>
      <c r="W66" s="4">
        <f>VLOOKUP(Z66,深渊配置!F:G,2,FALSE)</f>
        <v>4000062</v>
      </c>
      <c r="X66" s="4">
        <f>VLOOKUP(Z66,深渊配置!H:J,3,FALSE)</f>
        <v>14</v>
      </c>
      <c r="Y66" t="str">
        <f>VLOOKUP(Z66,深渊配置!H:I,2,FALSE)</f>
        <v>藤蔓怪</v>
      </c>
      <c r="Z66">
        <f t="shared" si="1"/>
        <v>62</v>
      </c>
    </row>
    <row r="67" spans="1:26" x14ac:dyDescent="0.15">
      <c r="A67" s="4">
        <f t="shared" si="4"/>
        <v>4000063</v>
      </c>
      <c r="B67" s="4">
        <v>0</v>
      </c>
      <c r="C67" s="4">
        <v>0</v>
      </c>
      <c r="D67" s="4">
        <v>0</v>
      </c>
      <c r="E67" s="4">
        <v>0</v>
      </c>
      <c r="F67" s="4">
        <f>VLOOKUP(Z67,深渊配置!H:N,6,FALSE)</f>
        <v>870</v>
      </c>
      <c r="G67" s="4">
        <f>VLOOKUP(Z67,深渊配置!H:N,4,FALSE)</f>
        <v>544</v>
      </c>
      <c r="H67" s="4">
        <v>0</v>
      </c>
      <c r="I67" s="4">
        <f>VLOOKUP(Z67,深渊配置!H:N,5,FALSE)</f>
        <v>544</v>
      </c>
      <c r="J67" s="4">
        <f>VLOOKUP(Z67,深渊配置!H:N,7,FALSE)</f>
        <v>336</v>
      </c>
      <c r="K67" s="4">
        <v>134</v>
      </c>
      <c r="L67" s="4">
        <v>0</v>
      </c>
      <c r="M67" s="4">
        <v>0</v>
      </c>
      <c r="N67" s="4">
        <v>129</v>
      </c>
      <c r="O67" s="4">
        <v>0</v>
      </c>
      <c r="P67" s="4">
        <v>0</v>
      </c>
      <c r="Q67" s="4">
        <v>0</v>
      </c>
      <c r="R67" s="4">
        <v>0</v>
      </c>
      <c r="S67" s="4">
        <v>0</v>
      </c>
      <c r="T67" s="4">
        <v>0</v>
      </c>
      <c r="U67" s="4">
        <v>0</v>
      </c>
      <c r="V67" s="4">
        <v>0</v>
      </c>
      <c r="W67" s="4">
        <f>VLOOKUP(Z67,深渊配置!F:G,2,FALSE)</f>
        <v>4000063</v>
      </c>
      <c r="X67" s="4">
        <f>VLOOKUP(Z67,深渊配置!H:J,3,FALSE)</f>
        <v>14</v>
      </c>
      <c r="Y67" t="str">
        <f>VLOOKUP(Z67,深渊配置!H:I,2,FALSE)</f>
        <v>藤蔓怪</v>
      </c>
      <c r="Z67">
        <f t="shared" si="1"/>
        <v>63</v>
      </c>
    </row>
    <row r="68" spans="1:26" x14ac:dyDescent="0.15">
      <c r="A68" s="4">
        <f t="shared" si="4"/>
        <v>4000064</v>
      </c>
      <c r="B68" s="4">
        <v>0</v>
      </c>
      <c r="C68" s="4">
        <v>0</v>
      </c>
      <c r="D68" s="4">
        <v>0</v>
      </c>
      <c r="E68" s="4">
        <v>0</v>
      </c>
      <c r="F68" s="4">
        <f>VLOOKUP(Z68,深渊配置!H:N,6,FALSE)</f>
        <v>870</v>
      </c>
      <c r="G68" s="4">
        <f>VLOOKUP(Z68,深渊配置!H:N,4,FALSE)</f>
        <v>544</v>
      </c>
      <c r="H68" s="4">
        <v>0</v>
      </c>
      <c r="I68" s="4">
        <f>VLOOKUP(Z68,深渊配置!H:N,5,FALSE)</f>
        <v>544</v>
      </c>
      <c r="J68" s="4">
        <f>VLOOKUP(Z68,深渊配置!H:N,7,FALSE)</f>
        <v>336</v>
      </c>
      <c r="K68" s="4">
        <v>135</v>
      </c>
      <c r="L68" s="4">
        <v>0</v>
      </c>
      <c r="M68" s="4">
        <v>0</v>
      </c>
      <c r="N68" s="4">
        <v>130</v>
      </c>
      <c r="O68" s="4">
        <v>0</v>
      </c>
      <c r="P68" s="4">
        <v>0</v>
      </c>
      <c r="Q68" s="4">
        <v>0</v>
      </c>
      <c r="R68" s="4">
        <v>0</v>
      </c>
      <c r="S68" s="4">
        <v>0</v>
      </c>
      <c r="T68" s="4">
        <v>0</v>
      </c>
      <c r="U68" s="4">
        <v>0</v>
      </c>
      <c r="V68" s="4">
        <v>0</v>
      </c>
      <c r="W68" s="4">
        <f>VLOOKUP(Z68,深渊配置!F:G,2,FALSE)</f>
        <v>4000064</v>
      </c>
      <c r="X68" s="4">
        <f>VLOOKUP(Z68,深渊配置!H:J,3,FALSE)</f>
        <v>14</v>
      </c>
      <c r="Y68" t="str">
        <f>VLOOKUP(Z68,深渊配置!H:I,2,FALSE)</f>
        <v>藤蔓怪</v>
      </c>
      <c r="Z68">
        <f t="shared" si="1"/>
        <v>64</v>
      </c>
    </row>
    <row r="69" spans="1:26" x14ac:dyDescent="0.15">
      <c r="A69" s="4">
        <f t="shared" si="4"/>
        <v>4000065</v>
      </c>
      <c r="B69" s="4">
        <v>0</v>
      </c>
      <c r="C69" s="4">
        <v>0</v>
      </c>
      <c r="D69" s="4">
        <v>0</v>
      </c>
      <c r="E69" s="4">
        <v>0</v>
      </c>
      <c r="F69" s="4">
        <f>VLOOKUP(Z69,深渊配置!H:N,6,FALSE)</f>
        <v>870</v>
      </c>
      <c r="G69" s="4">
        <f>VLOOKUP(Z69,深渊配置!H:N,4,FALSE)</f>
        <v>544</v>
      </c>
      <c r="H69" s="4">
        <v>0</v>
      </c>
      <c r="I69" s="4">
        <f>VLOOKUP(Z69,深渊配置!H:N,5,FALSE)</f>
        <v>544</v>
      </c>
      <c r="J69" s="4">
        <f>VLOOKUP(Z69,深渊配置!H:N,7,FALSE)</f>
        <v>336</v>
      </c>
      <c r="K69" s="4">
        <v>136</v>
      </c>
      <c r="L69" s="4">
        <v>0</v>
      </c>
      <c r="M69" s="4">
        <v>0</v>
      </c>
      <c r="N69" s="4">
        <v>131</v>
      </c>
      <c r="O69" s="4">
        <v>0</v>
      </c>
      <c r="P69" s="4">
        <v>0</v>
      </c>
      <c r="Q69" s="4">
        <v>0</v>
      </c>
      <c r="R69" s="4">
        <v>0</v>
      </c>
      <c r="S69" s="4">
        <v>0</v>
      </c>
      <c r="T69" s="4">
        <v>0</v>
      </c>
      <c r="U69" s="4">
        <v>0</v>
      </c>
      <c r="V69" s="4">
        <v>0</v>
      </c>
      <c r="W69" s="4">
        <f>VLOOKUP(Z69,深渊配置!F:G,2,FALSE)</f>
        <v>4000065</v>
      </c>
      <c r="X69" s="4">
        <f>VLOOKUP(Z69,深渊配置!H:J,3,FALSE)</f>
        <v>14</v>
      </c>
      <c r="Y69" t="str">
        <f>VLOOKUP(Z69,深渊配置!H:I,2,FALSE)</f>
        <v>毒蘑菇</v>
      </c>
      <c r="Z69">
        <f t="shared" si="1"/>
        <v>65</v>
      </c>
    </row>
    <row r="70" spans="1:26" x14ac:dyDescent="0.15">
      <c r="A70" s="4">
        <f t="shared" si="4"/>
        <v>4000066</v>
      </c>
      <c r="B70" s="4">
        <v>0</v>
      </c>
      <c r="C70" s="4">
        <v>0</v>
      </c>
      <c r="D70" s="4">
        <v>0</v>
      </c>
      <c r="E70" s="4">
        <v>0</v>
      </c>
      <c r="F70" s="4">
        <f>VLOOKUP(Z70,深渊配置!H:N,6,FALSE)</f>
        <v>870</v>
      </c>
      <c r="G70" s="4">
        <f>VLOOKUP(Z70,深渊配置!H:N,4,FALSE)</f>
        <v>544</v>
      </c>
      <c r="H70" s="4">
        <v>0</v>
      </c>
      <c r="I70" s="4">
        <f>VLOOKUP(Z70,深渊配置!H:N,5,FALSE)</f>
        <v>544</v>
      </c>
      <c r="J70" s="4">
        <f>VLOOKUP(Z70,深渊配置!H:N,7,FALSE)</f>
        <v>336</v>
      </c>
      <c r="K70" s="4">
        <v>137</v>
      </c>
      <c r="L70" s="4">
        <v>0</v>
      </c>
      <c r="M70" s="4">
        <v>0</v>
      </c>
      <c r="N70" s="4">
        <v>132</v>
      </c>
      <c r="O70" s="4">
        <v>0</v>
      </c>
      <c r="P70" s="4">
        <v>0</v>
      </c>
      <c r="Q70" s="4">
        <v>0</v>
      </c>
      <c r="R70" s="4">
        <v>0</v>
      </c>
      <c r="S70" s="4">
        <v>0</v>
      </c>
      <c r="T70" s="4">
        <v>0</v>
      </c>
      <c r="U70" s="4">
        <v>0</v>
      </c>
      <c r="V70" s="4">
        <v>0</v>
      </c>
      <c r="W70" s="4">
        <f>VLOOKUP(Z70,深渊配置!F:G,2,FALSE)</f>
        <v>4000066</v>
      </c>
      <c r="X70" s="4">
        <f>VLOOKUP(Z70,深渊配置!H:J,3,FALSE)</f>
        <v>14</v>
      </c>
      <c r="Y70" t="str">
        <f>VLOOKUP(Z70,深渊配置!H:I,2,FALSE)</f>
        <v>毒蘑菇</v>
      </c>
      <c r="Z70">
        <f t="shared" si="1"/>
        <v>66</v>
      </c>
    </row>
    <row r="71" spans="1:26" x14ac:dyDescent="0.15">
      <c r="A71" s="4">
        <f t="shared" si="4"/>
        <v>4000067</v>
      </c>
      <c r="B71" s="4">
        <v>0</v>
      </c>
      <c r="C71" s="4">
        <v>0</v>
      </c>
      <c r="D71" s="4">
        <v>0</v>
      </c>
      <c r="E71" s="4">
        <v>0</v>
      </c>
      <c r="F71" s="4">
        <f>VLOOKUP(Z71,深渊配置!H:N,6,FALSE)</f>
        <v>870</v>
      </c>
      <c r="G71" s="4">
        <f>VLOOKUP(Z71,深渊配置!H:N,4,FALSE)</f>
        <v>544</v>
      </c>
      <c r="H71" s="4">
        <v>0</v>
      </c>
      <c r="I71" s="4">
        <f>VLOOKUP(Z71,深渊配置!H:N,5,FALSE)</f>
        <v>544</v>
      </c>
      <c r="J71" s="4">
        <f>VLOOKUP(Z71,深渊配置!H:N,7,FALSE)</f>
        <v>336</v>
      </c>
      <c r="K71" s="4">
        <v>138</v>
      </c>
      <c r="L71" s="4">
        <v>0</v>
      </c>
      <c r="M71" s="4">
        <v>0</v>
      </c>
      <c r="N71" s="4">
        <v>133</v>
      </c>
      <c r="O71" s="4">
        <v>0</v>
      </c>
      <c r="P71" s="4">
        <v>0</v>
      </c>
      <c r="Q71" s="4">
        <v>0</v>
      </c>
      <c r="R71" s="4">
        <v>0</v>
      </c>
      <c r="S71" s="4">
        <v>0</v>
      </c>
      <c r="T71" s="4">
        <v>0</v>
      </c>
      <c r="U71" s="4">
        <v>0</v>
      </c>
      <c r="V71" s="4">
        <v>0</v>
      </c>
      <c r="W71" s="4">
        <f>VLOOKUP(Z71,深渊配置!F:G,2,FALSE)</f>
        <v>4000067</v>
      </c>
      <c r="X71" s="4">
        <f>VLOOKUP(Z71,深渊配置!H:J,3,FALSE)</f>
        <v>14</v>
      </c>
      <c r="Y71" t="str">
        <f>VLOOKUP(Z71,深渊配置!H:I,2,FALSE)</f>
        <v>毒蘑菇</v>
      </c>
      <c r="Z71">
        <f t="shared" ref="Z71:Z134" si="5">Z70+1</f>
        <v>67</v>
      </c>
    </row>
    <row r="72" spans="1:26" x14ac:dyDescent="0.15">
      <c r="A72" s="4">
        <f t="shared" si="4"/>
        <v>4000068</v>
      </c>
      <c r="B72" s="4">
        <v>0</v>
      </c>
      <c r="C72" s="4">
        <v>0</v>
      </c>
      <c r="D72" s="4">
        <v>0</v>
      </c>
      <c r="E72" s="4">
        <v>0</v>
      </c>
      <c r="F72" s="4">
        <f>VLOOKUP(Z72,深渊配置!H:N,6,FALSE)</f>
        <v>928</v>
      </c>
      <c r="G72" s="4">
        <f>VLOOKUP(Z72,深渊配置!H:N,4,FALSE)</f>
        <v>580</v>
      </c>
      <c r="H72" s="4">
        <v>0</v>
      </c>
      <c r="I72" s="4">
        <f>VLOOKUP(Z72,深渊配置!H:N,5,FALSE)</f>
        <v>580</v>
      </c>
      <c r="J72" s="4">
        <f>VLOOKUP(Z72,深渊配置!H:N,7,FALSE)</f>
        <v>360</v>
      </c>
      <c r="K72" s="4">
        <v>139</v>
      </c>
      <c r="L72" s="4">
        <v>0</v>
      </c>
      <c r="M72" s="4">
        <v>0</v>
      </c>
      <c r="N72" s="4">
        <v>134</v>
      </c>
      <c r="O72" s="4">
        <v>0</v>
      </c>
      <c r="P72" s="4">
        <v>0</v>
      </c>
      <c r="Q72" s="4">
        <v>0</v>
      </c>
      <c r="R72" s="4">
        <v>0</v>
      </c>
      <c r="S72" s="4">
        <v>0</v>
      </c>
      <c r="T72" s="4">
        <v>0</v>
      </c>
      <c r="U72" s="4">
        <v>0</v>
      </c>
      <c r="V72" s="4">
        <v>0</v>
      </c>
      <c r="W72" s="4">
        <f>VLOOKUP(Z72,深渊配置!F:G,2,FALSE)</f>
        <v>4000068</v>
      </c>
      <c r="X72" s="4">
        <f>VLOOKUP(Z72,深渊配置!H:J,3,FALSE)</f>
        <v>15</v>
      </c>
      <c r="Y72" t="str">
        <f>VLOOKUP(Z72,深渊配置!H:I,2,FALSE)</f>
        <v>藤蔓怪</v>
      </c>
      <c r="Z72">
        <f t="shared" si="5"/>
        <v>68</v>
      </c>
    </row>
    <row r="73" spans="1:26" x14ac:dyDescent="0.15">
      <c r="A73" s="4">
        <f t="shared" si="4"/>
        <v>4000069</v>
      </c>
      <c r="B73" s="4">
        <v>0</v>
      </c>
      <c r="C73" s="4">
        <v>0</v>
      </c>
      <c r="D73" s="4">
        <v>0</v>
      </c>
      <c r="E73" s="4">
        <v>0</v>
      </c>
      <c r="F73" s="4">
        <f>VLOOKUP(Z73,深渊配置!H:N,6,FALSE)</f>
        <v>928</v>
      </c>
      <c r="G73" s="4">
        <f>VLOOKUP(Z73,深渊配置!H:N,4,FALSE)</f>
        <v>580</v>
      </c>
      <c r="H73" s="4">
        <v>0</v>
      </c>
      <c r="I73" s="4">
        <f>VLOOKUP(Z73,深渊配置!H:N,5,FALSE)</f>
        <v>580</v>
      </c>
      <c r="J73" s="4">
        <f>VLOOKUP(Z73,深渊配置!H:N,7,FALSE)</f>
        <v>360</v>
      </c>
      <c r="K73" s="4">
        <v>140</v>
      </c>
      <c r="L73" s="4">
        <v>0</v>
      </c>
      <c r="M73" s="4">
        <v>0</v>
      </c>
      <c r="N73" s="4">
        <v>135</v>
      </c>
      <c r="O73" s="4">
        <v>0</v>
      </c>
      <c r="P73" s="4">
        <v>0</v>
      </c>
      <c r="Q73" s="4">
        <v>0</v>
      </c>
      <c r="R73" s="4">
        <v>0</v>
      </c>
      <c r="S73" s="4">
        <v>0</v>
      </c>
      <c r="T73" s="4">
        <v>0</v>
      </c>
      <c r="U73" s="4">
        <v>0</v>
      </c>
      <c r="V73" s="4">
        <v>0</v>
      </c>
      <c r="W73" s="4">
        <f>VLOOKUP(Z73,深渊配置!F:G,2,FALSE)</f>
        <v>4000069</v>
      </c>
      <c r="X73" s="4">
        <f>VLOOKUP(Z73,深渊配置!H:J,3,FALSE)</f>
        <v>15</v>
      </c>
      <c r="Y73" t="str">
        <f>VLOOKUP(Z73,深渊配置!H:I,2,FALSE)</f>
        <v>藤蔓怪</v>
      </c>
      <c r="Z73">
        <f t="shared" si="5"/>
        <v>69</v>
      </c>
    </row>
    <row r="74" spans="1:26" x14ac:dyDescent="0.15">
      <c r="A74" s="4">
        <f t="shared" si="4"/>
        <v>4000070</v>
      </c>
      <c r="B74" s="4">
        <v>0</v>
      </c>
      <c r="C74" s="4">
        <v>0</v>
      </c>
      <c r="D74" s="4">
        <v>0</v>
      </c>
      <c r="E74" s="4">
        <v>0</v>
      </c>
      <c r="F74" s="4">
        <f>VLOOKUP(Z74,深渊配置!H:N,6,FALSE)</f>
        <v>928</v>
      </c>
      <c r="G74" s="4">
        <f>VLOOKUP(Z74,深渊配置!H:N,4,FALSE)</f>
        <v>580</v>
      </c>
      <c r="H74" s="4">
        <v>0</v>
      </c>
      <c r="I74" s="4">
        <f>VLOOKUP(Z74,深渊配置!H:N,5,FALSE)</f>
        <v>580</v>
      </c>
      <c r="J74" s="4">
        <f>VLOOKUP(Z74,深渊配置!H:N,7,FALSE)</f>
        <v>360</v>
      </c>
      <c r="K74" s="4">
        <v>141</v>
      </c>
      <c r="L74" s="4">
        <v>0</v>
      </c>
      <c r="M74" s="4">
        <v>0</v>
      </c>
      <c r="N74" s="4">
        <v>136</v>
      </c>
      <c r="O74" s="4">
        <v>0</v>
      </c>
      <c r="P74" s="4">
        <v>0</v>
      </c>
      <c r="Q74" s="4">
        <v>0</v>
      </c>
      <c r="R74" s="4">
        <v>0</v>
      </c>
      <c r="S74" s="4">
        <v>0</v>
      </c>
      <c r="T74" s="4">
        <v>0</v>
      </c>
      <c r="U74" s="4">
        <v>0</v>
      </c>
      <c r="V74" s="4">
        <v>0</v>
      </c>
      <c r="W74" s="4">
        <f>VLOOKUP(Z74,深渊配置!F:G,2,FALSE)</f>
        <v>4000070</v>
      </c>
      <c r="X74" s="4">
        <f>VLOOKUP(Z74,深渊配置!H:J,3,FALSE)</f>
        <v>15</v>
      </c>
      <c r="Y74" t="str">
        <f>VLOOKUP(Z74,深渊配置!H:I,2,FALSE)</f>
        <v>麦克白</v>
      </c>
      <c r="Z74">
        <f t="shared" si="5"/>
        <v>70</v>
      </c>
    </row>
    <row r="75" spans="1:26" x14ac:dyDescent="0.15">
      <c r="A75" s="4">
        <f t="shared" si="4"/>
        <v>4000071</v>
      </c>
      <c r="B75" s="4">
        <v>0</v>
      </c>
      <c r="C75" s="4">
        <v>0</v>
      </c>
      <c r="D75" s="4">
        <v>0</v>
      </c>
      <c r="E75" s="4">
        <v>0</v>
      </c>
      <c r="F75" s="4">
        <f>VLOOKUP(Z75,深渊配置!H:N,6,FALSE)</f>
        <v>928</v>
      </c>
      <c r="G75" s="4">
        <f>VLOOKUP(Z75,深渊配置!H:N,4,FALSE)</f>
        <v>580</v>
      </c>
      <c r="H75" s="4">
        <v>0</v>
      </c>
      <c r="I75" s="4">
        <f>VLOOKUP(Z75,深渊配置!H:N,5,FALSE)</f>
        <v>580</v>
      </c>
      <c r="J75" s="4">
        <f>VLOOKUP(Z75,深渊配置!H:N,7,FALSE)</f>
        <v>360</v>
      </c>
      <c r="K75" s="4">
        <v>142</v>
      </c>
      <c r="L75" s="4">
        <v>0</v>
      </c>
      <c r="M75" s="4">
        <v>0</v>
      </c>
      <c r="N75" s="4">
        <v>137</v>
      </c>
      <c r="O75" s="4">
        <v>0</v>
      </c>
      <c r="P75" s="4">
        <v>0</v>
      </c>
      <c r="Q75" s="4">
        <v>0</v>
      </c>
      <c r="R75" s="4">
        <v>0</v>
      </c>
      <c r="S75" s="4">
        <v>0</v>
      </c>
      <c r="T75" s="4">
        <v>0</v>
      </c>
      <c r="U75" s="4">
        <v>0</v>
      </c>
      <c r="V75" s="4">
        <v>0</v>
      </c>
      <c r="W75" s="4">
        <f>VLOOKUP(Z75,深渊配置!F:G,2,FALSE)</f>
        <v>4000071</v>
      </c>
      <c r="X75" s="4">
        <f>VLOOKUP(Z75,深渊配置!H:J,3,FALSE)</f>
        <v>15</v>
      </c>
      <c r="Y75" t="str">
        <f>VLOOKUP(Z75,深渊配置!H:I,2,FALSE)</f>
        <v>毒蘑菇</v>
      </c>
      <c r="Z75">
        <f t="shared" si="5"/>
        <v>71</v>
      </c>
    </row>
    <row r="76" spans="1:26" x14ac:dyDescent="0.15">
      <c r="A76" s="4">
        <f t="shared" si="4"/>
        <v>4000072</v>
      </c>
      <c r="B76" s="4">
        <v>0</v>
      </c>
      <c r="C76" s="4">
        <v>0</v>
      </c>
      <c r="D76" s="4">
        <v>0</v>
      </c>
      <c r="E76" s="4">
        <v>0</v>
      </c>
      <c r="F76" s="4">
        <f>VLOOKUP(Z76,深渊配置!H:N,6,FALSE)</f>
        <v>928</v>
      </c>
      <c r="G76" s="4">
        <f>VLOOKUP(Z76,深渊配置!H:N,4,FALSE)</f>
        <v>580</v>
      </c>
      <c r="H76" s="4">
        <v>0</v>
      </c>
      <c r="I76" s="4">
        <f>VLOOKUP(Z76,深渊配置!H:N,5,FALSE)</f>
        <v>580</v>
      </c>
      <c r="J76" s="4">
        <f>VLOOKUP(Z76,深渊配置!H:N,7,FALSE)</f>
        <v>360</v>
      </c>
      <c r="K76" s="4">
        <v>143</v>
      </c>
      <c r="L76" s="4">
        <v>0</v>
      </c>
      <c r="M76" s="4">
        <v>0</v>
      </c>
      <c r="N76" s="4">
        <v>138</v>
      </c>
      <c r="O76" s="4">
        <v>0</v>
      </c>
      <c r="P76" s="4">
        <v>0</v>
      </c>
      <c r="Q76" s="4">
        <v>0</v>
      </c>
      <c r="R76" s="4">
        <v>0</v>
      </c>
      <c r="S76" s="4">
        <v>0</v>
      </c>
      <c r="T76" s="4">
        <v>0</v>
      </c>
      <c r="U76" s="4">
        <v>0</v>
      </c>
      <c r="V76" s="4">
        <v>0</v>
      </c>
      <c r="W76" s="4">
        <f>VLOOKUP(Z76,深渊配置!F:G,2,FALSE)</f>
        <v>4000072</v>
      </c>
      <c r="X76" s="4">
        <f>VLOOKUP(Z76,深渊配置!H:J,3,FALSE)</f>
        <v>15</v>
      </c>
      <c r="Y76" t="str">
        <f>VLOOKUP(Z76,深渊配置!H:I,2,FALSE)</f>
        <v>毒蘑菇</v>
      </c>
      <c r="Z76">
        <f t="shared" si="5"/>
        <v>72</v>
      </c>
    </row>
    <row r="77" spans="1:26" x14ac:dyDescent="0.15">
      <c r="A77" s="4">
        <f t="shared" si="4"/>
        <v>4000073</v>
      </c>
      <c r="B77" s="4">
        <v>0</v>
      </c>
      <c r="C77" s="4">
        <v>0</v>
      </c>
      <c r="D77" s="4">
        <v>0</v>
      </c>
      <c r="E77" s="4">
        <v>0</v>
      </c>
      <c r="F77" s="4">
        <f>VLOOKUP(Z77,深渊配置!H:N,6,FALSE)</f>
        <v>985</v>
      </c>
      <c r="G77" s="4">
        <f>VLOOKUP(Z77,深渊配置!H:N,4,FALSE)</f>
        <v>616</v>
      </c>
      <c r="H77" s="4">
        <v>0</v>
      </c>
      <c r="I77" s="4">
        <f>VLOOKUP(Z77,深渊配置!H:N,5,FALSE)</f>
        <v>616</v>
      </c>
      <c r="J77" s="4">
        <f>VLOOKUP(Z77,深渊配置!H:N,7,FALSE)</f>
        <v>384</v>
      </c>
      <c r="K77" s="4">
        <v>144</v>
      </c>
      <c r="L77" s="4">
        <v>0</v>
      </c>
      <c r="M77" s="4">
        <v>0</v>
      </c>
      <c r="N77" s="4">
        <v>139</v>
      </c>
      <c r="O77" s="4">
        <v>0</v>
      </c>
      <c r="P77" s="4">
        <v>0</v>
      </c>
      <c r="Q77" s="4">
        <v>0</v>
      </c>
      <c r="R77" s="4">
        <v>0</v>
      </c>
      <c r="S77" s="4">
        <v>0</v>
      </c>
      <c r="T77" s="4">
        <v>0</v>
      </c>
      <c r="U77" s="4">
        <v>0</v>
      </c>
      <c r="V77" s="4">
        <v>0</v>
      </c>
      <c r="W77" s="4">
        <f>VLOOKUP(Z77,深渊配置!F:G,2,FALSE)</f>
        <v>4000073</v>
      </c>
      <c r="X77" s="4">
        <f>VLOOKUP(Z77,深渊配置!H:J,3,FALSE)</f>
        <v>16</v>
      </c>
      <c r="Y77" t="str">
        <f>VLOOKUP(Z77,深渊配置!H:I,2,FALSE)</f>
        <v>毒蘑菇</v>
      </c>
      <c r="Z77">
        <f t="shared" si="5"/>
        <v>73</v>
      </c>
    </row>
    <row r="78" spans="1:26" x14ac:dyDescent="0.15">
      <c r="A78" s="4">
        <f t="shared" si="4"/>
        <v>4000074</v>
      </c>
      <c r="B78" s="4">
        <v>0</v>
      </c>
      <c r="C78" s="4">
        <v>0</v>
      </c>
      <c r="D78" s="4">
        <v>0</v>
      </c>
      <c r="E78" s="4">
        <v>0</v>
      </c>
      <c r="F78" s="4">
        <f>VLOOKUP(Z78,深渊配置!H:N,6,FALSE)</f>
        <v>985</v>
      </c>
      <c r="G78" s="4">
        <f>VLOOKUP(Z78,深渊配置!H:N,4,FALSE)</f>
        <v>616</v>
      </c>
      <c r="H78" s="4">
        <v>0</v>
      </c>
      <c r="I78" s="4">
        <f>VLOOKUP(Z78,深渊配置!H:N,5,FALSE)</f>
        <v>616</v>
      </c>
      <c r="J78" s="4">
        <f>VLOOKUP(Z78,深渊配置!H:N,7,FALSE)</f>
        <v>384</v>
      </c>
      <c r="K78" s="4">
        <v>145</v>
      </c>
      <c r="L78" s="4">
        <v>0</v>
      </c>
      <c r="M78" s="4">
        <v>0</v>
      </c>
      <c r="N78" s="4">
        <v>140</v>
      </c>
      <c r="O78" s="4">
        <v>0</v>
      </c>
      <c r="P78" s="4">
        <v>0</v>
      </c>
      <c r="Q78" s="4">
        <v>0</v>
      </c>
      <c r="R78" s="4">
        <v>0</v>
      </c>
      <c r="S78" s="4">
        <v>0</v>
      </c>
      <c r="T78" s="4">
        <v>0</v>
      </c>
      <c r="U78" s="4">
        <v>0</v>
      </c>
      <c r="V78" s="4">
        <v>0</v>
      </c>
      <c r="W78" s="4">
        <f>VLOOKUP(Z78,深渊配置!F:G,2,FALSE)</f>
        <v>4000074</v>
      </c>
      <c r="X78" s="4">
        <f>VLOOKUP(Z78,深渊配置!H:J,3,FALSE)</f>
        <v>16</v>
      </c>
      <c r="Y78" t="str">
        <f>VLOOKUP(Z78,深渊配置!H:I,2,FALSE)</f>
        <v>毒蘑菇</v>
      </c>
      <c r="Z78">
        <f t="shared" si="5"/>
        <v>74</v>
      </c>
    </row>
    <row r="79" spans="1:26" x14ac:dyDescent="0.15">
      <c r="A79" s="4">
        <f t="shared" si="4"/>
        <v>4000075</v>
      </c>
      <c r="B79" s="4">
        <v>0</v>
      </c>
      <c r="C79" s="4">
        <v>0</v>
      </c>
      <c r="D79" s="4">
        <v>0</v>
      </c>
      <c r="E79" s="4">
        <v>0</v>
      </c>
      <c r="F79" s="4">
        <f>VLOOKUP(Z79,深渊配置!H:N,6,FALSE)</f>
        <v>985</v>
      </c>
      <c r="G79" s="4">
        <f>VLOOKUP(Z79,深渊配置!H:N,4,FALSE)</f>
        <v>616</v>
      </c>
      <c r="H79" s="4">
        <v>0</v>
      </c>
      <c r="I79" s="4">
        <f>VLOOKUP(Z79,深渊配置!H:N,5,FALSE)</f>
        <v>616</v>
      </c>
      <c r="J79" s="4">
        <f>VLOOKUP(Z79,深渊配置!H:N,7,FALSE)</f>
        <v>384</v>
      </c>
      <c r="K79" s="4">
        <v>146</v>
      </c>
      <c r="L79" s="4">
        <v>0</v>
      </c>
      <c r="M79" s="4">
        <v>0</v>
      </c>
      <c r="N79" s="4">
        <v>141</v>
      </c>
      <c r="O79" s="4">
        <v>0</v>
      </c>
      <c r="P79" s="4">
        <v>0</v>
      </c>
      <c r="Q79" s="4">
        <v>0</v>
      </c>
      <c r="R79" s="4">
        <v>0</v>
      </c>
      <c r="S79" s="4">
        <v>0</v>
      </c>
      <c r="T79" s="4">
        <v>0</v>
      </c>
      <c r="U79" s="4">
        <v>0</v>
      </c>
      <c r="V79" s="4">
        <v>0</v>
      </c>
      <c r="W79" s="4">
        <f>VLOOKUP(Z79,深渊配置!F:G,2,FALSE)</f>
        <v>4000075</v>
      </c>
      <c r="X79" s="4">
        <f>VLOOKUP(Z79,深渊配置!H:J,3,FALSE)</f>
        <v>16</v>
      </c>
      <c r="Y79" t="str">
        <f>VLOOKUP(Z79,深渊配置!H:I,2,FALSE)</f>
        <v>毒蘑菇</v>
      </c>
      <c r="Z79">
        <f t="shared" si="5"/>
        <v>75</v>
      </c>
    </row>
    <row r="80" spans="1:26" x14ac:dyDescent="0.15">
      <c r="A80" s="4">
        <f t="shared" si="4"/>
        <v>4000076</v>
      </c>
      <c r="B80" s="4">
        <v>0</v>
      </c>
      <c r="C80" s="4">
        <v>0</v>
      </c>
      <c r="D80" s="4">
        <v>0</v>
      </c>
      <c r="E80" s="4">
        <v>0</v>
      </c>
      <c r="F80" s="4">
        <f>VLOOKUP(Z80,深渊配置!H:N,6,FALSE)</f>
        <v>985</v>
      </c>
      <c r="G80" s="4">
        <f>VLOOKUP(Z80,深渊配置!H:N,4,FALSE)</f>
        <v>616</v>
      </c>
      <c r="H80" s="4">
        <v>0</v>
      </c>
      <c r="I80" s="4">
        <f>VLOOKUP(Z80,深渊配置!H:N,5,FALSE)</f>
        <v>616</v>
      </c>
      <c r="J80" s="4">
        <f>VLOOKUP(Z80,深渊配置!H:N,7,FALSE)</f>
        <v>384</v>
      </c>
      <c r="K80" s="4">
        <v>147</v>
      </c>
      <c r="L80" s="4">
        <v>0</v>
      </c>
      <c r="M80" s="4">
        <v>0</v>
      </c>
      <c r="N80" s="4">
        <v>142</v>
      </c>
      <c r="O80" s="4">
        <v>0</v>
      </c>
      <c r="P80" s="4">
        <v>0</v>
      </c>
      <c r="Q80" s="4">
        <v>0</v>
      </c>
      <c r="R80" s="4">
        <v>0</v>
      </c>
      <c r="S80" s="4">
        <v>0</v>
      </c>
      <c r="T80" s="4">
        <v>0</v>
      </c>
      <c r="U80" s="4">
        <v>0</v>
      </c>
      <c r="V80" s="4">
        <v>0</v>
      </c>
      <c r="W80" s="4">
        <f>VLOOKUP(Z80,深渊配置!F:G,2,FALSE)</f>
        <v>4000076</v>
      </c>
      <c r="X80" s="4">
        <f>VLOOKUP(Z80,深渊配置!H:J,3,FALSE)</f>
        <v>16</v>
      </c>
      <c r="Y80" t="str">
        <f>VLOOKUP(Z80,深渊配置!H:I,2,FALSE)</f>
        <v>毒蘑菇</v>
      </c>
      <c r="Z80">
        <f t="shared" si="5"/>
        <v>76</v>
      </c>
    </row>
    <row r="81" spans="1:26" x14ac:dyDescent="0.15">
      <c r="A81" s="4">
        <f t="shared" si="4"/>
        <v>4000077</v>
      </c>
      <c r="B81" s="4">
        <v>0</v>
      </c>
      <c r="C81" s="4">
        <v>0</v>
      </c>
      <c r="D81" s="4">
        <v>0</v>
      </c>
      <c r="E81" s="4">
        <v>0</v>
      </c>
      <c r="F81" s="4">
        <f>VLOOKUP(Z81,深渊配置!H:N,6,FALSE)</f>
        <v>985</v>
      </c>
      <c r="G81" s="4">
        <f>VLOOKUP(Z81,深渊配置!H:N,4,FALSE)</f>
        <v>616</v>
      </c>
      <c r="H81" s="4">
        <v>0</v>
      </c>
      <c r="I81" s="4">
        <f>VLOOKUP(Z81,深渊配置!H:N,5,FALSE)</f>
        <v>616</v>
      </c>
      <c r="J81" s="4">
        <f>VLOOKUP(Z81,深渊配置!H:N,7,FALSE)</f>
        <v>384</v>
      </c>
      <c r="K81" s="4">
        <v>148</v>
      </c>
      <c r="L81" s="4">
        <v>0</v>
      </c>
      <c r="M81" s="4">
        <v>0</v>
      </c>
      <c r="N81" s="4">
        <v>143</v>
      </c>
      <c r="O81" s="4">
        <v>0</v>
      </c>
      <c r="P81" s="4">
        <v>0</v>
      </c>
      <c r="Q81" s="4">
        <v>0</v>
      </c>
      <c r="R81" s="4">
        <v>0</v>
      </c>
      <c r="S81" s="4">
        <v>0</v>
      </c>
      <c r="T81" s="4">
        <v>0</v>
      </c>
      <c r="U81" s="4">
        <v>0</v>
      </c>
      <c r="V81" s="4">
        <v>0</v>
      </c>
      <c r="W81" s="4">
        <f>VLOOKUP(Z81,深渊配置!F:G,2,FALSE)</f>
        <v>4000077</v>
      </c>
      <c r="X81" s="4">
        <f>VLOOKUP(Z81,深渊配置!H:J,3,FALSE)</f>
        <v>16</v>
      </c>
      <c r="Y81" t="str">
        <f>VLOOKUP(Z81,深渊配置!H:I,2,FALSE)</f>
        <v>甲虫精</v>
      </c>
      <c r="Z81">
        <f t="shared" si="5"/>
        <v>77</v>
      </c>
    </row>
    <row r="82" spans="1:26" x14ac:dyDescent="0.15">
      <c r="A82" s="4">
        <f t="shared" si="4"/>
        <v>4000078</v>
      </c>
      <c r="B82" s="4">
        <v>0</v>
      </c>
      <c r="C82" s="4">
        <v>0</v>
      </c>
      <c r="D82" s="4">
        <v>0</v>
      </c>
      <c r="E82" s="4">
        <v>0</v>
      </c>
      <c r="F82" s="4">
        <f>VLOOKUP(Z82,深渊配置!H:N,6,FALSE)</f>
        <v>1043</v>
      </c>
      <c r="G82" s="4">
        <f>VLOOKUP(Z82,深渊配置!H:N,4,FALSE)</f>
        <v>652</v>
      </c>
      <c r="H82" s="4">
        <v>0</v>
      </c>
      <c r="I82" s="4">
        <f>VLOOKUP(Z82,深渊配置!H:N,5,FALSE)</f>
        <v>652</v>
      </c>
      <c r="J82" s="4">
        <f>VLOOKUP(Z82,深渊配置!H:N,7,FALSE)</f>
        <v>408</v>
      </c>
      <c r="K82" s="4">
        <v>149</v>
      </c>
      <c r="L82" s="4">
        <v>0</v>
      </c>
      <c r="M82" s="4">
        <v>0</v>
      </c>
      <c r="N82" s="4">
        <v>144</v>
      </c>
      <c r="O82" s="4">
        <v>0</v>
      </c>
      <c r="P82" s="4">
        <v>0</v>
      </c>
      <c r="Q82" s="4">
        <v>0</v>
      </c>
      <c r="R82" s="4">
        <v>0</v>
      </c>
      <c r="S82" s="4">
        <v>0</v>
      </c>
      <c r="T82" s="4">
        <v>0</v>
      </c>
      <c r="U82" s="4">
        <v>0</v>
      </c>
      <c r="V82" s="4">
        <v>0</v>
      </c>
      <c r="W82" s="4">
        <f>VLOOKUP(Z82,深渊配置!F:G,2,FALSE)</f>
        <v>4000078</v>
      </c>
      <c r="X82" s="4">
        <f>VLOOKUP(Z82,深渊配置!H:J,3,FALSE)</f>
        <v>17</v>
      </c>
      <c r="Y82" t="str">
        <f>VLOOKUP(Z82,深渊配置!H:I,2,FALSE)</f>
        <v>甲虫精</v>
      </c>
      <c r="Z82">
        <f t="shared" si="5"/>
        <v>78</v>
      </c>
    </row>
    <row r="83" spans="1:26" x14ac:dyDescent="0.15">
      <c r="A83" s="4">
        <f t="shared" si="4"/>
        <v>4000079</v>
      </c>
      <c r="B83" s="4">
        <v>0</v>
      </c>
      <c r="C83" s="4">
        <v>0</v>
      </c>
      <c r="D83" s="4">
        <v>0</v>
      </c>
      <c r="E83" s="4">
        <v>0</v>
      </c>
      <c r="F83" s="4">
        <f>VLOOKUP(Z83,深渊配置!H:N,6,FALSE)</f>
        <v>1043</v>
      </c>
      <c r="G83" s="4">
        <f>VLOOKUP(Z83,深渊配置!H:N,4,FALSE)</f>
        <v>652</v>
      </c>
      <c r="H83" s="4">
        <v>0</v>
      </c>
      <c r="I83" s="4">
        <f>VLOOKUP(Z83,深渊配置!H:N,5,FALSE)</f>
        <v>652</v>
      </c>
      <c r="J83" s="4">
        <f>VLOOKUP(Z83,深渊配置!H:N,7,FALSE)</f>
        <v>408</v>
      </c>
      <c r="K83" s="4">
        <v>150</v>
      </c>
      <c r="L83" s="4">
        <v>0</v>
      </c>
      <c r="M83" s="4">
        <v>0</v>
      </c>
      <c r="N83" s="4">
        <v>145</v>
      </c>
      <c r="O83" s="4">
        <v>0</v>
      </c>
      <c r="P83" s="4">
        <v>0</v>
      </c>
      <c r="Q83" s="4">
        <v>0</v>
      </c>
      <c r="R83" s="4">
        <v>0</v>
      </c>
      <c r="S83" s="4">
        <v>0</v>
      </c>
      <c r="T83" s="4">
        <v>0</v>
      </c>
      <c r="U83" s="4">
        <v>0</v>
      </c>
      <c r="V83" s="4">
        <v>0</v>
      </c>
      <c r="W83" s="4">
        <f>VLOOKUP(Z83,深渊配置!F:G,2,FALSE)</f>
        <v>4000079</v>
      </c>
      <c r="X83" s="4">
        <f>VLOOKUP(Z83,深渊配置!H:J,3,FALSE)</f>
        <v>17</v>
      </c>
      <c r="Y83" t="str">
        <f>VLOOKUP(Z83,深渊配置!H:I,2,FALSE)</f>
        <v>甲虫精</v>
      </c>
      <c r="Z83">
        <f t="shared" si="5"/>
        <v>79</v>
      </c>
    </row>
    <row r="84" spans="1:26" x14ac:dyDescent="0.15">
      <c r="A84" s="4">
        <f t="shared" si="4"/>
        <v>4000080</v>
      </c>
      <c r="B84" s="4">
        <v>0</v>
      </c>
      <c r="C84" s="4">
        <v>0</v>
      </c>
      <c r="D84" s="4">
        <v>0</v>
      </c>
      <c r="E84" s="4">
        <v>0</v>
      </c>
      <c r="F84" s="4">
        <f>VLOOKUP(Z84,深渊配置!H:N,6,FALSE)</f>
        <v>1043</v>
      </c>
      <c r="G84" s="4">
        <f>VLOOKUP(Z84,深渊配置!H:N,4,FALSE)</f>
        <v>652</v>
      </c>
      <c r="H84" s="4">
        <v>0</v>
      </c>
      <c r="I84" s="4">
        <f>VLOOKUP(Z84,深渊配置!H:N,5,FALSE)</f>
        <v>652</v>
      </c>
      <c r="J84" s="4">
        <f>VLOOKUP(Z84,深渊配置!H:N,7,FALSE)</f>
        <v>408</v>
      </c>
      <c r="K84" s="4">
        <v>151</v>
      </c>
      <c r="L84" s="4">
        <v>0</v>
      </c>
      <c r="M84" s="4">
        <v>0</v>
      </c>
      <c r="N84" s="4">
        <v>146</v>
      </c>
      <c r="O84" s="4">
        <v>0</v>
      </c>
      <c r="P84" s="4">
        <v>0</v>
      </c>
      <c r="Q84" s="4">
        <v>0</v>
      </c>
      <c r="R84" s="4">
        <v>0</v>
      </c>
      <c r="S84" s="4">
        <v>0</v>
      </c>
      <c r="T84" s="4">
        <v>0</v>
      </c>
      <c r="U84" s="4">
        <v>0</v>
      </c>
      <c r="V84" s="4">
        <v>0</v>
      </c>
      <c r="W84" s="4">
        <f>VLOOKUP(Z84,深渊配置!F:G,2,FALSE)</f>
        <v>4000080</v>
      </c>
      <c r="X84" s="4">
        <f>VLOOKUP(Z84,深渊配置!H:J,3,FALSE)</f>
        <v>17</v>
      </c>
      <c r="Y84" t="str">
        <f>VLOOKUP(Z84,深渊配置!H:I,2,FALSE)</f>
        <v>藤蔓怪</v>
      </c>
      <c r="Z84">
        <f t="shared" si="5"/>
        <v>80</v>
      </c>
    </row>
    <row r="85" spans="1:26" x14ac:dyDescent="0.15">
      <c r="A85" s="4">
        <f t="shared" si="4"/>
        <v>4000081</v>
      </c>
      <c r="B85" s="4">
        <v>0</v>
      </c>
      <c r="C85" s="4">
        <v>0</v>
      </c>
      <c r="D85" s="4">
        <v>0</v>
      </c>
      <c r="E85" s="4">
        <v>0</v>
      </c>
      <c r="F85" s="4">
        <f>VLOOKUP(Z85,深渊配置!H:N,6,FALSE)</f>
        <v>1043</v>
      </c>
      <c r="G85" s="4">
        <f>VLOOKUP(Z85,深渊配置!H:N,4,FALSE)</f>
        <v>652</v>
      </c>
      <c r="H85" s="4">
        <v>0</v>
      </c>
      <c r="I85" s="4">
        <f>VLOOKUP(Z85,深渊配置!H:N,5,FALSE)</f>
        <v>652</v>
      </c>
      <c r="J85" s="4">
        <f>VLOOKUP(Z85,深渊配置!H:N,7,FALSE)</f>
        <v>408</v>
      </c>
      <c r="K85" s="4">
        <v>152</v>
      </c>
      <c r="L85" s="4">
        <v>0</v>
      </c>
      <c r="M85" s="4">
        <v>0</v>
      </c>
      <c r="N85" s="4">
        <v>147</v>
      </c>
      <c r="O85" s="4">
        <v>0</v>
      </c>
      <c r="P85" s="4">
        <v>0</v>
      </c>
      <c r="Q85" s="4">
        <v>0</v>
      </c>
      <c r="R85" s="4">
        <v>0</v>
      </c>
      <c r="S85" s="4">
        <v>0</v>
      </c>
      <c r="T85" s="4">
        <v>0</v>
      </c>
      <c r="U85" s="4">
        <v>0</v>
      </c>
      <c r="V85" s="4">
        <v>0</v>
      </c>
      <c r="W85" s="4">
        <f>VLOOKUP(Z85,深渊配置!F:G,2,FALSE)</f>
        <v>4000081</v>
      </c>
      <c r="X85" s="4">
        <f>VLOOKUP(Z85,深渊配置!H:J,3,FALSE)</f>
        <v>17</v>
      </c>
      <c r="Y85" t="str">
        <f>VLOOKUP(Z85,深渊配置!H:I,2,FALSE)</f>
        <v>毒蘑菇</v>
      </c>
      <c r="Z85">
        <f t="shared" si="5"/>
        <v>81</v>
      </c>
    </row>
    <row r="86" spans="1:26" x14ac:dyDescent="0.15">
      <c r="A86" s="4">
        <f t="shared" si="4"/>
        <v>4000082</v>
      </c>
      <c r="B86" s="4">
        <v>0</v>
      </c>
      <c r="C86" s="4">
        <v>0</v>
      </c>
      <c r="D86" s="4">
        <v>0</v>
      </c>
      <c r="E86" s="4">
        <v>0</v>
      </c>
      <c r="F86" s="4">
        <f>VLOOKUP(Z86,深渊配置!H:N,6,FALSE)</f>
        <v>1043</v>
      </c>
      <c r="G86" s="4">
        <f>VLOOKUP(Z86,深渊配置!H:N,4,FALSE)</f>
        <v>652</v>
      </c>
      <c r="H86" s="4">
        <v>0</v>
      </c>
      <c r="I86" s="4">
        <f>VLOOKUP(Z86,深渊配置!H:N,5,FALSE)</f>
        <v>652</v>
      </c>
      <c r="J86" s="4">
        <f>VLOOKUP(Z86,深渊配置!H:N,7,FALSE)</f>
        <v>408</v>
      </c>
      <c r="K86" s="4">
        <v>153</v>
      </c>
      <c r="L86" s="4">
        <v>0</v>
      </c>
      <c r="M86" s="4">
        <v>0</v>
      </c>
      <c r="N86" s="4">
        <v>148</v>
      </c>
      <c r="O86" s="4">
        <v>0</v>
      </c>
      <c r="P86" s="4">
        <v>0</v>
      </c>
      <c r="Q86" s="4">
        <v>0</v>
      </c>
      <c r="R86" s="4">
        <v>0</v>
      </c>
      <c r="S86" s="4">
        <v>0</v>
      </c>
      <c r="T86" s="4">
        <v>0</v>
      </c>
      <c r="U86" s="4">
        <v>0</v>
      </c>
      <c r="V86" s="4">
        <v>0</v>
      </c>
      <c r="W86" s="4">
        <f>VLOOKUP(Z86,深渊配置!F:G,2,FALSE)</f>
        <v>4000082</v>
      </c>
      <c r="X86" s="4">
        <f>VLOOKUP(Z86,深渊配置!H:J,3,FALSE)</f>
        <v>17</v>
      </c>
      <c r="Y86" t="str">
        <f>VLOOKUP(Z86,深渊配置!H:I,2,FALSE)</f>
        <v>毒蘑菇</v>
      </c>
      <c r="Z86">
        <f t="shared" si="5"/>
        <v>82</v>
      </c>
    </row>
    <row r="87" spans="1:26" x14ac:dyDescent="0.15">
      <c r="A87" s="4">
        <f t="shared" si="4"/>
        <v>4000083</v>
      </c>
      <c r="B87" s="4">
        <v>0</v>
      </c>
      <c r="C87" s="4">
        <v>0</v>
      </c>
      <c r="D87" s="4">
        <v>0</v>
      </c>
      <c r="E87" s="4">
        <v>0</v>
      </c>
      <c r="F87" s="4">
        <f>VLOOKUP(Z87,深渊配置!H:N,6,FALSE)</f>
        <v>1100</v>
      </c>
      <c r="G87" s="4">
        <f>VLOOKUP(Z87,深渊配置!H:N,4,FALSE)</f>
        <v>688</v>
      </c>
      <c r="H87" s="4">
        <v>0</v>
      </c>
      <c r="I87" s="4">
        <f>VLOOKUP(Z87,深渊配置!H:N,5,FALSE)</f>
        <v>688</v>
      </c>
      <c r="J87" s="4">
        <f>VLOOKUP(Z87,深渊配置!H:N,7,FALSE)</f>
        <v>432</v>
      </c>
      <c r="K87" s="4">
        <v>154</v>
      </c>
      <c r="L87" s="4">
        <v>0</v>
      </c>
      <c r="M87" s="4">
        <v>0</v>
      </c>
      <c r="N87" s="4">
        <v>149</v>
      </c>
      <c r="O87" s="4">
        <v>0</v>
      </c>
      <c r="P87" s="4">
        <v>0</v>
      </c>
      <c r="Q87" s="4">
        <v>0</v>
      </c>
      <c r="R87" s="4">
        <v>0</v>
      </c>
      <c r="S87" s="4">
        <v>0</v>
      </c>
      <c r="T87" s="4">
        <v>0</v>
      </c>
      <c r="U87" s="4">
        <v>0</v>
      </c>
      <c r="V87" s="4">
        <v>0</v>
      </c>
      <c r="W87" s="4">
        <f>VLOOKUP(Z87,深渊配置!F:G,2,FALSE)</f>
        <v>4000083</v>
      </c>
      <c r="X87" s="4">
        <f>VLOOKUP(Z87,深渊配置!H:J,3,FALSE)</f>
        <v>18</v>
      </c>
      <c r="Y87" t="str">
        <f>VLOOKUP(Z87,深渊配置!H:I,2,FALSE)</f>
        <v>甲虫精</v>
      </c>
      <c r="Z87">
        <f t="shared" si="5"/>
        <v>83</v>
      </c>
    </row>
    <row r="88" spans="1:26" x14ac:dyDescent="0.15">
      <c r="A88" s="4">
        <f t="shared" si="4"/>
        <v>4000084</v>
      </c>
      <c r="B88" s="4">
        <v>0</v>
      </c>
      <c r="C88" s="4">
        <v>0</v>
      </c>
      <c r="D88" s="4">
        <v>0</v>
      </c>
      <c r="E88" s="4">
        <v>0</v>
      </c>
      <c r="F88" s="4">
        <f>VLOOKUP(Z88,深渊配置!H:N,6,FALSE)</f>
        <v>1100</v>
      </c>
      <c r="G88" s="4">
        <f>VLOOKUP(Z88,深渊配置!H:N,4,FALSE)</f>
        <v>688</v>
      </c>
      <c r="H88" s="4">
        <v>0</v>
      </c>
      <c r="I88" s="4">
        <f>VLOOKUP(Z88,深渊配置!H:N,5,FALSE)</f>
        <v>688</v>
      </c>
      <c r="J88" s="4">
        <f>VLOOKUP(Z88,深渊配置!H:N,7,FALSE)</f>
        <v>432</v>
      </c>
      <c r="K88" s="4">
        <v>155</v>
      </c>
      <c r="L88" s="4">
        <v>0</v>
      </c>
      <c r="M88" s="4">
        <v>0</v>
      </c>
      <c r="N88" s="4">
        <v>150</v>
      </c>
      <c r="O88" s="4">
        <v>0</v>
      </c>
      <c r="P88" s="4">
        <v>0</v>
      </c>
      <c r="Q88" s="4">
        <v>0</v>
      </c>
      <c r="R88" s="4">
        <v>0</v>
      </c>
      <c r="S88" s="4">
        <v>0</v>
      </c>
      <c r="T88" s="4">
        <v>0</v>
      </c>
      <c r="U88" s="4">
        <v>0</v>
      </c>
      <c r="V88" s="4">
        <v>0</v>
      </c>
      <c r="W88" s="4">
        <f>VLOOKUP(Z88,深渊配置!F:G,2,FALSE)</f>
        <v>4000084</v>
      </c>
      <c r="X88" s="4">
        <f>VLOOKUP(Z88,深渊配置!H:J,3,FALSE)</f>
        <v>18</v>
      </c>
      <c r="Y88" t="str">
        <f>VLOOKUP(Z88,深渊配置!H:I,2,FALSE)</f>
        <v>甲虫精</v>
      </c>
      <c r="Z88">
        <f t="shared" si="5"/>
        <v>84</v>
      </c>
    </row>
    <row r="89" spans="1:26" x14ac:dyDescent="0.15">
      <c r="A89" s="4">
        <f t="shared" si="4"/>
        <v>4000085</v>
      </c>
      <c r="B89" s="4">
        <v>0</v>
      </c>
      <c r="C89" s="4">
        <v>0</v>
      </c>
      <c r="D89" s="4">
        <v>0</v>
      </c>
      <c r="E89" s="4">
        <v>0</v>
      </c>
      <c r="F89" s="4">
        <f>VLOOKUP(Z89,深渊配置!H:N,6,FALSE)</f>
        <v>1100</v>
      </c>
      <c r="G89" s="4">
        <f>VLOOKUP(Z89,深渊配置!H:N,4,FALSE)</f>
        <v>688</v>
      </c>
      <c r="H89" s="4">
        <v>0</v>
      </c>
      <c r="I89" s="4">
        <f>VLOOKUP(Z89,深渊配置!H:N,5,FALSE)</f>
        <v>688</v>
      </c>
      <c r="J89" s="4">
        <f>VLOOKUP(Z89,深渊配置!H:N,7,FALSE)</f>
        <v>432</v>
      </c>
      <c r="K89" s="4">
        <v>156</v>
      </c>
      <c r="L89" s="4">
        <v>0</v>
      </c>
      <c r="M89" s="4">
        <v>0</v>
      </c>
      <c r="N89" s="4">
        <v>151</v>
      </c>
      <c r="O89" s="4">
        <v>0</v>
      </c>
      <c r="P89" s="4">
        <v>0</v>
      </c>
      <c r="Q89" s="4">
        <v>0</v>
      </c>
      <c r="R89" s="4">
        <v>0</v>
      </c>
      <c r="S89" s="4">
        <v>0</v>
      </c>
      <c r="T89" s="4">
        <v>0</v>
      </c>
      <c r="U89" s="4">
        <v>0</v>
      </c>
      <c r="V89" s="4">
        <v>0</v>
      </c>
      <c r="W89" s="4">
        <f>VLOOKUP(Z89,深渊配置!F:G,2,FALSE)</f>
        <v>4000085</v>
      </c>
      <c r="X89" s="4">
        <f>VLOOKUP(Z89,深渊配置!H:J,3,FALSE)</f>
        <v>18</v>
      </c>
      <c r="Y89" t="str">
        <f>VLOOKUP(Z89,深渊配置!H:I,2,FALSE)</f>
        <v>甲虫精</v>
      </c>
      <c r="Z89">
        <f t="shared" si="5"/>
        <v>85</v>
      </c>
    </row>
    <row r="90" spans="1:26" x14ac:dyDescent="0.15">
      <c r="A90" s="4">
        <f t="shared" si="4"/>
        <v>4000086</v>
      </c>
      <c r="B90" s="4">
        <v>0</v>
      </c>
      <c r="C90" s="4">
        <v>0</v>
      </c>
      <c r="D90" s="4">
        <v>0</v>
      </c>
      <c r="E90" s="4">
        <v>0</v>
      </c>
      <c r="F90" s="4">
        <f>VLOOKUP(Z90,深渊配置!H:N,6,FALSE)</f>
        <v>1100</v>
      </c>
      <c r="G90" s="4">
        <f>VLOOKUP(Z90,深渊配置!H:N,4,FALSE)</f>
        <v>688</v>
      </c>
      <c r="H90" s="4">
        <v>0</v>
      </c>
      <c r="I90" s="4">
        <f>VLOOKUP(Z90,深渊配置!H:N,5,FALSE)</f>
        <v>688</v>
      </c>
      <c r="J90" s="4">
        <f>VLOOKUP(Z90,深渊配置!H:N,7,FALSE)</f>
        <v>432</v>
      </c>
      <c r="K90" s="4">
        <v>157</v>
      </c>
      <c r="L90" s="4">
        <v>0</v>
      </c>
      <c r="M90" s="4">
        <v>0</v>
      </c>
      <c r="N90" s="4">
        <v>152</v>
      </c>
      <c r="O90" s="4">
        <v>0</v>
      </c>
      <c r="P90" s="4">
        <v>0</v>
      </c>
      <c r="Q90" s="4">
        <v>0</v>
      </c>
      <c r="R90" s="4">
        <v>0</v>
      </c>
      <c r="S90" s="4">
        <v>0</v>
      </c>
      <c r="T90" s="4">
        <v>0</v>
      </c>
      <c r="U90" s="4">
        <v>0</v>
      </c>
      <c r="V90" s="4">
        <v>0</v>
      </c>
      <c r="W90" s="4">
        <f>VLOOKUP(Z90,深渊配置!F:G,2,FALSE)</f>
        <v>4000086</v>
      </c>
      <c r="X90" s="4">
        <f>VLOOKUP(Z90,深渊配置!H:J,3,FALSE)</f>
        <v>18</v>
      </c>
      <c r="Y90" t="str">
        <f>VLOOKUP(Z90,深渊配置!H:I,2,FALSE)</f>
        <v>黄蜂怪</v>
      </c>
      <c r="Z90">
        <f t="shared" si="5"/>
        <v>86</v>
      </c>
    </row>
    <row r="91" spans="1:26" x14ac:dyDescent="0.15">
      <c r="A91" s="4">
        <f t="shared" si="4"/>
        <v>4000087</v>
      </c>
      <c r="B91" s="4">
        <v>0</v>
      </c>
      <c r="C91" s="4">
        <v>0</v>
      </c>
      <c r="D91" s="4">
        <v>0</v>
      </c>
      <c r="E91" s="4">
        <v>0</v>
      </c>
      <c r="F91" s="4">
        <f>VLOOKUP(Z91,深渊配置!H:N,6,FALSE)</f>
        <v>1100</v>
      </c>
      <c r="G91" s="4">
        <f>VLOOKUP(Z91,深渊配置!H:N,4,FALSE)</f>
        <v>688</v>
      </c>
      <c r="H91" s="4">
        <v>0</v>
      </c>
      <c r="I91" s="4">
        <f>VLOOKUP(Z91,深渊配置!H:N,5,FALSE)</f>
        <v>688</v>
      </c>
      <c r="J91" s="4">
        <f>VLOOKUP(Z91,深渊配置!H:N,7,FALSE)</f>
        <v>432</v>
      </c>
      <c r="K91" s="4">
        <v>158</v>
      </c>
      <c r="L91" s="4">
        <v>0</v>
      </c>
      <c r="M91" s="4">
        <v>0</v>
      </c>
      <c r="N91" s="4">
        <v>153</v>
      </c>
      <c r="O91" s="4">
        <v>0</v>
      </c>
      <c r="P91" s="4">
        <v>0</v>
      </c>
      <c r="Q91" s="4">
        <v>0</v>
      </c>
      <c r="R91" s="4">
        <v>0</v>
      </c>
      <c r="S91" s="4">
        <v>0</v>
      </c>
      <c r="T91" s="4">
        <v>0</v>
      </c>
      <c r="U91" s="4">
        <v>0</v>
      </c>
      <c r="V91" s="4">
        <v>0</v>
      </c>
      <c r="W91" s="4">
        <f>VLOOKUP(Z91,深渊配置!F:G,2,FALSE)</f>
        <v>4000087</v>
      </c>
      <c r="X91" s="4">
        <f>VLOOKUP(Z91,深渊配置!H:J,3,FALSE)</f>
        <v>18</v>
      </c>
      <c r="Y91" t="str">
        <f>VLOOKUP(Z91,深渊配置!H:I,2,FALSE)</f>
        <v>黄蜂怪</v>
      </c>
      <c r="Z91">
        <f t="shared" si="5"/>
        <v>87</v>
      </c>
    </row>
    <row r="92" spans="1:26" x14ac:dyDescent="0.15">
      <c r="A92" s="4">
        <f t="shared" si="4"/>
        <v>4000088</v>
      </c>
      <c r="B92" s="4">
        <v>0</v>
      </c>
      <c r="C92" s="4">
        <v>0</v>
      </c>
      <c r="D92" s="4">
        <v>0</v>
      </c>
      <c r="E92" s="4">
        <v>0</v>
      </c>
      <c r="F92" s="4">
        <f>VLOOKUP(Z92,深渊配置!H:N,6,FALSE)</f>
        <v>1158</v>
      </c>
      <c r="G92" s="4">
        <f>VLOOKUP(Z92,深渊配置!H:N,4,FALSE)</f>
        <v>724</v>
      </c>
      <c r="H92" s="4">
        <v>0</v>
      </c>
      <c r="I92" s="4">
        <f>VLOOKUP(Z92,深渊配置!H:N,5,FALSE)</f>
        <v>724</v>
      </c>
      <c r="J92" s="4">
        <f>VLOOKUP(Z92,深渊配置!H:N,7,FALSE)</f>
        <v>456</v>
      </c>
      <c r="K92" s="4">
        <v>159</v>
      </c>
      <c r="L92" s="4">
        <v>0</v>
      </c>
      <c r="M92" s="4">
        <v>0</v>
      </c>
      <c r="N92" s="4">
        <v>154</v>
      </c>
      <c r="O92" s="4">
        <v>0</v>
      </c>
      <c r="P92" s="4">
        <v>0</v>
      </c>
      <c r="Q92" s="4">
        <v>0</v>
      </c>
      <c r="R92" s="4">
        <v>0</v>
      </c>
      <c r="S92" s="4">
        <v>0</v>
      </c>
      <c r="T92" s="4">
        <v>0</v>
      </c>
      <c r="U92" s="4">
        <v>0</v>
      </c>
      <c r="V92" s="4">
        <v>0</v>
      </c>
      <c r="W92" s="4">
        <f>VLOOKUP(Z92,深渊配置!F:G,2,FALSE)</f>
        <v>4000088</v>
      </c>
      <c r="X92" s="4">
        <f>VLOOKUP(Z92,深渊配置!H:J,3,FALSE)</f>
        <v>19</v>
      </c>
      <c r="Y92" t="str">
        <f>VLOOKUP(Z92,深渊配置!H:I,2,FALSE)</f>
        <v>甲虫精</v>
      </c>
      <c r="Z92">
        <f t="shared" si="5"/>
        <v>88</v>
      </c>
    </row>
    <row r="93" spans="1:26" x14ac:dyDescent="0.15">
      <c r="A93" s="4">
        <f t="shared" si="4"/>
        <v>4000089</v>
      </c>
      <c r="B93" s="4">
        <v>0</v>
      </c>
      <c r="C93" s="4">
        <v>0</v>
      </c>
      <c r="D93" s="4">
        <v>0</v>
      </c>
      <c r="E93" s="4">
        <v>0</v>
      </c>
      <c r="F93" s="4">
        <f>VLOOKUP(Z93,深渊配置!H:N,6,FALSE)</f>
        <v>1158</v>
      </c>
      <c r="G93" s="4">
        <f>VLOOKUP(Z93,深渊配置!H:N,4,FALSE)</f>
        <v>724</v>
      </c>
      <c r="H93" s="4">
        <v>0</v>
      </c>
      <c r="I93" s="4">
        <f>VLOOKUP(Z93,深渊配置!H:N,5,FALSE)</f>
        <v>724</v>
      </c>
      <c r="J93" s="4">
        <f>VLOOKUP(Z93,深渊配置!H:N,7,FALSE)</f>
        <v>456</v>
      </c>
      <c r="K93" s="4">
        <v>160</v>
      </c>
      <c r="L93" s="4">
        <v>0</v>
      </c>
      <c r="M93" s="4">
        <v>0</v>
      </c>
      <c r="N93" s="4">
        <v>155</v>
      </c>
      <c r="O93" s="4">
        <v>0</v>
      </c>
      <c r="P93" s="4">
        <v>0</v>
      </c>
      <c r="Q93" s="4">
        <v>0</v>
      </c>
      <c r="R93" s="4">
        <v>0</v>
      </c>
      <c r="S93" s="4">
        <v>0</v>
      </c>
      <c r="T93" s="4">
        <v>0</v>
      </c>
      <c r="U93" s="4">
        <v>0</v>
      </c>
      <c r="V93" s="4">
        <v>0</v>
      </c>
      <c r="W93" s="4">
        <f>VLOOKUP(Z93,深渊配置!F:G,2,FALSE)</f>
        <v>4000089</v>
      </c>
      <c r="X93" s="4">
        <f>VLOOKUP(Z93,深渊配置!H:J,3,FALSE)</f>
        <v>19</v>
      </c>
      <c r="Y93" t="str">
        <f>VLOOKUP(Z93,深渊配置!H:I,2,FALSE)</f>
        <v>甲虫精</v>
      </c>
      <c r="Z93">
        <f t="shared" si="5"/>
        <v>89</v>
      </c>
    </row>
    <row r="94" spans="1:26" x14ac:dyDescent="0.15">
      <c r="A94" s="4">
        <f t="shared" si="4"/>
        <v>4000090</v>
      </c>
      <c r="B94" s="4">
        <v>0</v>
      </c>
      <c r="C94" s="4">
        <v>0</v>
      </c>
      <c r="D94" s="4">
        <v>0</v>
      </c>
      <c r="E94" s="4">
        <v>0</v>
      </c>
      <c r="F94" s="4">
        <f>VLOOKUP(Z94,深渊配置!H:N,6,FALSE)</f>
        <v>1158</v>
      </c>
      <c r="G94" s="4">
        <f>VLOOKUP(Z94,深渊配置!H:N,4,FALSE)</f>
        <v>724</v>
      </c>
      <c r="H94" s="4">
        <v>0</v>
      </c>
      <c r="I94" s="4">
        <f>VLOOKUP(Z94,深渊配置!H:N,5,FALSE)</f>
        <v>724</v>
      </c>
      <c r="J94" s="4">
        <f>VLOOKUP(Z94,深渊配置!H:N,7,FALSE)</f>
        <v>456</v>
      </c>
      <c r="K94" s="4">
        <v>161</v>
      </c>
      <c r="L94" s="4">
        <v>0</v>
      </c>
      <c r="M94" s="4">
        <v>0</v>
      </c>
      <c r="N94" s="4">
        <v>156</v>
      </c>
      <c r="O94" s="4">
        <v>0</v>
      </c>
      <c r="P94" s="4">
        <v>0</v>
      </c>
      <c r="Q94" s="4">
        <v>0</v>
      </c>
      <c r="R94" s="4">
        <v>0</v>
      </c>
      <c r="S94" s="4">
        <v>0</v>
      </c>
      <c r="T94" s="4">
        <v>0</v>
      </c>
      <c r="U94" s="4">
        <v>0</v>
      </c>
      <c r="V94" s="4">
        <v>0</v>
      </c>
      <c r="W94" s="4">
        <f>VLOOKUP(Z94,深渊配置!F:G,2,FALSE)</f>
        <v>4000090</v>
      </c>
      <c r="X94" s="4">
        <f>VLOOKUP(Z94,深渊配置!H:J,3,FALSE)</f>
        <v>19</v>
      </c>
      <c r="Y94" t="str">
        <f>VLOOKUP(Z94,深渊配置!H:I,2,FALSE)</f>
        <v>甲虫精</v>
      </c>
      <c r="Z94">
        <f t="shared" si="5"/>
        <v>90</v>
      </c>
    </row>
    <row r="95" spans="1:26" x14ac:dyDescent="0.15">
      <c r="A95" s="4">
        <f t="shared" si="4"/>
        <v>4000091</v>
      </c>
      <c r="B95" s="4">
        <v>0</v>
      </c>
      <c r="C95" s="4">
        <v>0</v>
      </c>
      <c r="D95" s="4">
        <v>0</v>
      </c>
      <c r="E95" s="4">
        <v>0</v>
      </c>
      <c r="F95" s="4">
        <f>VLOOKUP(Z95,深渊配置!H:N,6,FALSE)</f>
        <v>1158</v>
      </c>
      <c r="G95" s="4">
        <f>VLOOKUP(Z95,深渊配置!H:N,4,FALSE)</f>
        <v>724</v>
      </c>
      <c r="H95" s="4">
        <v>0</v>
      </c>
      <c r="I95" s="4">
        <f>VLOOKUP(Z95,深渊配置!H:N,5,FALSE)</f>
        <v>724</v>
      </c>
      <c r="J95" s="4">
        <f>VLOOKUP(Z95,深渊配置!H:N,7,FALSE)</f>
        <v>456</v>
      </c>
      <c r="K95" s="4">
        <v>162</v>
      </c>
      <c r="L95" s="4">
        <v>0</v>
      </c>
      <c r="M95" s="4">
        <v>0</v>
      </c>
      <c r="N95" s="4">
        <v>157</v>
      </c>
      <c r="O95" s="4">
        <v>0</v>
      </c>
      <c r="P95" s="4">
        <v>0</v>
      </c>
      <c r="Q95" s="4">
        <v>0</v>
      </c>
      <c r="R95" s="4">
        <v>0</v>
      </c>
      <c r="S95" s="4">
        <v>0</v>
      </c>
      <c r="T95" s="4">
        <v>0</v>
      </c>
      <c r="U95" s="4">
        <v>0</v>
      </c>
      <c r="V95" s="4">
        <v>0</v>
      </c>
      <c r="W95" s="4">
        <f>VLOOKUP(Z95,深渊配置!F:G,2,FALSE)</f>
        <v>4000091</v>
      </c>
      <c r="X95" s="4">
        <f>VLOOKUP(Z95,深渊配置!H:J,3,FALSE)</f>
        <v>19</v>
      </c>
      <c r="Y95" t="str">
        <f>VLOOKUP(Z95,深渊配置!H:I,2,FALSE)</f>
        <v>黄蜂怪</v>
      </c>
      <c r="Z95">
        <f t="shared" si="5"/>
        <v>91</v>
      </c>
    </row>
    <row r="96" spans="1:26" x14ac:dyDescent="0.15">
      <c r="A96" s="4">
        <f t="shared" si="4"/>
        <v>4000092</v>
      </c>
      <c r="B96" s="4">
        <v>0</v>
      </c>
      <c r="C96" s="4">
        <v>0</v>
      </c>
      <c r="D96" s="4">
        <v>0</v>
      </c>
      <c r="E96" s="4">
        <v>0</v>
      </c>
      <c r="F96" s="4">
        <f>VLOOKUP(Z96,深渊配置!H:N,6,FALSE)</f>
        <v>1158</v>
      </c>
      <c r="G96" s="4">
        <f>VLOOKUP(Z96,深渊配置!H:N,4,FALSE)</f>
        <v>724</v>
      </c>
      <c r="H96" s="4">
        <v>0</v>
      </c>
      <c r="I96" s="4">
        <f>VLOOKUP(Z96,深渊配置!H:N,5,FALSE)</f>
        <v>724</v>
      </c>
      <c r="J96" s="4">
        <f>VLOOKUP(Z96,深渊配置!H:N,7,FALSE)</f>
        <v>456</v>
      </c>
      <c r="K96" s="4">
        <v>163</v>
      </c>
      <c r="L96" s="4">
        <v>0</v>
      </c>
      <c r="M96" s="4">
        <v>0</v>
      </c>
      <c r="N96" s="4">
        <v>158</v>
      </c>
      <c r="O96" s="4">
        <v>0</v>
      </c>
      <c r="P96" s="4">
        <v>0</v>
      </c>
      <c r="Q96" s="4">
        <v>0</v>
      </c>
      <c r="R96" s="4">
        <v>0</v>
      </c>
      <c r="S96" s="4">
        <v>0</v>
      </c>
      <c r="T96" s="4">
        <v>0</v>
      </c>
      <c r="U96" s="4">
        <v>0</v>
      </c>
      <c r="V96" s="4">
        <v>0</v>
      </c>
      <c r="W96" s="4">
        <f>VLOOKUP(Z96,深渊配置!F:G,2,FALSE)</f>
        <v>4000092</v>
      </c>
      <c r="X96" s="4">
        <f>VLOOKUP(Z96,深渊配置!H:J,3,FALSE)</f>
        <v>19</v>
      </c>
      <c r="Y96" t="str">
        <f>VLOOKUP(Z96,深渊配置!H:I,2,FALSE)</f>
        <v>黄蜂怪</v>
      </c>
      <c r="Z96">
        <f t="shared" si="5"/>
        <v>92</v>
      </c>
    </row>
    <row r="97" spans="1:26" x14ac:dyDescent="0.15">
      <c r="A97" s="4">
        <f t="shared" si="4"/>
        <v>4000093</v>
      </c>
      <c r="B97" s="4">
        <v>0</v>
      </c>
      <c r="C97" s="4">
        <v>0</v>
      </c>
      <c r="D97" s="4">
        <v>0</v>
      </c>
      <c r="E97" s="4">
        <v>0</v>
      </c>
      <c r="F97" s="4">
        <f>VLOOKUP(Z97,深渊配置!H:N,6,FALSE)</f>
        <v>1158</v>
      </c>
      <c r="G97" s="4">
        <f>VLOOKUP(Z97,深渊配置!H:N,4,FALSE)</f>
        <v>724</v>
      </c>
      <c r="H97" s="4">
        <v>0</v>
      </c>
      <c r="I97" s="4">
        <f>VLOOKUP(Z97,深渊配置!H:N,5,FALSE)</f>
        <v>724</v>
      </c>
      <c r="J97" s="4">
        <f>VLOOKUP(Z97,深渊配置!H:N,7,FALSE)</f>
        <v>456</v>
      </c>
      <c r="K97" s="4">
        <v>164</v>
      </c>
      <c r="L97" s="4">
        <v>0</v>
      </c>
      <c r="M97" s="4">
        <v>0</v>
      </c>
      <c r="N97" s="4">
        <v>159</v>
      </c>
      <c r="O97" s="4">
        <v>0</v>
      </c>
      <c r="P97" s="4">
        <v>0</v>
      </c>
      <c r="Q97" s="4">
        <v>0</v>
      </c>
      <c r="R97" s="4">
        <v>0</v>
      </c>
      <c r="S97" s="4">
        <v>0</v>
      </c>
      <c r="T97" s="4">
        <v>0</v>
      </c>
      <c r="U97" s="4">
        <v>0</v>
      </c>
      <c r="V97" s="4">
        <v>0</v>
      </c>
      <c r="W97" s="4">
        <f>VLOOKUP(Z97,深渊配置!F:G,2,FALSE)</f>
        <v>4000093</v>
      </c>
      <c r="X97" s="4">
        <f>VLOOKUP(Z97,深渊配置!H:J,3,FALSE)</f>
        <v>19</v>
      </c>
      <c r="Y97" t="str">
        <f>VLOOKUP(Z97,深渊配置!H:I,2,FALSE)</f>
        <v>黄蜂怪</v>
      </c>
      <c r="Z97">
        <f t="shared" si="5"/>
        <v>93</v>
      </c>
    </row>
    <row r="98" spans="1:26" x14ac:dyDescent="0.15">
      <c r="A98" s="4">
        <f t="shared" si="4"/>
        <v>4000094</v>
      </c>
      <c r="B98" s="4">
        <v>0</v>
      </c>
      <c r="C98" s="4">
        <v>0</v>
      </c>
      <c r="D98" s="4">
        <v>0</v>
      </c>
      <c r="E98" s="4">
        <v>0</v>
      </c>
      <c r="F98" s="4">
        <f>VLOOKUP(Z98,深渊配置!H:N,6,FALSE)</f>
        <v>1264</v>
      </c>
      <c r="G98" s="4">
        <f>VLOOKUP(Z98,深渊配置!H:N,4,FALSE)</f>
        <v>790</v>
      </c>
      <c r="H98" s="4">
        <v>0</v>
      </c>
      <c r="I98" s="4">
        <f>VLOOKUP(Z98,深渊配置!H:N,5,FALSE)</f>
        <v>790</v>
      </c>
      <c r="J98" s="4">
        <f>VLOOKUP(Z98,深渊配置!H:N,7,FALSE)</f>
        <v>480</v>
      </c>
      <c r="K98" s="4">
        <v>165</v>
      </c>
      <c r="L98" s="4">
        <v>0</v>
      </c>
      <c r="M98" s="4">
        <v>0</v>
      </c>
      <c r="N98" s="4">
        <v>160</v>
      </c>
      <c r="O98" s="4">
        <v>0</v>
      </c>
      <c r="P98" s="4">
        <v>0</v>
      </c>
      <c r="Q98" s="4">
        <v>0</v>
      </c>
      <c r="R98" s="4">
        <v>0</v>
      </c>
      <c r="S98" s="4">
        <v>0</v>
      </c>
      <c r="T98" s="4">
        <v>0</v>
      </c>
      <c r="U98" s="4">
        <v>0</v>
      </c>
      <c r="V98" s="4">
        <v>0</v>
      </c>
      <c r="W98" s="4">
        <f>VLOOKUP(Z98,深渊配置!F:G,2,FALSE)</f>
        <v>4000094</v>
      </c>
      <c r="X98" s="4">
        <f>VLOOKUP(Z98,深渊配置!H:J,3,FALSE)</f>
        <v>20</v>
      </c>
      <c r="Y98" t="str">
        <f>VLOOKUP(Z98,深渊配置!H:I,2,FALSE)</f>
        <v>甲虫精</v>
      </c>
      <c r="Z98">
        <f t="shared" si="5"/>
        <v>94</v>
      </c>
    </row>
    <row r="99" spans="1:26" x14ac:dyDescent="0.15">
      <c r="A99" s="4">
        <f t="shared" si="4"/>
        <v>4000095</v>
      </c>
      <c r="B99" s="4">
        <v>0</v>
      </c>
      <c r="C99" s="4">
        <v>0</v>
      </c>
      <c r="D99" s="4">
        <v>0</v>
      </c>
      <c r="E99" s="4">
        <v>0</v>
      </c>
      <c r="F99" s="4">
        <f>VLOOKUP(Z99,深渊配置!H:N,6,FALSE)</f>
        <v>1264</v>
      </c>
      <c r="G99" s="4">
        <f>VLOOKUP(Z99,深渊配置!H:N,4,FALSE)</f>
        <v>790</v>
      </c>
      <c r="H99" s="4">
        <v>0</v>
      </c>
      <c r="I99" s="4">
        <f>VLOOKUP(Z99,深渊配置!H:N,5,FALSE)</f>
        <v>790</v>
      </c>
      <c r="J99" s="4">
        <f>VLOOKUP(Z99,深渊配置!H:N,7,FALSE)</f>
        <v>480</v>
      </c>
      <c r="K99" s="4">
        <v>166</v>
      </c>
      <c r="L99" s="4">
        <v>0</v>
      </c>
      <c r="M99" s="4">
        <v>0</v>
      </c>
      <c r="N99" s="4">
        <v>161</v>
      </c>
      <c r="O99" s="4">
        <v>0</v>
      </c>
      <c r="P99" s="4">
        <v>0</v>
      </c>
      <c r="Q99" s="4">
        <v>0</v>
      </c>
      <c r="R99" s="4">
        <v>0</v>
      </c>
      <c r="S99" s="4">
        <v>0</v>
      </c>
      <c r="T99" s="4">
        <v>0</v>
      </c>
      <c r="U99" s="4">
        <v>0</v>
      </c>
      <c r="V99" s="4">
        <v>0</v>
      </c>
      <c r="W99" s="4">
        <f>VLOOKUP(Z99,深渊配置!F:G,2,FALSE)</f>
        <v>4000095</v>
      </c>
      <c r="X99" s="4">
        <f>VLOOKUP(Z99,深渊配置!H:J,3,FALSE)</f>
        <v>20</v>
      </c>
      <c r="Y99" t="str">
        <f>VLOOKUP(Z99,深渊配置!H:I,2,FALSE)</f>
        <v>甲虫精</v>
      </c>
      <c r="Z99">
        <f t="shared" si="5"/>
        <v>95</v>
      </c>
    </row>
    <row r="100" spans="1:26" x14ac:dyDescent="0.15">
      <c r="A100" s="4">
        <f t="shared" si="4"/>
        <v>4000096</v>
      </c>
      <c r="B100" s="4">
        <v>0</v>
      </c>
      <c r="C100" s="4">
        <v>0</v>
      </c>
      <c r="D100" s="4">
        <v>0</v>
      </c>
      <c r="E100" s="4">
        <v>0</v>
      </c>
      <c r="F100" s="4">
        <f>VLOOKUP(Z100,深渊配置!H:N,6,FALSE)</f>
        <v>1264</v>
      </c>
      <c r="G100" s="4">
        <f>VLOOKUP(Z100,深渊配置!H:N,4,FALSE)</f>
        <v>790</v>
      </c>
      <c r="H100" s="4">
        <v>0</v>
      </c>
      <c r="I100" s="4">
        <f>VLOOKUP(Z100,深渊配置!H:N,5,FALSE)</f>
        <v>790</v>
      </c>
      <c r="J100" s="4">
        <f>VLOOKUP(Z100,深渊配置!H:N,7,FALSE)</f>
        <v>480</v>
      </c>
      <c r="K100" s="4">
        <v>167</v>
      </c>
      <c r="L100" s="4">
        <v>0</v>
      </c>
      <c r="M100" s="4">
        <v>0</v>
      </c>
      <c r="N100" s="4">
        <v>162</v>
      </c>
      <c r="O100" s="4">
        <v>0</v>
      </c>
      <c r="P100" s="4">
        <v>0</v>
      </c>
      <c r="Q100" s="4">
        <v>0</v>
      </c>
      <c r="R100" s="4">
        <v>0</v>
      </c>
      <c r="S100" s="4">
        <v>0</v>
      </c>
      <c r="T100" s="4">
        <v>0</v>
      </c>
      <c r="U100" s="4">
        <v>0</v>
      </c>
      <c r="V100" s="4">
        <v>0</v>
      </c>
      <c r="W100" s="4">
        <f>VLOOKUP(Z100,深渊配置!F:G,2,FALSE)</f>
        <v>4000096</v>
      </c>
      <c r="X100" s="4">
        <f>VLOOKUP(Z100,深渊配置!H:J,3,FALSE)</f>
        <v>20</v>
      </c>
      <c r="Y100" t="str">
        <f>VLOOKUP(Z100,深渊配置!H:I,2,FALSE)</f>
        <v>莉莉丝</v>
      </c>
      <c r="Z100">
        <f t="shared" si="5"/>
        <v>96</v>
      </c>
    </row>
    <row r="101" spans="1:26" x14ac:dyDescent="0.15">
      <c r="A101" s="4">
        <f t="shared" si="4"/>
        <v>4000097</v>
      </c>
      <c r="B101" s="4">
        <v>0</v>
      </c>
      <c r="C101" s="4">
        <v>0</v>
      </c>
      <c r="D101" s="4">
        <v>0</v>
      </c>
      <c r="E101" s="4">
        <v>0</v>
      </c>
      <c r="F101" s="4">
        <f>VLOOKUP(Z101,深渊配置!H:N,6,FALSE)</f>
        <v>1264</v>
      </c>
      <c r="G101" s="4">
        <f>VLOOKUP(Z101,深渊配置!H:N,4,FALSE)</f>
        <v>790</v>
      </c>
      <c r="H101" s="4">
        <v>0</v>
      </c>
      <c r="I101" s="4">
        <f>VLOOKUP(Z101,深渊配置!H:N,5,FALSE)</f>
        <v>790</v>
      </c>
      <c r="J101" s="4">
        <f>VLOOKUP(Z101,深渊配置!H:N,7,FALSE)</f>
        <v>480</v>
      </c>
      <c r="K101" s="4">
        <v>168</v>
      </c>
      <c r="L101" s="4">
        <v>0</v>
      </c>
      <c r="M101" s="4">
        <v>0</v>
      </c>
      <c r="N101" s="4">
        <v>163</v>
      </c>
      <c r="O101" s="4">
        <v>0</v>
      </c>
      <c r="P101" s="4">
        <v>0</v>
      </c>
      <c r="Q101" s="4">
        <v>0</v>
      </c>
      <c r="R101" s="4">
        <v>0</v>
      </c>
      <c r="S101" s="4">
        <v>0</v>
      </c>
      <c r="T101" s="4">
        <v>0</v>
      </c>
      <c r="U101" s="4">
        <v>0</v>
      </c>
      <c r="V101" s="4">
        <v>0</v>
      </c>
      <c r="W101" s="4">
        <f>VLOOKUP(Z101,深渊配置!F:G,2,FALSE)</f>
        <v>4000097</v>
      </c>
      <c r="X101" s="4">
        <f>VLOOKUP(Z101,深渊配置!H:J,3,FALSE)</f>
        <v>20</v>
      </c>
      <c r="Y101" t="str">
        <f>VLOOKUP(Z101,深渊配置!H:I,2,FALSE)</f>
        <v>洛克</v>
      </c>
      <c r="Z101">
        <f t="shared" si="5"/>
        <v>97</v>
      </c>
    </row>
    <row r="102" spans="1:26" x14ac:dyDescent="0.15">
      <c r="A102" s="4">
        <f t="shared" si="4"/>
        <v>4000098</v>
      </c>
      <c r="B102" s="4">
        <v>0</v>
      </c>
      <c r="C102" s="4">
        <v>0</v>
      </c>
      <c r="D102" s="4">
        <v>0</v>
      </c>
      <c r="E102" s="4">
        <v>0</v>
      </c>
      <c r="F102" s="4">
        <f>VLOOKUP(Z102,深渊配置!H:N,6,FALSE)</f>
        <v>1264</v>
      </c>
      <c r="G102" s="4">
        <f>VLOOKUP(Z102,深渊配置!H:N,4,FALSE)</f>
        <v>790</v>
      </c>
      <c r="H102" s="4">
        <v>0</v>
      </c>
      <c r="I102" s="4">
        <f>VLOOKUP(Z102,深渊配置!H:N,5,FALSE)</f>
        <v>790</v>
      </c>
      <c r="J102" s="4">
        <f>VLOOKUP(Z102,深渊配置!H:N,7,FALSE)</f>
        <v>480</v>
      </c>
      <c r="K102" s="4">
        <v>169</v>
      </c>
      <c r="L102" s="4">
        <v>0</v>
      </c>
      <c r="M102" s="4">
        <v>0</v>
      </c>
      <c r="N102" s="4">
        <v>164</v>
      </c>
      <c r="O102" s="4">
        <v>0</v>
      </c>
      <c r="P102" s="4">
        <v>0</v>
      </c>
      <c r="Q102" s="4">
        <v>0</v>
      </c>
      <c r="R102" s="4">
        <v>0</v>
      </c>
      <c r="S102" s="4">
        <v>0</v>
      </c>
      <c r="T102" s="4">
        <v>0</v>
      </c>
      <c r="U102" s="4">
        <v>0</v>
      </c>
      <c r="V102" s="4">
        <v>0</v>
      </c>
      <c r="W102" s="4">
        <f>VLOOKUP(Z102,深渊配置!F:G,2,FALSE)</f>
        <v>4000098</v>
      </c>
      <c r="X102" s="4">
        <f>VLOOKUP(Z102,深渊配置!H:J,3,FALSE)</f>
        <v>20</v>
      </c>
      <c r="Y102" t="str">
        <f>VLOOKUP(Z102,深渊配置!H:I,2,FALSE)</f>
        <v>麦克白</v>
      </c>
      <c r="Z102">
        <f t="shared" si="5"/>
        <v>98</v>
      </c>
    </row>
    <row r="103" spans="1:26" x14ac:dyDescent="0.15">
      <c r="A103" s="4">
        <f t="shared" si="4"/>
        <v>4000099</v>
      </c>
      <c r="B103" s="4">
        <v>0</v>
      </c>
      <c r="C103" s="4">
        <v>0</v>
      </c>
      <c r="D103" s="4">
        <v>0</v>
      </c>
      <c r="E103" s="4">
        <v>0</v>
      </c>
      <c r="F103" s="4">
        <f>VLOOKUP(Z103,深渊配置!H:N,6,FALSE)</f>
        <v>1264</v>
      </c>
      <c r="G103" s="4">
        <f>VLOOKUP(Z103,深渊配置!H:N,4,FALSE)</f>
        <v>790</v>
      </c>
      <c r="H103" s="4">
        <v>0</v>
      </c>
      <c r="I103" s="4">
        <f>VLOOKUP(Z103,深渊配置!H:N,5,FALSE)</f>
        <v>790</v>
      </c>
      <c r="J103" s="4">
        <f>VLOOKUP(Z103,深渊配置!H:N,7,FALSE)</f>
        <v>480</v>
      </c>
      <c r="K103" s="4">
        <v>170</v>
      </c>
      <c r="L103" s="4">
        <v>0</v>
      </c>
      <c r="M103" s="4">
        <v>0</v>
      </c>
      <c r="N103" s="4">
        <v>165</v>
      </c>
      <c r="O103" s="4">
        <v>0</v>
      </c>
      <c r="P103" s="4">
        <v>0</v>
      </c>
      <c r="Q103" s="4">
        <v>0</v>
      </c>
      <c r="R103" s="4">
        <v>0</v>
      </c>
      <c r="S103" s="4">
        <v>0</v>
      </c>
      <c r="T103" s="4">
        <v>0</v>
      </c>
      <c r="U103" s="4">
        <v>0</v>
      </c>
      <c r="V103" s="4">
        <v>0</v>
      </c>
      <c r="W103" s="4">
        <f>VLOOKUP(Z103,深渊配置!F:G,2,FALSE)</f>
        <v>4000099</v>
      </c>
      <c r="X103" s="4">
        <f>VLOOKUP(Z103,深渊配置!H:J,3,FALSE)</f>
        <v>20</v>
      </c>
      <c r="Y103" t="str">
        <f>VLOOKUP(Z103,深渊配置!H:I,2,FALSE)</f>
        <v>黄蜂怪</v>
      </c>
      <c r="Z103">
        <f t="shared" si="5"/>
        <v>99</v>
      </c>
    </row>
    <row r="104" spans="1:26" x14ac:dyDescent="0.15">
      <c r="A104" s="4">
        <f t="shared" si="4"/>
        <v>4000100</v>
      </c>
      <c r="B104" s="4">
        <v>0</v>
      </c>
      <c r="C104" s="4">
        <v>0</v>
      </c>
      <c r="D104" s="4">
        <v>0</v>
      </c>
      <c r="E104" s="4">
        <v>0</v>
      </c>
      <c r="F104" s="4">
        <f>VLOOKUP(Z104,深渊配置!H:N,6,FALSE)</f>
        <v>1430</v>
      </c>
      <c r="G104" s="4">
        <f>VLOOKUP(Z104,深渊配置!H:N,4,FALSE)</f>
        <v>894</v>
      </c>
      <c r="H104" s="4">
        <v>0</v>
      </c>
      <c r="I104" s="4">
        <f>VLOOKUP(Z104,深渊配置!H:N,5,FALSE)</f>
        <v>894</v>
      </c>
      <c r="J104" s="4">
        <f>VLOOKUP(Z104,深渊配置!H:N,7,FALSE)</f>
        <v>528</v>
      </c>
      <c r="K104" s="4">
        <v>171</v>
      </c>
      <c r="L104" s="4">
        <v>0</v>
      </c>
      <c r="M104" s="4">
        <v>0</v>
      </c>
      <c r="N104" s="4">
        <v>166</v>
      </c>
      <c r="O104" s="4">
        <v>0</v>
      </c>
      <c r="P104" s="4">
        <v>0</v>
      </c>
      <c r="Q104" s="4">
        <v>0</v>
      </c>
      <c r="R104" s="4">
        <v>0</v>
      </c>
      <c r="S104" s="4">
        <v>0</v>
      </c>
      <c r="T104" s="4">
        <v>0</v>
      </c>
      <c r="U104" s="4">
        <v>0</v>
      </c>
      <c r="V104" s="4">
        <v>0</v>
      </c>
      <c r="W104" s="4">
        <f>VLOOKUP(Z104,深渊配置!F:G,2,FALSE)</f>
        <v>4000100</v>
      </c>
      <c r="X104" s="4">
        <f>VLOOKUP(Z104,深渊配置!H:J,3,FALSE)</f>
        <v>21</v>
      </c>
      <c r="Y104" t="str">
        <f>VLOOKUP(Z104,深渊配置!H:I,2,FALSE)</f>
        <v>小花精</v>
      </c>
      <c r="Z104">
        <f t="shared" si="5"/>
        <v>100</v>
      </c>
    </row>
    <row r="105" spans="1:26" x14ac:dyDescent="0.15">
      <c r="A105" s="4">
        <f t="shared" si="4"/>
        <v>4000101</v>
      </c>
      <c r="B105" s="4">
        <v>0</v>
      </c>
      <c r="C105" s="4">
        <v>0</v>
      </c>
      <c r="D105" s="4">
        <v>0</v>
      </c>
      <c r="E105" s="4">
        <v>0</v>
      </c>
      <c r="F105" s="4">
        <f>VLOOKUP(Z105,深渊配置!H:N,6,FALSE)</f>
        <v>2288</v>
      </c>
      <c r="G105" s="4">
        <f>VLOOKUP(Z105,深渊配置!H:N,4,FALSE)</f>
        <v>625</v>
      </c>
      <c r="H105" s="4">
        <v>0</v>
      </c>
      <c r="I105" s="4">
        <f>VLOOKUP(Z105,深渊配置!H:N,5,FALSE)</f>
        <v>894</v>
      </c>
      <c r="J105" s="4">
        <f>VLOOKUP(Z105,深渊配置!H:N,7,FALSE)</f>
        <v>528</v>
      </c>
      <c r="K105" s="4">
        <v>172</v>
      </c>
      <c r="L105" s="4">
        <v>0</v>
      </c>
      <c r="M105" s="4">
        <v>0</v>
      </c>
      <c r="N105" s="4">
        <v>167</v>
      </c>
      <c r="O105" s="4">
        <v>0</v>
      </c>
      <c r="P105" s="4">
        <v>0</v>
      </c>
      <c r="Q105" s="4">
        <v>0</v>
      </c>
      <c r="R105" s="4">
        <v>0</v>
      </c>
      <c r="S105" s="4">
        <v>0</v>
      </c>
      <c r="T105" s="4">
        <v>0</v>
      </c>
      <c r="U105" s="4">
        <v>0</v>
      </c>
      <c r="V105" s="4">
        <v>0</v>
      </c>
      <c r="W105" s="4">
        <f>VLOOKUP(Z105,深渊配置!F:G,2,FALSE)</f>
        <v>4000101</v>
      </c>
      <c r="X105" s="4">
        <f>VLOOKUP(Z105,深渊配置!H:J,3,FALSE)</f>
        <v>21</v>
      </c>
      <c r="Y105" t="str">
        <f>VLOOKUP(Z105,深渊配置!H:I,2,FALSE)</f>
        <v>树妖</v>
      </c>
      <c r="Z105">
        <f t="shared" si="5"/>
        <v>101</v>
      </c>
    </row>
    <row r="106" spans="1:26" x14ac:dyDescent="0.15">
      <c r="A106" s="4">
        <f t="shared" si="4"/>
        <v>4000102</v>
      </c>
      <c r="B106" s="4">
        <v>0</v>
      </c>
      <c r="C106" s="4">
        <v>0</v>
      </c>
      <c r="D106" s="4">
        <v>0</v>
      </c>
      <c r="E106" s="4">
        <v>0</v>
      </c>
      <c r="F106" s="4">
        <f>VLOOKUP(Z106,深渊配置!H:N,6,FALSE)</f>
        <v>2288</v>
      </c>
      <c r="G106" s="4">
        <f>VLOOKUP(Z106,深渊配置!H:N,4,FALSE)</f>
        <v>625</v>
      </c>
      <c r="H106" s="4">
        <v>0</v>
      </c>
      <c r="I106" s="4">
        <f>VLOOKUP(Z106,深渊配置!H:N,5,FALSE)</f>
        <v>894</v>
      </c>
      <c r="J106" s="4">
        <f>VLOOKUP(Z106,深渊配置!H:N,7,FALSE)</f>
        <v>528</v>
      </c>
      <c r="K106" s="4">
        <v>173</v>
      </c>
      <c r="L106" s="4">
        <v>0</v>
      </c>
      <c r="M106" s="4">
        <v>0</v>
      </c>
      <c r="N106" s="4">
        <v>168</v>
      </c>
      <c r="O106" s="4">
        <v>0</v>
      </c>
      <c r="P106" s="4">
        <v>0</v>
      </c>
      <c r="Q106" s="4">
        <v>0</v>
      </c>
      <c r="R106" s="4">
        <v>0</v>
      </c>
      <c r="S106" s="4">
        <v>0</v>
      </c>
      <c r="T106" s="4">
        <v>0</v>
      </c>
      <c r="U106" s="4">
        <v>0</v>
      </c>
      <c r="V106" s="4">
        <v>0</v>
      </c>
      <c r="W106" s="4">
        <f>VLOOKUP(Z106,深渊配置!F:G,2,FALSE)</f>
        <v>4000102</v>
      </c>
      <c r="X106" s="4">
        <f>VLOOKUP(Z106,深渊配置!H:J,3,FALSE)</f>
        <v>21</v>
      </c>
      <c r="Y106" t="str">
        <f>VLOOKUP(Z106,深渊配置!H:I,2,FALSE)</f>
        <v>树妖</v>
      </c>
      <c r="Z106">
        <f t="shared" si="5"/>
        <v>102</v>
      </c>
    </row>
    <row r="107" spans="1:26" x14ac:dyDescent="0.15">
      <c r="A107" s="4">
        <f t="shared" si="4"/>
        <v>4000103</v>
      </c>
      <c r="B107" s="4">
        <v>0</v>
      </c>
      <c r="C107" s="4">
        <v>0</v>
      </c>
      <c r="D107" s="4">
        <v>0</v>
      </c>
      <c r="E107" s="4">
        <v>0</v>
      </c>
      <c r="F107" s="4">
        <f>VLOOKUP(Z107,深渊配置!H:N,6,FALSE)</f>
        <v>2288</v>
      </c>
      <c r="G107" s="4">
        <f>VLOOKUP(Z107,深渊配置!H:N,4,FALSE)</f>
        <v>625</v>
      </c>
      <c r="H107" s="4">
        <v>0</v>
      </c>
      <c r="I107" s="4">
        <f>VLOOKUP(Z107,深渊配置!H:N,5,FALSE)</f>
        <v>894</v>
      </c>
      <c r="J107" s="4">
        <f>VLOOKUP(Z107,深渊配置!H:N,7,FALSE)</f>
        <v>528</v>
      </c>
      <c r="K107" s="4">
        <v>174</v>
      </c>
      <c r="L107" s="4">
        <v>0</v>
      </c>
      <c r="M107" s="4">
        <v>0</v>
      </c>
      <c r="N107" s="4">
        <v>169</v>
      </c>
      <c r="O107" s="4">
        <v>0</v>
      </c>
      <c r="P107" s="4">
        <v>0</v>
      </c>
      <c r="Q107" s="4">
        <v>0</v>
      </c>
      <c r="R107" s="4">
        <v>0</v>
      </c>
      <c r="S107" s="4">
        <v>0</v>
      </c>
      <c r="T107" s="4">
        <v>0</v>
      </c>
      <c r="U107" s="4">
        <v>0</v>
      </c>
      <c r="V107" s="4">
        <v>0</v>
      </c>
      <c r="W107" s="4">
        <f>VLOOKUP(Z107,深渊配置!F:G,2,FALSE)</f>
        <v>4000103</v>
      </c>
      <c r="X107" s="4">
        <f>VLOOKUP(Z107,深渊配置!H:J,3,FALSE)</f>
        <v>21</v>
      </c>
      <c r="Y107" t="str">
        <f>VLOOKUP(Z107,深渊配置!H:I,2,FALSE)</f>
        <v>树妖</v>
      </c>
      <c r="Z107">
        <f t="shared" si="5"/>
        <v>103</v>
      </c>
    </row>
    <row r="108" spans="1:26" x14ac:dyDescent="0.15">
      <c r="A108" s="4">
        <f t="shared" si="4"/>
        <v>4000104</v>
      </c>
      <c r="B108" s="4">
        <v>0</v>
      </c>
      <c r="C108" s="4">
        <v>0</v>
      </c>
      <c r="D108" s="4">
        <v>0</v>
      </c>
      <c r="E108" s="4">
        <v>0</v>
      </c>
      <c r="F108" s="4">
        <f>VLOOKUP(Z108,深渊配置!H:N,6,FALSE)</f>
        <v>2288</v>
      </c>
      <c r="G108" s="4">
        <f>VLOOKUP(Z108,深渊配置!H:N,4,FALSE)</f>
        <v>625</v>
      </c>
      <c r="H108" s="4">
        <v>0</v>
      </c>
      <c r="I108" s="4">
        <f>VLOOKUP(Z108,深渊配置!H:N,5,FALSE)</f>
        <v>894</v>
      </c>
      <c r="J108" s="4">
        <f>VLOOKUP(Z108,深渊配置!H:N,7,FALSE)</f>
        <v>528</v>
      </c>
      <c r="K108" s="4">
        <v>175</v>
      </c>
      <c r="L108" s="4">
        <v>0</v>
      </c>
      <c r="M108" s="4">
        <v>0</v>
      </c>
      <c r="N108" s="4">
        <v>170</v>
      </c>
      <c r="O108" s="4">
        <v>0</v>
      </c>
      <c r="P108" s="4">
        <v>0</v>
      </c>
      <c r="Q108" s="4">
        <v>0</v>
      </c>
      <c r="R108" s="4">
        <v>0</v>
      </c>
      <c r="S108" s="4">
        <v>0</v>
      </c>
      <c r="T108" s="4">
        <v>0</v>
      </c>
      <c r="U108" s="4">
        <v>0</v>
      </c>
      <c r="V108" s="4">
        <v>0</v>
      </c>
      <c r="W108" s="4">
        <f>VLOOKUP(Z108,深渊配置!F:G,2,FALSE)</f>
        <v>4000104</v>
      </c>
      <c r="X108" s="4">
        <f>VLOOKUP(Z108,深渊配置!H:J,3,FALSE)</f>
        <v>21</v>
      </c>
      <c r="Y108" t="str">
        <f>VLOOKUP(Z108,深渊配置!H:I,2,FALSE)</f>
        <v>树妖</v>
      </c>
      <c r="Z108">
        <f t="shared" si="5"/>
        <v>104</v>
      </c>
    </row>
    <row r="109" spans="1:26" x14ac:dyDescent="0.15">
      <c r="A109" s="4">
        <f t="shared" si="4"/>
        <v>4000105</v>
      </c>
      <c r="B109" s="4">
        <v>0</v>
      </c>
      <c r="C109" s="4">
        <v>0</v>
      </c>
      <c r="D109" s="4">
        <v>0</v>
      </c>
      <c r="E109" s="4">
        <v>0</v>
      </c>
      <c r="F109" s="4">
        <f>VLOOKUP(Z109,深渊配置!H:N,6,FALSE)</f>
        <v>1604</v>
      </c>
      <c r="G109" s="4">
        <f>VLOOKUP(Z109,深渊配置!H:N,4,FALSE)</f>
        <v>1003</v>
      </c>
      <c r="H109" s="4">
        <v>0</v>
      </c>
      <c r="I109" s="4">
        <f>VLOOKUP(Z109,深渊配置!H:N,5,FALSE)</f>
        <v>1003</v>
      </c>
      <c r="J109" s="4">
        <f>VLOOKUP(Z109,深渊配置!H:N,7,FALSE)</f>
        <v>576</v>
      </c>
      <c r="K109" s="4">
        <v>176</v>
      </c>
      <c r="L109" s="4">
        <v>0</v>
      </c>
      <c r="M109" s="4">
        <v>0</v>
      </c>
      <c r="N109" s="4">
        <v>171</v>
      </c>
      <c r="O109" s="4">
        <v>0</v>
      </c>
      <c r="P109" s="4">
        <v>0</v>
      </c>
      <c r="Q109" s="4">
        <v>0</v>
      </c>
      <c r="R109" s="4">
        <v>0</v>
      </c>
      <c r="S109" s="4">
        <v>0</v>
      </c>
      <c r="T109" s="4">
        <v>0</v>
      </c>
      <c r="U109" s="4">
        <v>0</v>
      </c>
      <c r="V109" s="4">
        <v>0</v>
      </c>
      <c r="W109" s="4">
        <f>VLOOKUP(Z109,深渊配置!F:G,2,FALSE)</f>
        <v>4000105</v>
      </c>
      <c r="X109" s="4">
        <f>VLOOKUP(Z109,深渊配置!H:J,3,FALSE)</f>
        <v>22</v>
      </c>
      <c r="Y109" t="str">
        <f>VLOOKUP(Z109,深渊配置!H:I,2,FALSE)</f>
        <v>小花精</v>
      </c>
      <c r="Z109">
        <f t="shared" si="5"/>
        <v>105</v>
      </c>
    </row>
    <row r="110" spans="1:26" x14ac:dyDescent="0.15">
      <c r="A110" s="4">
        <f t="shared" si="4"/>
        <v>4000106</v>
      </c>
      <c r="B110" s="4">
        <v>0</v>
      </c>
      <c r="C110" s="4">
        <v>0</v>
      </c>
      <c r="D110" s="4">
        <v>0</v>
      </c>
      <c r="E110" s="4">
        <v>0</v>
      </c>
      <c r="F110" s="4">
        <f>VLOOKUP(Z110,深渊配置!H:N,6,FALSE)</f>
        <v>1604</v>
      </c>
      <c r="G110" s="4">
        <f>VLOOKUP(Z110,深渊配置!H:N,4,FALSE)</f>
        <v>1003</v>
      </c>
      <c r="H110" s="4">
        <v>0</v>
      </c>
      <c r="I110" s="4">
        <f>VLOOKUP(Z110,深渊配置!H:N,5,FALSE)</f>
        <v>1003</v>
      </c>
      <c r="J110" s="4">
        <f>VLOOKUP(Z110,深渊配置!H:N,7,FALSE)</f>
        <v>576</v>
      </c>
      <c r="K110" s="4">
        <v>177</v>
      </c>
      <c r="L110" s="4">
        <v>0</v>
      </c>
      <c r="M110" s="4">
        <v>0</v>
      </c>
      <c r="N110" s="4">
        <v>172</v>
      </c>
      <c r="O110" s="4">
        <v>0</v>
      </c>
      <c r="P110" s="4">
        <v>0</v>
      </c>
      <c r="Q110" s="4">
        <v>0</v>
      </c>
      <c r="R110" s="4">
        <v>0</v>
      </c>
      <c r="S110" s="4">
        <v>0</v>
      </c>
      <c r="T110" s="4">
        <v>0</v>
      </c>
      <c r="U110" s="4">
        <v>0</v>
      </c>
      <c r="V110" s="4">
        <v>0</v>
      </c>
      <c r="W110" s="4">
        <f>VLOOKUP(Z110,深渊配置!F:G,2,FALSE)</f>
        <v>4000106</v>
      </c>
      <c r="X110" s="4">
        <f>VLOOKUP(Z110,深渊配置!H:J,3,FALSE)</f>
        <v>22</v>
      </c>
      <c r="Y110" t="str">
        <f>VLOOKUP(Z110,深渊配置!H:I,2,FALSE)</f>
        <v>小花精</v>
      </c>
      <c r="Z110">
        <f t="shared" si="5"/>
        <v>106</v>
      </c>
    </row>
    <row r="111" spans="1:26" x14ac:dyDescent="0.15">
      <c r="A111" s="4">
        <f t="shared" si="4"/>
        <v>4000107</v>
      </c>
      <c r="B111" s="4">
        <v>0</v>
      </c>
      <c r="C111" s="4">
        <v>0</v>
      </c>
      <c r="D111" s="4">
        <v>0</v>
      </c>
      <c r="E111" s="4">
        <v>0</v>
      </c>
      <c r="F111" s="4">
        <f>VLOOKUP(Z111,深渊配置!H:N,6,FALSE)</f>
        <v>2567</v>
      </c>
      <c r="G111" s="4">
        <f>VLOOKUP(Z111,深渊配置!H:N,4,FALSE)</f>
        <v>702</v>
      </c>
      <c r="H111" s="4">
        <v>0</v>
      </c>
      <c r="I111" s="4">
        <f>VLOOKUP(Z111,深渊配置!H:N,5,FALSE)</f>
        <v>1003</v>
      </c>
      <c r="J111" s="4">
        <f>VLOOKUP(Z111,深渊配置!H:N,7,FALSE)</f>
        <v>576</v>
      </c>
      <c r="K111" s="4">
        <v>178</v>
      </c>
      <c r="L111" s="4">
        <v>0</v>
      </c>
      <c r="M111" s="4">
        <v>0</v>
      </c>
      <c r="N111" s="4">
        <v>173</v>
      </c>
      <c r="O111" s="4">
        <v>0</v>
      </c>
      <c r="P111" s="4">
        <v>0</v>
      </c>
      <c r="Q111" s="4">
        <v>0</v>
      </c>
      <c r="R111" s="4">
        <v>0</v>
      </c>
      <c r="S111" s="4">
        <v>0</v>
      </c>
      <c r="T111" s="4">
        <v>0</v>
      </c>
      <c r="U111" s="4">
        <v>0</v>
      </c>
      <c r="V111" s="4">
        <v>0</v>
      </c>
      <c r="W111" s="4">
        <f>VLOOKUP(Z111,深渊配置!F:G,2,FALSE)</f>
        <v>4000107</v>
      </c>
      <c r="X111" s="4">
        <f>VLOOKUP(Z111,深渊配置!H:J,3,FALSE)</f>
        <v>22</v>
      </c>
      <c r="Y111" t="str">
        <f>VLOOKUP(Z111,深渊配置!H:I,2,FALSE)</f>
        <v>树妖</v>
      </c>
      <c r="Z111">
        <f t="shared" si="5"/>
        <v>107</v>
      </c>
    </row>
    <row r="112" spans="1:26" x14ac:dyDescent="0.15">
      <c r="A112" s="4">
        <f t="shared" si="4"/>
        <v>4000108</v>
      </c>
      <c r="B112" s="4">
        <v>0</v>
      </c>
      <c r="C112" s="4">
        <v>0</v>
      </c>
      <c r="D112" s="4">
        <v>0</v>
      </c>
      <c r="E112" s="4">
        <v>0</v>
      </c>
      <c r="F112" s="4">
        <f>VLOOKUP(Z112,深渊配置!H:N,6,FALSE)</f>
        <v>2567</v>
      </c>
      <c r="G112" s="4">
        <f>VLOOKUP(Z112,深渊配置!H:N,4,FALSE)</f>
        <v>702</v>
      </c>
      <c r="H112" s="4">
        <v>0</v>
      </c>
      <c r="I112" s="4">
        <f>VLOOKUP(Z112,深渊配置!H:N,5,FALSE)</f>
        <v>1003</v>
      </c>
      <c r="J112" s="4">
        <f>VLOOKUP(Z112,深渊配置!H:N,7,FALSE)</f>
        <v>576</v>
      </c>
      <c r="K112" s="4">
        <v>179</v>
      </c>
      <c r="L112" s="4">
        <v>0</v>
      </c>
      <c r="M112" s="4">
        <v>0</v>
      </c>
      <c r="N112" s="4">
        <v>174</v>
      </c>
      <c r="O112" s="4">
        <v>0</v>
      </c>
      <c r="P112" s="4">
        <v>0</v>
      </c>
      <c r="Q112" s="4">
        <v>0</v>
      </c>
      <c r="R112" s="4">
        <v>0</v>
      </c>
      <c r="S112" s="4">
        <v>0</v>
      </c>
      <c r="T112" s="4">
        <v>0</v>
      </c>
      <c r="U112" s="4">
        <v>0</v>
      </c>
      <c r="V112" s="4">
        <v>0</v>
      </c>
      <c r="W112" s="4">
        <f>VLOOKUP(Z112,深渊配置!F:G,2,FALSE)</f>
        <v>4000108</v>
      </c>
      <c r="X112" s="4">
        <f>VLOOKUP(Z112,深渊配置!H:J,3,FALSE)</f>
        <v>22</v>
      </c>
      <c r="Y112" t="str">
        <f>VLOOKUP(Z112,深渊配置!H:I,2,FALSE)</f>
        <v>树妖</v>
      </c>
      <c r="Z112">
        <f t="shared" si="5"/>
        <v>108</v>
      </c>
    </row>
    <row r="113" spans="1:26" x14ac:dyDescent="0.15">
      <c r="A113" s="4">
        <f t="shared" si="4"/>
        <v>4000109</v>
      </c>
      <c r="B113" s="4">
        <v>0</v>
      </c>
      <c r="C113" s="4">
        <v>0</v>
      </c>
      <c r="D113" s="4">
        <v>0</v>
      </c>
      <c r="E113" s="4">
        <v>0</v>
      </c>
      <c r="F113" s="4">
        <f>VLOOKUP(Z113,深渊配置!H:N,6,FALSE)</f>
        <v>1604</v>
      </c>
      <c r="G113" s="4">
        <f>VLOOKUP(Z113,深渊配置!H:N,4,FALSE)</f>
        <v>1003</v>
      </c>
      <c r="H113" s="4">
        <v>0</v>
      </c>
      <c r="I113" s="4">
        <f>VLOOKUP(Z113,深渊配置!H:N,5,FALSE)</f>
        <v>1003</v>
      </c>
      <c r="J113" s="4">
        <f>VLOOKUP(Z113,深渊配置!H:N,7,FALSE)</f>
        <v>576</v>
      </c>
      <c r="K113" s="4">
        <v>180</v>
      </c>
      <c r="L113" s="4">
        <v>0</v>
      </c>
      <c r="M113" s="4">
        <v>0</v>
      </c>
      <c r="N113" s="4">
        <v>175</v>
      </c>
      <c r="O113" s="4">
        <v>0</v>
      </c>
      <c r="P113" s="4">
        <v>0</v>
      </c>
      <c r="Q113" s="4">
        <v>0</v>
      </c>
      <c r="R113" s="4">
        <v>0</v>
      </c>
      <c r="S113" s="4">
        <v>0</v>
      </c>
      <c r="T113" s="4">
        <v>0</v>
      </c>
      <c r="U113" s="4">
        <v>0</v>
      </c>
      <c r="V113" s="4">
        <v>0</v>
      </c>
      <c r="W113" s="4">
        <f>VLOOKUP(Z113,深渊配置!F:G,2,FALSE)</f>
        <v>4000109</v>
      </c>
      <c r="X113" s="4">
        <f>VLOOKUP(Z113,深渊配置!H:J,3,FALSE)</f>
        <v>22</v>
      </c>
      <c r="Y113" t="str">
        <f>VLOOKUP(Z113,深渊配置!H:I,2,FALSE)</f>
        <v>甲虫精</v>
      </c>
      <c r="Z113">
        <f t="shared" si="5"/>
        <v>109</v>
      </c>
    </row>
    <row r="114" spans="1:26" x14ac:dyDescent="0.15">
      <c r="A114" s="4">
        <f t="shared" si="4"/>
        <v>4000110</v>
      </c>
      <c r="B114" s="4">
        <v>0</v>
      </c>
      <c r="C114" s="4">
        <v>0</v>
      </c>
      <c r="D114" s="4">
        <v>0</v>
      </c>
      <c r="E114" s="4">
        <v>0</v>
      </c>
      <c r="F114" s="4">
        <f>VLOOKUP(Z114,深渊配置!H:N,6,FALSE)</f>
        <v>1788</v>
      </c>
      <c r="G114" s="4">
        <f>VLOOKUP(Z114,深渊配置!H:N,4,FALSE)</f>
        <v>1118</v>
      </c>
      <c r="H114" s="4">
        <v>0</v>
      </c>
      <c r="I114" s="4">
        <f>VLOOKUP(Z114,深渊配置!H:N,5,FALSE)</f>
        <v>1118</v>
      </c>
      <c r="J114" s="4">
        <f>VLOOKUP(Z114,深渊配置!H:N,7,FALSE)</f>
        <v>624</v>
      </c>
      <c r="K114" s="4">
        <v>181</v>
      </c>
      <c r="L114" s="4">
        <v>0</v>
      </c>
      <c r="M114" s="4">
        <v>0</v>
      </c>
      <c r="N114" s="4">
        <v>176</v>
      </c>
      <c r="O114" s="4">
        <v>0</v>
      </c>
      <c r="P114" s="4">
        <v>0</v>
      </c>
      <c r="Q114" s="4">
        <v>0</v>
      </c>
      <c r="R114" s="4">
        <v>0</v>
      </c>
      <c r="S114" s="4">
        <v>0</v>
      </c>
      <c r="T114" s="4">
        <v>0</v>
      </c>
      <c r="U114" s="4">
        <v>0</v>
      </c>
      <c r="V114" s="4">
        <v>0</v>
      </c>
      <c r="W114" s="4">
        <f>VLOOKUP(Z114,深渊配置!F:G,2,FALSE)</f>
        <v>4000110</v>
      </c>
      <c r="X114" s="4">
        <f>VLOOKUP(Z114,深渊配置!H:J,3,FALSE)</f>
        <v>23</v>
      </c>
      <c r="Y114" t="str">
        <f>VLOOKUP(Z114,深渊配置!H:I,2,FALSE)</f>
        <v>小花精</v>
      </c>
      <c r="Z114">
        <f t="shared" si="5"/>
        <v>110</v>
      </c>
    </row>
    <row r="115" spans="1:26" x14ac:dyDescent="0.15">
      <c r="A115" s="4">
        <f t="shared" si="4"/>
        <v>4000111</v>
      </c>
      <c r="B115" s="4">
        <v>0</v>
      </c>
      <c r="C115" s="4">
        <v>0</v>
      </c>
      <c r="D115" s="4">
        <v>0</v>
      </c>
      <c r="E115" s="4">
        <v>0</v>
      </c>
      <c r="F115" s="4">
        <f>VLOOKUP(Z115,深渊配置!H:N,6,FALSE)</f>
        <v>1788</v>
      </c>
      <c r="G115" s="4">
        <f>VLOOKUP(Z115,深渊配置!H:N,4,FALSE)</f>
        <v>1118</v>
      </c>
      <c r="H115" s="4">
        <v>0</v>
      </c>
      <c r="I115" s="4">
        <f>VLOOKUP(Z115,深渊配置!H:N,5,FALSE)</f>
        <v>1118</v>
      </c>
      <c r="J115" s="4">
        <f>VLOOKUP(Z115,深渊配置!H:N,7,FALSE)</f>
        <v>624</v>
      </c>
      <c r="K115" s="4">
        <v>182</v>
      </c>
      <c r="L115" s="4">
        <v>0</v>
      </c>
      <c r="M115" s="4">
        <v>0</v>
      </c>
      <c r="N115" s="4">
        <v>177</v>
      </c>
      <c r="O115" s="4">
        <v>0</v>
      </c>
      <c r="P115" s="4">
        <v>0</v>
      </c>
      <c r="Q115" s="4">
        <v>0</v>
      </c>
      <c r="R115" s="4">
        <v>0</v>
      </c>
      <c r="S115" s="4">
        <v>0</v>
      </c>
      <c r="T115" s="4">
        <v>0</v>
      </c>
      <c r="U115" s="4">
        <v>0</v>
      </c>
      <c r="V115" s="4">
        <v>0</v>
      </c>
      <c r="W115" s="4">
        <f>VLOOKUP(Z115,深渊配置!F:G,2,FALSE)</f>
        <v>4000111</v>
      </c>
      <c r="X115" s="4">
        <f>VLOOKUP(Z115,深渊配置!H:J,3,FALSE)</f>
        <v>23</v>
      </c>
      <c r="Y115" t="str">
        <f>VLOOKUP(Z115,深渊配置!H:I,2,FALSE)</f>
        <v>小花精</v>
      </c>
      <c r="Z115">
        <f t="shared" si="5"/>
        <v>111</v>
      </c>
    </row>
    <row r="116" spans="1:26" x14ac:dyDescent="0.15">
      <c r="A116" s="4">
        <f t="shared" si="4"/>
        <v>4000112</v>
      </c>
      <c r="B116" s="4">
        <v>0</v>
      </c>
      <c r="C116" s="4">
        <v>0</v>
      </c>
      <c r="D116" s="4">
        <v>0</v>
      </c>
      <c r="E116" s="4">
        <v>0</v>
      </c>
      <c r="F116" s="4">
        <f>VLOOKUP(Z116,深渊配置!H:N,6,FALSE)</f>
        <v>1788</v>
      </c>
      <c r="G116" s="4">
        <f>VLOOKUP(Z116,深渊配置!H:N,4,FALSE)</f>
        <v>1118</v>
      </c>
      <c r="H116" s="4">
        <v>0</v>
      </c>
      <c r="I116" s="4">
        <f>VLOOKUP(Z116,深渊配置!H:N,5,FALSE)</f>
        <v>1118</v>
      </c>
      <c r="J116" s="4">
        <f>VLOOKUP(Z116,深渊配置!H:N,7,FALSE)</f>
        <v>624</v>
      </c>
      <c r="K116" s="4">
        <v>183</v>
      </c>
      <c r="L116" s="4">
        <v>0</v>
      </c>
      <c r="M116" s="4">
        <v>0</v>
      </c>
      <c r="N116" s="4">
        <v>178</v>
      </c>
      <c r="O116" s="4">
        <v>0</v>
      </c>
      <c r="P116" s="4">
        <v>0</v>
      </c>
      <c r="Q116" s="4">
        <v>0</v>
      </c>
      <c r="R116" s="4">
        <v>0</v>
      </c>
      <c r="S116" s="4">
        <v>0</v>
      </c>
      <c r="T116" s="4">
        <v>0</v>
      </c>
      <c r="U116" s="4">
        <v>0</v>
      </c>
      <c r="V116" s="4">
        <v>0</v>
      </c>
      <c r="W116" s="4">
        <f>VLOOKUP(Z116,深渊配置!F:G,2,FALSE)</f>
        <v>4000112</v>
      </c>
      <c r="X116" s="4">
        <f>VLOOKUP(Z116,深渊配置!H:J,3,FALSE)</f>
        <v>23</v>
      </c>
      <c r="Y116" t="str">
        <f>VLOOKUP(Z116,深渊配置!H:I,2,FALSE)</f>
        <v>小花精</v>
      </c>
      <c r="Z116">
        <f t="shared" si="5"/>
        <v>112</v>
      </c>
    </row>
    <row r="117" spans="1:26" x14ac:dyDescent="0.15">
      <c r="A117" s="4">
        <f t="shared" si="4"/>
        <v>4000113</v>
      </c>
      <c r="B117" s="4">
        <v>0</v>
      </c>
      <c r="C117" s="4">
        <v>0</v>
      </c>
      <c r="D117" s="4">
        <v>0</v>
      </c>
      <c r="E117" s="4">
        <v>0</v>
      </c>
      <c r="F117" s="4">
        <f>VLOOKUP(Z117,深渊配置!H:N,6,FALSE)</f>
        <v>1788</v>
      </c>
      <c r="G117" s="4">
        <f>VLOOKUP(Z117,深渊配置!H:N,4,FALSE)</f>
        <v>1118</v>
      </c>
      <c r="H117" s="4">
        <v>0</v>
      </c>
      <c r="I117" s="4">
        <f>VLOOKUP(Z117,深渊配置!H:N,5,FALSE)</f>
        <v>1118</v>
      </c>
      <c r="J117" s="4">
        <f>VLOOKUP(Z117,深渊配置!H:N,7,FALSE)</f>
        <v>624</v>
      </c>
      <c r="K117" s="4">
        <v>184</v>
      </c>
      <c r="L117" s="4">
        <v>0</v>
      </c>
      <c r="M117" s="4">
        <v>0</v>
      </c>
      <c r="N117" s="4">
        <v>179</v>
      </c>
      <c r="O117" s="4">
        <v>0</v>
      </c>
      <c r="P117" s="4">
        <v>0</v>
      </c>
      <c r="Q117" s="4">
        <v>0</v>
      </c>
      <c r="R117" s="4">
        <v>0</v>
      </c>
      <c r="S117" s="4">
        <v>0</v>
      </c>
      <c r="T117" s="4">
        <v>0</v>
      </c>
      <c r="U117" s="4">
        <v>0</v>
      </c>
      <c r="V117" s="4">
        <v>0</v>
      </c>
      <c r="W117" s="4">
        <f>VLOOKUP(Z117,深渊配置!F:G,2,FALSE)</f>
        <v>4000113</v>
      </c>
      <c r="X117" s="4">
        <f>VLOOKUP(Z117,深渊配置!H:J,3,FALSE)</f>
        <v>23</v>
      </c>
      <c r="Y117" t="str">
        <f>VLOOKUP(Z117,深渊配置!H:I,2,FALSE)</f>
        <v>甲虫精</v>
      </c>
      <c r="Z117">
        <f t="shared" si="5"/>
        <v>113</v>
      </c>
    </row>
    <row r="118" spans="1:26" x14ac:dyDescent="0.15">
      <c r="A118" s="4">
        <f t="shared" si="4"/>
        <v>4000114</v>
      </c>
      <c r="B118" s="4">
        <v>0</v>
      </c>
      <c r="C118" s="4">
        <v>0</v>
      </c>
      <c r="D118" s="4">
        <v>0</v>
      </c>
      <c r="E118" s="4">
        <v>0</v>
      </c>
      <c r="F118" s="4">
        <f>VLOOKUP(Z118,深渊配置!H:N,6,FALSE)</f>
        <v>1788</v>
      </c>
      <c r="G118" s="4">
        <f>VLOOKUP(Z118,深渊配置!H:N,4,FALSE)</f>
        <v>1118</v>
      </c>
      <c r="H118" s="4">
        <v>0</v>
      </c>
      <c r="I118" s="4">
        <f>VLOOKUP(Z118,深渊配置!H:N,5,FALSE)</f>
        <v>1118</v>
      </c>
      <c r="J118" s="4">
        <f>VLOOKUP(Z118,深渊配置!H:N,7,FALSE)</f>
        <v>624</v>
      </c>
      <c r="K118" s="4">
        <v>185</v>
      </c>
      <c r="L118" s="4">
        <v>0</v>
      </c>
      <c r="M118" s="4">
        <v>0</v>
      </c>
      <c r="N118" s="4">
        <v>180</v>
      </c>
      <c r="O118" s="4">
        <v>0</v>
      </c>
      <c r="P118" s="4">
        <v>0</v>
      </c>
      <c r="Q118" s="4">
        <v>0</v>
      </c>
      <c r="R118" s="4">
        <v>0</v>
      </c>
      <c r="S118" s="4">
        <v>0</v>
      </c>
      <c r="T118" s="4">
        <v>0</v>
      </c>
      <c r="U118" s="4">
        <v>0</v>
      </c>
      <c r="V118" s="4">
        <v>0</v>
      </c>
      <c r="W118" s="4">
        <f>VLOOKUP(Z118,深渊配置!F:G,2,FALSE)</f>
        <v>4000114</v>
      </c>
      <c r="X118" s="4">
        <f>VLOOKUP(Z118,深渊配置!H:J,3,FALSE)</f>
        <v>23</v>
      </c>
      <c r="Y118" t="str">
        <f>VLOOKUP(Z118,深渊配置!H:I,2,FALSE)</f>
        <v>甲虫精</v>
      </c>
      <c r="Z118">
        <f t="shared" si="5"/>
        <v>114</v>
      </c>
    </row>
    <row r="119" spans="1:26" x14ac:dyDescent="0.15">
      <c r="A119" s="4">
        <f t="shared" si="4"/>
        <v>4000115</v>
      </c>
      <c r="B119" s="4">
        <v>0</v>
      </c>
      <c r="C119" s="4">
        <v>0</v>
      </c>
      <c r="D119" s="4">
        <v>0</v>
      </c>
      <c r="E119" s="4">
        <v>0</v>
      </c>
      <c r="F119" s="4">
        <f>VLOOKUP(Z119,深渊配置!H:N,6,FALSE)</f>
        <v>1980</v>
      </c>
      <c r="G119" s="4">
        <f>VLOOKUP(Z119,深渊配置!H:N,4,FALSE)</f>
        <v>1238</v>
      </c>
      <c r="H119" s="4">
        <v>0</v>
      </c>
      <c r="I119" s="4">
        <f>VLOOKUP(Z119,深渊配置!H:N,5,FALSE)</f>
        <v>1238</v>
      </c>
      <c r="J119" s="4">
        <f>VLOOKUP(Z119,深渊配置!H:N,7,FALSE)</f>
        <v>672</v>
      </c>
      <c r="K119" s="4">
        <v>186</v>
      </c>
      <c r="L119" s="4">
        <v>0</v>
      </c>
      <c r="M119" s="4">
        <v>0</v>
      </c>
      <c r="N119" s="4">
        <v>181</v>
      </c>
      <c r="O119" s="4">
        <v>0</v>
      </c>
      <c r="P119" s="4">
        <v>0</v>
      </c>
      <c r="Q119" s="4">
        <v>0</v>
      </c>
      <c r="R119" s="4">
        <v>0</v>
      </c>
      <c r="S119" s="4">
        <v>0</v>
      </c>
      <c r="T119" s="4">
        <v>0</v>
      </c>
      <c r="U119" s="4">
        <v>0</v>
      </c>
      <c r="V119" s="4">
        <v>0</v>
      </c>
      <c r="W119" s="4">
        <f>VLOOKUP(Z119,深渊配置!F:G,2,FALSE)</f>
        <v>4000115</v>
      </c>
      <c r="X119" s="4">
        <f>VLOOKUP(Z119,深渊配置!H:J,3,FALSE)</f>
        <v>24</v>
      </c>
      <c r="Y119" t="str">
        <f>VLOOKUP(Z119,深渊配置!H:I,2,FALSE)</f>
        <v>小花精</v>
      </c>
      <c r="Z119">
        <f t="shared" si="5"/>
        <v>115</v>
      </c>
    </row>
    <row r="120" spans="1:26" x14ac:dyDescent="0.15">
      <c r="A120" s="4">
        <f t="shared" si="4"/>
        <v>4000116</v>
      </c>
      <c r="B120" s="4">
        <v>0</v>
      </c>
      <c r="C120" s="4">
        <v>0</v>
      </c>
      <c r="D120" s="4">
        <v>0</v>
      </c>
      <c r="E120" s="4">
        <v>0</v>
      </c>
      <c r="F120" s="4">
        <f>VLOOKUP(Z120,深渊配置!H:N,6,FALSE)</f>
        <v>1980</v>
      </c>
      <c r="G120" s="4">
        <f>VLOOKUP(Z120,深渊配置!H:N,4,FALSE)</f>
        <v>1238</v>
      </c>
      <c r="H120" s="4">
        <v>0</v>
      </c>
      <c r="I120" s="4">
        <f>VLOOKUP(Z120,深渊配置!H:N,5,FALSE)</f>
        <v>1238</v>
      </c>
      <c r="J120" s="4">
        <f>VLOOKUP(Z120,深渊配置!H:N,7,FALSE)</f>
        <v>672</v>
      </c>
      <c r="K120" s="4">
        <v>187</v>
      </c>
      <c r="L120" s="4">
        <v>0</v>
      </c>
      <c r="M120" s="4">
        <v>0</v>
      </c>
      <c r="N120" s="4">
        <v>182</v>
      </c>
      <c r="O120" s="4">
        <v>0</v>
      </c>
      <c r="P120" s="4">
        <v>0</v>
      </c>
      <c r="Q120" s="4">
        <v>0</v>
      </c>
      <c r="R120" s="4">
        <v>0</v>
      </c>
      <c r="S120" s="4">
        <v>0</v>
      </c>
      <c r="T120" s="4">
        <v>0</v>
      </c>
      <c r="U120" s="4">
        <v>0</v>
      </c>
      <c r="V120" s="4">
        <v>0</v>
      </c>
      <c r="W120" s="4">
        <f>VLOOKUP(Z120,深渊配置!F:G,2,FALSE)</f>
        <v>4000116</v>
      </c>
      <c r="X120" s="4">
        <f>VLOOKUP(Z120,深渊配置!H:J,3,FALSE)</f>
        <v>24</v>
      </c>
      <c r="Y120" t="str">
        <f>VLOOKUP(Z120,深渊配置!H:I,2,FALSE)</f>
        <v>小花精</v>
      </c>
      <c r="Z120">
        <f t="shared" si="5"/>
        <v>116</v>
      </c>
    </row>
    <row r="121" spans="1:26" x14ac:dyDescent="0.15">
      <c r="A121" s="4">
        <f t="shared" si="4"/>
        <v>4000117</v>
      </c>
      <c r="B121" s="4">
        <v>0</v>
      </c>
      <c r="C121" s="4">
        <v>0</v>
      </c>
      <c r="D121" s="4">
        <v>0</v>
      </c>
      <c r="E121" s="4">
        <v>0</v>
      </c>
      <c r="F121" s="4">
        <f>VLOOKUP(Z121,深渊配置!H:N,6,FALSE)</f>
        <v>1980</v>
      </c>
      <c r="G121" s="4">
        <f>VLOOKUP(Z121,深渊配置!H:N,4,FALSE)</f>
        <v>1238</v>
      </c>
      <c r="H121" s="4">
        <v>0</v>
      </c>
      <c r="I121" s="4">
        <f>VLOOKUP(Z121,深渊配置!H:N,5,FALSE)</f>
        <v>1238</v>
      </c>
      <c r="J121" s="4">
        <f>VLOOKUP(Z121,深渊配置!H:N,7,FALSE)</f>
        <v>672</v>
      </c>
      <c r="K121" s="4">
        <v>188</v>
      </c>
      <c r="L121" s="4">
        <v>0</v>
      </c>
      <c r="M121" s="4">
        <v>0</v>
      </c>
      <c r="N121" s="4">
        <v>183</v>
      </c>
      <c r="O121" s="4">
        <v>0</v>
      </c>
      <c r="P121" s="4">
        <v>0</v>
      </c>
      <c r="Q121" s="4">
        <v>0</v>
      </c>
      <c r="R121" s="4">
        <v>0</v>
      </c>
      <c r="S121" s="4">
        <v>0</v>
      </c>
      <c r="T121" s="4">
        <v>0</v>
      </c>
      <c r="U121" s="4">
        <v>0</v>
      </c>
      <c r="V121" s="4">
        <v>0</v>
      </c>
      <c r="W121" s="4">
        <f>VLOOKUP(Z121,深渊配置!F:G,2,FALSE)</f>
        <v>4000117</v>
      </c>
      <c r="X121" s="4">
        <f>VLOOKUP(Z121,深渊配置!H:J,3,FALSE)</f>
        <v>24</v>
      </c>
      <c r="Y121" t="str">
        <f>VLOOKUP(Z121,深渊配置!H:I,2,FALSE)</f>
        <v>小花精</v>
      </c>
      <c r="Z121">
        <f t="shared" si="5"/>
        <v>117</v>
      </c>
    </row>
    <row r="122" spans="1:26" x14ac:dyDescent="0.15">
      <c r="A122" s="4">
        <f t="shared" si="4"/>
        <v>4000118</v>
      </c>
      <c r="B122" s="4">
        <v>0</v>
      </c>
      <c r="C122" s="4">
        <v>0</v>
      </c>
      <c r="D122" s="4">
        <v>0</v>
      </c>
      <c r="E122" s="4">
        <v>0</v>
      </c>
      <c r="F122" s="4">
        <f>VLOOKUP(Z122,深渊配置!H:N,6,FALSE)</f>
        <v>1980</v>
      </c>
      <c r="G122" s="4">
        <f>VLOOKUP(Z122,深渊配置!H:N,4,FALSE)</f>
        <v>1238</v>
      </c>
      <c r="H122" s="4">
        <v>0</v>
      </c>
      <c r="I122" s="4">
        <f>VLOOKUP(Z122,深渊配置!H:N,5,FALSE)</f>
        <v>1238</v>
      </c>
      <c r="J122" s="4">
        <f>VLOOKUP(Z122,深渊配置!H:N,7,FALSE)</f>
        <v>672</v>
      </c>
      <c r="K122" s="4">
        <v>189</v>
      </c>
      <c r="L122" s="4">
        <v>0</v>
      </c>
      <c r="M122" s="4">
        <v>0</v>
      </c>
      <c r="N122" s="4">
        <v>184</v>
      </c>
      <c r="O122" s="4">
        <v>0</v>
      </c>
      <c r="P122" s="4">
        <v>0</v>
      </c>
      <c r="Q122" s="4">
        <v>0</v>
      </c>
      <c r="R122" s="4">
        <v>0</v>
      </c>
      <c r="S122" s="4">
        <v>0</v>
      </c>
      <c r="T122" s="4">
        <v>0</v>
      </c>
      <c r="U122" s="4">
        <v>0</v>
      </c>
      <c r="V122" s="4">
        <v>0</v>
      </c>
      <c r="W122" s="4">
        <f>VLOOKUP(Z122,深渊配置!F:G,2,FALSE)</f>
        <v>4000118</v>
      </c>
      <c r="X122" s="4">
        <f>VLOOKUP(Z122,深渊配置!H:J,3,FALSE)</f>
        <v>24</v>
      </c>
      <c r="Y122" t="str">
        <f>VLOOKUP(Z122,深渊配置!H:I,2,FALSE)</f>
        <v>小花精</v>
      </c>
      <c r="Z122">
        <f t="shared" si="5"/>
        <v>118</v>
      </c>
    </row>
    <row r="123" spans="1:26" x14ac:dyDescent="0.15">
      <c r="A123" s="4">
        <f t="shared" si="4"/>
        <v>4000119</v>
      </c>
      <c r="B123" s="4">
        <v>0</v>
      </c>
      <c r="C123" s="4">
        <v>0</v>
      </c>
      <c r="D123" s="4">
        <v>0</v>
      </c>
      <c r="E123" s="4">
        <v>0</v>
      </c>
      <c r="F123" s="4">
        <f>VLOOKUP(Z123,深渊配置!H:N,6,FALSE)</f>
        <v>1980</v>
      </c>
      <c r="G123" s="4">
        <f>VLOOKUP(Z123,深渊配置!H:N,4,FALSE)</f>
        <v>1238</v>
      </c>
      <c r="H123" s="4">
        <v>0</v>
      </c>
      <c r="I123" s="4">
        <f>VLOOKUP(Z123,深渊配置!H:N,5,FALSE)</f>
        <v>1238</v>
      </c>
      <c r="J123" s="4">
        <f>VLOOKUP(Z123,深渊配置!H:N,7,FALSE)</f>
        <v>672</v>
      </c>
      <c r="K123" s="4">
        <v>190</v>
      </c>
      <c r="L123" s="4">
        <v>0</v>
      </c>
      <c r="M123" s="4">
        <v>0</v>
      </c>
      <c r="N123" s="4">
        <v>185</v>
      </c>
      <c r="O123" s="4">
        <v>0</v>
      </c>
      <c r="P123" s="4">
        <v>0</v>
      </c>
      <c r="Q123" s="4">
        <v>0</v>
      </c>
      <c r="R123" s="4">
        <v>0</v>
      </c>
      <c r="S123" s="4">
        <v>0</v>
      </c>
      <c r="T123" s="4">
        <v>0</v>
      </c>
      <c r="U123" s="4">
        <v>0</v>
      </c>
      <c r="V123" s="4">
        <v>0</v>
      </c>
      <c r="W123" s="4">
        <f>VLOOKUP(Z123,深渊配置!F:G,2,FALSE)</f>
        <v>4000119</v>
      </c>
      <c r="X123" s="4">
        <f>VLOOKUP(Z123,深渊配置!H:J,3,FALSE)</f>
        <v>24</v>
      </c>
      <c r="Y123" t="str">
        <f>VLOOKUP(Z123,深渊配置!H:I,2,FALSE)</f>
        <v>甲虫精</v>
      </c>
      <c r="Z123">
        <f t="shared" si="5"/>
        <v>119</v>
      </c>
    </row>
    <row r="124" spans="1:26" x14ac:dyDescent="0.15">
      <c r="A124" s="4">
        <f t="shared" si="4"/>
        <v>4000120</v>
      </c>
      <c r="B124" s="4">
        <v>0</v>
      </c>
      <c r="C124" s="4">
        <v>0</v>
      </c>
      <c r="D124" s="4">
        <v>0</v>
      </c>
      <c r="E124" s="4">
        <v>0</v>
      </c>
      <c r="F124" s="4">
        <f>VLOOKUP(Z124,深渊配置!H:N,6,FALSE)</f>
        <v>2182</v>
      </c>
      <c r="G124" s="4">
        <f>VLOOKUP(Z124,深渊配置!H:N,4,FALSE)</f>
        <v>1364</v>
      </c>
      <c r="H124" s="4">
        <v>0</v>
      </c>
      <c r="I124" s="4">
        <f>VLOOKUP(Z124,深渊配置!H:N,5,FALSE)</f>
        <v>1364</v>
      </c>
      <c r="J124" s="4">
        <f>VLOOKUP(Z124,深渊配置!H:N,7,FALSE)</f>
        <v>720</v>
      </c>
      <c r="K124" s="4">
        <v>191</v>
      </c>
      <c r="L124" s="4">
        <v>0</v>
      </c>
      <c r="M124" s="4">
        <v>0</v>
      </c>
      <c r="N124" s="4">
        <v>186</v>
      </c>
      <c r="O124" s="4">
        <v>0</v>
      </c>
      <c r="P124" s="4">
        <v>0</v>
      </c>
      <c r="Q124" s="4">
        <v>0</v>
      </c>
      <c r="R124" s="4">
        <v>0</v>
      </c>
      <c r="S124" s="4">
        <v>0</v>
      </c>
      <c r="T124" s="4">
        <v>0</v>
      </c>
      <c r="U124" s="4">
        <v>0</v>
      </c>
      <c r="V124" s="4">
        <v>0</v>
      </c>
      <c r="W124" s="4">
        <f>VLOOKUP(Z124,深渊配置!F:G,2,FALSE)</f>
        <v>4000120</v>
      </c>
      <c r="X124" s="4">
        <f>VLOOKUP(Z124,深渊配置!H:J,3,FALSE)</f>
        <v>25</v>
      </c>
      <c r="Y124" t="str">
        <f>VLOOKUP(Z124,深渊配置!H:I,2,FALSE)</f>
        <v>小花精</v>
      </c>
      <c r="Z124">
        <f t="shared" si="5"/>
        <v>120</v>
      </c>
    </row>
    <row r="125" spans="1:26" x14ac:dyDescent="0.15">
      <c r="A125" s="4">
        <f t="shared" ref="A125:A146" si="6">W125</f>
        <v>4000121</v>
      </c>
      <c r="B125" s="4">
        <v>0</v>
      </c>
      <c r="C125" s="4">
        <v>0</v>
      </c>
      <c r="D125" s="4">
        <v>0</v>
      </c>
      <c r="E125" s="4">
        <v>0</v>
      </c>
      <c r="F125" s="4">
        <f>VLOOKUP(Z125,深渊配置!H:N,6,FALSE)</f>
        <v>2182</v>
      </c>
      <c r="G125" s="4">
        <f>VLOOKUP(Z125,深渊配置!H:N,4,FALSE)</f>
        <v>1364</v>
      </c>
      <c r="H125" s="4">
        <v>0</v>
      </c>
      <c r="I125" s="4">
        <f>VLOOKUP(Z125,深渊配置!H:N,5,FALSE)</f>
        <v>1364</v>
      </c>
      <c r="J125" s="4">
        <f>VLOOKUP(Z125,深渊配置!H:N,7,FALSE)</f>
        <v>720</v>
      </c>
      <c r="K125" s="4">
        <v>192</v>
      </c>
      <c r="L125" s="4">
        <v>0</v>
      </c>
      <c r="M125" s="4">
        <v>0</v>
      </c>
      <c r="N125" s="4">
        <v>187</v>
      </c>
      <c r="O125" s="4">
        <v>0</v>
      </c>
      <c r="P125" s="4">
        <v>0</v>
      </c>
      <c r="Q125" s="4">
        <v>0</v>
      </c>
      <c r="R125" s="4">
        <v>0</v>
      </c>
      <c r="S125" s="4">
        <v>0</v>
      </c>
      <c r="T125" s="4">
        <v>0</v>
      </c>
      <c r="U125" s="4">
        <v>0</v>
      </c>
      <c r="V125" s="4">
        <v>0</v>
      </c>
      <c r="W125" s="4">
        <f>VLOOKUP(Z125,深渊配置!F:G,2,FALSE)</f>
        <v>4000121</v>
      </c>
      <c r="X125" s="4">
        <f>VLOOKUP(Z125,深渊配置!H:J,3,FALSE)</f>
        <v>25</v>
      </c>
      <c r="Y125" t="str">
        <f>VLOOKUP(Z125,深渊配置!H:I,2,FALSE)</f>
        <v>小花精</v>
      </c>
      <c r="Z125">
        <f t="shared" si="5"/>
        <v>121</v>
      </c>
    </row>
    <row r="126" spans="1:26" x14ac:dyDescent="0.15">
      <c r="A126" s="4">
        <f t="shared" si="6"/>
        <v>4000122</v>
      </c>
      <c r="B126" s="4">
        <v>0</v>
      </c>
      <c r="C126" s="4">
        <v>0</v>
      </c>
      <c r="D126" s="4">
        <v>0</v>
      </c>
      <c r="E126" s="4">
        <v>0</v>
      </c>
      <c r="F126" s="4">
        <f>VLOOKUP(Z126,深渊配置!H:N,6,FALSE)</f>
        <v>2182</v>
      </c>
      <c r="G126" s="4">
        <f>VLOOKUP(Z126,深渊配置!H:N,4,FALSE)</f>
        <v>1364</v>
      </c>
      <c r="H126" s="4">
        <v>0</v>
      </c>
      <c r="I126" s="4">
        <f>VLOOKUP(Z126,深渊配置!H:N,5,FALSE)</f>
        <v>1364</v>
      </c>
      <c r="J126" s="4">
        <f>VLOOKUP(Z126,深渊配置!H:N,7,FALSE)</f>
        <v>720</v>
      </c>
      <c r="K126" s="4">
        <v>193</v>
      </c>
      <c r="L126" s="4">
        <v>0</v>
      </c>
      <c r="M126" s="4">
        <v>0</v>
      </c>
      <c r="N126" s="4">
        <v>188</v>
      </c>
      <c r="O126" s="4">
        <v>0</v>
      </c>
      <c r="P126" s="4">
        <v>0</v>
      </c>
      <c r="Q126" s="4">
        <v>0</v>
      </c>
      <c r="R126" s="4">
        <v>0</v>
      </c>
      <c r="S126" s="4">
        <v>0</v>
      </c>
      <c r="T126" s="4">
        <v>0</v>
      </c>
      <c r="U126" s="4">
        <v>0</v>
      </c>
      <c r="V126" s="4">
        <v>0</v>
      </c>
      <c r="W126" s="4">
        <f>VLOOKUP(Z126,深渊配置!F:G,2,FALSE)</f>
        <v>4000122</v>
      </c>
      <c r="X126" s="4">
        <f>VLOOKUP(Z126,深渊配置!H:J,3,FALSE)</f>
        <v>25</v>
      </c>
      <c r="Y126" t="str">
        <f>VLOOKUP(Z126,深渊配置!H:I,2,FALSE)</f>
        <v>洛克</v>
      </c>
      <c r="Z126">
        <f t="shared" si="5"/>
        <v>122</v>
      </c>
    </row>
    <row r="127" spans="1:26" x14ac:dyDescent="0.15">
      <c r="A127" s="4">
        <f t="shared" si="6"/>
        <v>4000123</v>
      </c>
      <c r="B127" s="4">
        <v>0</v>
      </c>
      <c r="C127" s="4">
        <v>0</v>
      </c>
      <c r="D127" s="4">
        <v>0</v>
      </c>
      <c r="E127" s="4">
        <v>0</v>
      </c>
      <c r="F127" s="4">
        <f>VLOOKUP(Z127,深渊配置!H:N,6,FALSE)</f>
        <v>2182</v>
      </c>
      <c r="G127" s="4">
        <f>VLOOKUP(Z127,深渊配置!H:N,4,FALSE)</f>
        <v>1364</v>
      </c>
      <c r="H127" s="4">
        <v>0</v>
      </c>
      <c r="I127" s="4">
        <f>VLOOKUP(Z127,深渊配置!H:N,5,FALSE)</f>
        <v>1364</v>
      </c>
      <c r="J127" s="4">
        <f>VLOOKUP(Z127,深渊配置!H:N,7,FALSE)</f>
        <v>720</v>
      </c>
      <c r="K127" s="4">
        <v>194</v>
      </c>
      <c r="L127" s="4">
        <v>0</v>
      </c>
      <c r="M127" s="4">
        <v>0</v>
      </c>
      <c r="N127" s="4">
        <v>189</v>
      </c>
      <c r="O127" s="4">
        <v>0</v>
      </c>
      <c r="P127" s="4">
        <v>0</v>
      </c>
      <c r="Q127" s="4">
        <v>0</v>
      </c>
      <c r="R127" s="4">
        <v>0</v>
      </c>
      <c r="S127" s="4">
        <v>0</v>
      </c>
      <c r="T127" s="4">
        <v>0</v>
      </c>
      <c r="U127" s="4">
        <v>0</v>
      </c>
      <c r="V127" s="4">
        <v>0</v>
      </c>
      <c r="W127" s="4">
        <f>VLOOKUP(Z127,深渊配置!F:G,2,FALSE)</f>
        <v>4000123</v>
      </c>
      <c r="X127" s="4">
        <f>VLOOKUP(Z127,深渊配置!H:J,3,FALSE)</f>
        <v>25</v>
      </c>
      <c r="Y127" t="str">
        <f>VLOOKUP(Z127,深渊配置!H:I,2,FALSE)</f>
        <v>尤尼丝</v>
      </c>
      <c r="Z127">
        <f t="shared" si="5"/>
        <v>123</v>
      </c>
    </row>
    <row r="128" spans="1:26" x14ac:dyDescent="0.15">
      <c r="A128" s="4">
        <f t="shared" si="6"/>
        <v>4000124</v>
      </c>
      <c r="B128" s="4">
        <v>0</v>
      </c>
      <c r="C128" s="4">
        <v>0</v>
      </c>
      <c r="D128" s="4">
        <v>0</v>
      </c>
      <c r="E128" s="4">
        <v>0</v>
      </c>
      <c r="F128" s="4">
        <f>VLOOKUP(Z128,深渊配置!H:N,6,FALSE)</f>
        <v>2182</v>
      </c>
      <c r="G128" s="4">
        <f>VLOOKUP(Z128,深渊配置!H:N,4,FALSE)</f>
        <v>1364</v>
      </c>
      <c r="H128" s="4">
        <v>0</v>
      </c>
      <c r="I128" s="4">
        <f>VLOOKUP(Z128,深渊配置!H:N,5,FALSE)</f>
        <v>1364</v>
      </c>
      <c r="J128" s="4">
        <f>VLOOKUP(Z128,深渊配置!H:N,7,FALSE)</f>
        <v>720</v>
      </c>
      <c r="K128" s="4">
        <v>195</v>
      </c>
      <c r="L128" s="4">
        <v>0</v>
      </c>
      <c r="M128" s="4">
        <v>0</v>
      </c>
      <c r="N128" s="4">
        <v>190</v>
      </c>
      <c r="O128" s="4">
        <v>0</v>
      </c>
      <c r="P128" s="4">
        <v>0</v>
      </c>
      <c r="Q128" s="4">
        <v>0</v>
      </c>
      <c r="R128" s="4">
        <v>0</v>
      </c>
      <c r="S128" s="4">
        <v>0</v>
      </c>
      <c r="T128" s="4">
        <v>0</v>
      </c>
      <c r="U128" s="4">
        <v>0</v>
      </c>
      <c r="V128" s="4">
        <v>0</v>
      </c>
      <c r="W128" s="4">
        <f>VLOOKUP(Z128,深渊配置!F:G,2,FALSE)</f>
        <v>4000124</v>
      </c>
      <c r="X128" s="4">
        <f>VLOOKUP(Z128,深渊配置!H:J,3,FALSE)</f>
        <v>25</v>
      </c>
      <c r="Y128" t="str">
        <f>VLOOKUP(Z128,深渊配置!H:I,2,FALSE)</f>
        <v>艾德蒙</v>
      </c>
      <c r="Z128">
        <f t="shared" si="5"/>
        <v>124</v>
      </c>
    </row>
    <row r="129" spans="1:26" x14ac:dyDescent="0.15">
      <c r="A129" s="4">
        <f t="shared" si="6"/>
        <v>4000125</v>
      </c>
      <c r="B129" s="4">
        <v>0</v>
      </c>
      <c r="C129" s="4">
        <v>0</v>
      </c>
      <c r="D129" s="4">
        <v>0</v>
      </c>
      <c r="E129" s="4">
        <v>0</v>
      </c>
      <c r="F129" s="4">
        <f>VLOOKUP(Z129,深渊配置!H:N,6,FALSE)</f>
        <v>2392</v>
      </c>
      <c r="G129" s="4">
        <f>VLOOKUP(Z129,深渊配置!H:N,4,FALSE)</f>
        <v>1495</v>
      </c>
      <c r="H129" s="4">
        <v>0</v>
      </c>
      <c r="I129" s="4">
        <f>VLOOKUP(Z129,深渊配置!H:N,5,FALSE)</f>
        <v>1495</v>
      </c>
      <c r="J129" s="4">
        <f>VLOOKUP(Z129,深渊配置!H:N,7,FALSE)</f>
        <v>768</v>
      </c>
      <c r="K129" s="4">
        <v>196</v>
      </c>
      <c r="L129" s="4">
        <v>0</v>
      </c>
      <c r="M129" s="4">
        <v>0</v>
      </c>
      <c r="N129" s="4">
        <v>191</v>
      </c>
      <c r="O129" s="4">
        <v>0</v>
      </c>
      <c r="P129" s="4">
        <v>0</v>
      </c>
      <c r="Q129" s="4">
        <v>0</v>
      </c>
      <c r="R129" s="4">
        <v>0</v>
      </c>
      <c r="S129" s="4">
        <v>0</v>
      </c>
      <c r="T129" s="4">
        <v>0</v>
      </c>
      <c r="U129" s="4">
        <v>0</v>
      </c>
      <c r="V129" s="4">
        <v>0</v>
      </c>
      <c r="W129" s="4">
        <f>VLOOKUP(Z129,深渊配置!F:G,2,FALSE)</f>
        <v>4000125</v>
      </c>
      <c r="X129" s="4">
        <f>VLOOKUP(Z129,深渊配置!H:J,3,FALSE)</f>
        <v>26</v>
      </c>
      <c r="Y129" t="str">
        <f>VLOOKUP(Z129,深渊配置!H:I,2,FALSE)</f>
        <v>毒蘑菇</v>
      </c>
      <c r="Z129">
        <f t="shared" si="5"/>
        <v>125</v>
      </c>
    </row>
    <row r="130" spans="1:26" x14ac:dyDescent="0.15">
      <c r="A130" s="4">
        <f t="shared" si="6"/>
        <v>4000126</v>
      </c>
      <c r="B130" s="4">
        <v>0</v>
      </c>
      <c r="C130" s="4">
        <v>0</v>
      </c>
      <c r="D130" s="4">
        <v>0</v>
      </c>
      <c r="E130" s="4">
        <v>0</v>
      </c>
      <c r="F130" s="4">
        <f>VLOOKUP(Z130,深渊配置!H:N,6,FALSE)</f>
        <v>2392</v>
      </c>
      <c r="G130" s="4">
        <f>VLOOKUP(Z130,深渊配置!H:N,4,FALSE)</f>
        <v>1495</v>
      </c>
      <c r="H130" s="4">
        <v>0</v>
      </c>
      <c r="I130" s="4">
        <f>VLOOKUP(Z130,深渊配置!H:N,5,FALSE)</f>
        <v>1495</v>
      </c>
      <c r="J130" s="4">
        <f>VLOOKUP(Z130,深渊配置!H:N,7,FALSE)</f>
        <v>768</v>
      </c>
      <c r="K130" s="4">
        <v>197</v>
      </c>
      <c r="L130" s="4">
        <v>0</v>
      </c>
      <c r="M130" s="4">
        <v>0</v>
      </c>
      <c r="N130" s="4">
        <v>192</v>
      </c>
      <c r="O130" s="4">
        <v>0</v>
      </c>
      <c r="P130" s="4">
        <v>0</v>
      </c>
      <c r="Q130" s="4">
        <v>0</v>
      </c>
      <c r="R130" s="4">
        <v>0</v>
      </c>
      <c r="S130" s="4">
        <v>0</v>
      </c>
      <c r="T130" s="4">
        <v>0</v>
      </c>
      <c r="U130" s="4">
        <v>0</v>
      </c>
      <c r="V130" s="4">
        <v>0</v>
      </c>
      <c r="W130" s="4">
        <f>VLOOKUP(Z130,深渊配置!F:G,2,FALSE)</f>
        <v>4000126</v>
      </c>
      <c r="X130" s="4">
        <f>VLOOKUP(Z130,深渊配置!H:J,3,FALSE)</f>
        <v>26</v>
      </c>
      <c r="Y130" t="str">
        <f>VLOOKUP(Z130,深渊配置!H:I,2,FALSE)</f>
        <v>毒蘑菇</v>
      </c>
      <c r="Z130">
        <f t="shared" si="5"/>
        <v>126</v>
      </c>
    </row>
    <row r="131" spans="1:26" x14ac:dyDescent="0.15">
      <c r="A131" s="4">
        <f t="shared" si="6"/>
        <v>4000127</v>
      </c>
      <c r="B131" s="4">
        <v>0</v>
      </c>
      <c r="C131" s="4">
        <v>0</v>
      </c>
      <c r="D131" s="4">
        <v>0</v>
      </c>
      <c r="E131" s="4">
        <v>0</v>
      </c>
      <c r="F131" s="4">
        <f>VLOOKUP(Z131,深渊配置!H:N,6,FALSE)</f>
        <v>2392</v>
      </c>
      <c r="G131" s="4">
        <f>VLOOKUP(Z131,深渊配置!H:N,4,FALSE)</f>
        <v>1495</v>
      </c>
      <c r="H131" s="4">
        <v>0</v>
      </c>
      <c r="I131" s="4">
        <f>VLOOKUP(Z131,深渊配置!H:N,5,FALSE)</f>
        <v>1495</v>
      </c>
      <c r="J131" s="4">
        <f>VLOOKUP(Z131,深渊配置!H:N,7,FALSE)</f>
        <v>768</v>
      </c>
      <c r="K131" s="4">
        <v>198</v>
      </c>
      <c r="L131" s="4">
        <v>0</v>
      </c>
      <c r="M131" s="4">
        <v>0</v>
      </c>
      <c r="N131" s="4">
        <v>193</v>
      </c>
      <c r="O131" s="4">
        <v>0</v>
      </c>
      <c r="P131" s="4">
        <v>0</v>
      </c>
      <c r="Q131" s="4">
        <v>0</v>
      </c>
      <c r="R131" s="4">
        <v>0</v>
      </c>
      <c r="S131" s="4">
        <v>0</v>
      </c>
      <c r="T131" s="4">
        <v>0</v>
      </c>
      <c r="U131" s="4">
        <v>0</v>
      </c>
      <c r="V131" s="4">
        <v>0</v>
      </c>
      <c r="W131" s="4">
        <f>VLOOKUP(Z131,深渊配置!F:G,2,FALSE)</f>
        <v>4000127</v>
      </c>
      <c r="X131" s="4">
        <f>VLOOKUP(Z131,深渊配置!H:J,3,FALSE)</f>
        <v>26</v>
      </c>
      <c r="Y131" t="str">
        <f>VLOOKUP(Z131,深渊配置!H:I,2,FALSE)</f>
        <v>毒蘑菇</v>
      </c>
      <c r="Z131">
        <f t="shared" si="5"/>
        <v>127</v>
      </c>
    </row>
    <row r="132" spans="1:26" x14ac:dyDescent="0.15">
      <c r="A132" s="4">
        <f t="shared" si="6"/>
        <v>4000128</v>
      </c>
      <c r="B132" s="4">
        <v>0</v>
      </c>
      <c r="C132" s="4">
        <v>0</v>
      </c>
      <c r="D132" s="4">
        <v>0</v>
      </c>
      <c r="E132" s="4">
        <v>0</v>
      </c>
      <c r="F132" s="4">
        <f>VLOOKUP(Z132,深渊配置!H:N,6,FALSE)</f>
        <v>2392</v>
      </c>
      <c r="G132" s="4">
        <f>VLOOKUP(Z132,深渊配置!H:N,4,FALSE)</f>
        <v>1495</v>
      </c>
      <c r="H132" s="4">
        <v>0</v>
      </c>
      <c r="I132" s="4">
        <f>VLOOKUP(Z132,深渊配置!H:N,5,FALSE)</f>
        <v>1495</v>
      </c>
      <c r="J132" s="4">
        <f>VLOOKUP(Z132,深渊配置!H:N,7,FALSE)</f>
        <v>768</v>
      </c>
      <c r="K132" s="4">
        <v>199</v>
      </c>
      <c r="L132" s="4">
        <v>0</v>
      </c>
      <c r="M132" s="4">
        <v>0</v>
      </c>
      <c r="N132" s="4">
        <v>194</v>
      </c>
      <c r="O132" s="4">
        <v>0</v>
      </c>
      <c r="P132" s="4">
        <v>0</v>
      </c>
      <c r="Q132" s="4">
        <v>0</v>
      </c>
      <c r="R132" s="4">
        <v>0</v>
      </c>
      <c r="S132" s="4">
        <v>0</v>
      </c>
      <c r="T132" s="4">
        <v>0</v>
      </c>
      <c r="U132" s="4">
        <v>0</v>
      </c>
      <c r="V132" s="4">
        <v>0</v>
      </c>
      <c r="W132" s="4">
        <f>VLOOKUP(Z132,深渊配置!F:G,2,FALSE)</f>
        <v>4000128</v>
      </c>
      <c r="X132" s="4">
        <f>VLOOKUP(Z132,深渊配置!H:J,3,FALSE)</f>
        <v>26</v>
      </c>
      <c r="Y132" t="str">
        <f>VLOOKUP(Z132,深渊配置!H:I,2,FALSE)</f>
        <v>树妖</v>
      </c>
      <c r="Z132">
        <f t="shared" si="5"/>
        <v>128</v>
      </c>
    </row>
    <row r="133" spans="1:26" x14ac:dyDescent="0.15">
      <c r="A133" s="4">
        <f t="shared" si="6"/>
        <v>4000129</v>
      </c>
      <c r="B133" s="4">
        <v>0</v>
      </c>
      <c r="C133" s="4">
        <v>0</v>
      </c>
      <c r="D133" s="4">
        <v>0</v>
      </c>
      <c r="E133" s="4">
        <v>0</v>
      </c>
      <c r="F133" s="4">
        <f>VLOOKUP(Z133,深渊配置!H:N,6,FALSE)</f>
        <v>2392</v>
      </c>
      <c r="G133" s="4">
        <f>VLOOKUP(Z133,深渊配置!H:N,4,FALSE)</f>
        <v>1495</v>
      </c>
      <c r="H133" s="4">
        <v>0</v>
      </c>
      <c r="I133" s="4">
        <f>VLOOKUP(Z133,深渊配置!H:N,5,FALSE)</f>
        <v>1495</v>
      </c>
      <c r="J133" s="4">
        <f>VLOOKUP(Z133,深渊配置!H:N,7,FALSE)</f>
        <v>768</v>
      </c>
      <c r="K133" s="4">
        <v>200</v>
      </c>
      <c r="L133" s="4">
        <v>0</v>
      </c>
      <c r="M133" s="4">
        <v>0</v>
      </c>
      <c r="N133" s="4">
        <v>195</v>
      </c>
      <c r="O133" s="4">
        <v>0</v>
      </c>
      <c r="P133" s="4">
        <v>0</v>
      </c>
      <c r="Q133" s="4">
        <v>0</v>
      </c>
      <c r="R133" s="4">
        <v>0</v>
      </c>
      <c r="S133" s="4">
        <v>0</v>
      </c>
      <c r="T133" s="4">
        <v>0</v>
      </c>
      <c r="U133" s="4">
        <v>0</v>
      </c>
      <c r="V133" s="4">
        <v>0</v>
      </c>
      <c r="W133" s="4">
        <f>VLOOKUP(Z133,深渊配置!F:G,2,FALSE)</f>
        <v>4000129</v>
      </c>
      <c r="X133" s="4">
        <f>VLOOKUP(Z133,深渊配置!H:J,3,FALSE)</f>
        <v>26</v>
      </c>
      <c r="Y133" t="str">
        <f>VLOOKUP(Z133,深渊配置!H:I,2,FALSE)</f>
        <v>树妖</v>
      </c>
      <c r="Z133">
        <f t="shared" si="5"/>
        <v>129</v>
      </c>
    </row>
    <row r="134" spans="1:26" x14ac:dyDescent="0.15">
      <c r="A134" s="4">
        <f t="shared" si="6"/>
        <v>4000130</v>
      </c>
      <c r="B134" s="4">
        <v>0</v>
      </c>
      <c r="C134" s="4">
        <v>0</v>
      </c>
      <c r="D134" s="4">
        <v>0</v>
      </c>
      <c r="E134" s="4">
        <v>0</v>
      </c>
      <c r="F134" s="4">
        <f>VLOOKUP(Z134,深渊配置!H:N,6,FALSE)</f>
        <v>2609</v>
      </c>
      <c r="G134" s="4">
        <f>VLOOKUP(Z134,深渊配置!H:N,4,FALSE)</f>
        <v>1631</v>
      </c>
      <c r="H134" s="4">
        <v>0</v>
      </c>
      <c r="I134" s="4">
        <f>VLOOKUP(Z134,深渊配置!H:N,5,FALSE)</f>
        <v>1631</v>
      </c>
      <c r="J134" s="4">
        <f>VLOOKUP(Z134,深渊配置!H:N,7,FALSE)</f>
        <v>816</v>
      </c>
      <c r="K134" s="4">
        <v>201</v>
      </c>
      <c r="L134" s="4">
        <v>0</v>
      </c>
      <c r="M134" s="4">
        <v>0</v>
      </c>
      <c r="N134" s="4">
        <v>196</v>
      </c>
      <c r="O134" s="4">
        <v>0</v>
      </c>
      <c r="P134" s="4">
        <v>0</v>
      </c>
      <c r="Q134" s="4">
        <v>0</v>
      </c>
      <c r="R134" s="4">
        <v>0</v>
      </c>
      <c r="S134" s="4">
        <v>0</v>
      </c>
      <c r="T134" s="4">
        <v>0</v>
      </c>
      <c r="U134" s="4">
        <v>0</v>
      </c>
      <c r="V134" s="4">
        <v>0</v>
      </c>
      <c r="W134" s="4">
        <f>VLOOKUP(Z134,深渊配置!F:G,2,FALSE)</f>
        <v>4000130</v>
      </c>
      <c r="X134" s="4">
        <f>VLOOKUP(Z134,深渊配置!H:J,3,FALSE)</f>
        <v>27</v>
      </c>
      <c r="Y134" t="str">
        <f>VLOOKUP(Z134,深渊配置!H:I,2,FALSE)</f>
        <v>树妖</v>
      </c>
      <c r="Z134">
        <f t="shared" si="5"/>
        <v>130</v>
      </c>
    </row>
    <row r="135" spans="1:26" x14ac:dyDescent="0.15">
      <c r="A135" s="4">
        <f t="shared" si="6"/>
        <v>4000131</v>
      </c>
      <c r="B135" s="4">
        <v>0</v>
      </c>
      <c r="C135" s="4">
        <v>0</v>
      </c>
      <c r="D135" s="4">
        <v>0</v>
      </c>
      <c r="E135" s="4">
        <v>0</v>
      </c>
      <c r="F135" s="4">
        <f>VLOOKUP(Z135,深渊配置!H:N,6,FALSE)</f>
        <v>2609</v>
      </c>
      <c r="G135" s="4">
        <f>VLOOKUP(Z135,深渊配置!H:N,4,FALSE)</f>
        <v>1631</v>
      </c>
      <c r="H135" s="4">
        <v>0</v>
      </c>
      <c r="I135" s="4">
        <f>VLOOKUP(Z135,深渊配置!H:N,5,FALSE)</f>
        <v>1631</v>
      </c>
      <c r="J135" s="4">
        <f>VLOOKUP(Z135,深渊配置!H:N,7,FALSE)</f>
        <v>816</v>
      </c>
      <c r="K135" s="4">
        <v>202</v>
      </c>
      <c r="L135" s="4">
        <v>0</v>
      </c>
      <c r="M135" s="4">
        <v>0</v>
      </c>
      <c r="N135" s="4">
        <v>197</v>
      </c>
      <c r="O135" s="4">
        <v>0</v>
      </c>
      <c r="P135" s="4">
        <v>0</v>
      </c>
      <c r="Q135" s="4">
        <v>0</v>
      </c>
      <c r="R135" s="4">
        <v>0</v>
      </c>
      <c r="S135" s="4">
        <v>0</v>
      </c>
      <c r="T135" s="4">
        <v>0</v>
      </c>
      <c r="U135" s="4">
        <v>0</v>
      </c>
      <c r="V135" s="4">
        <v>0</v>
      </c>
      <c r="W135" s="4">
        <f>VLOOKUP(Z135,深渊配置!F:G,2,FALSE)</f>
        <v>4000131</v>
      </c>
      <c r="X135" s="4">
        <f>VLOOKUP(Z135,深渊配置!H:J,3,FALSE)</f>
        <v>27</v>
      </c>
      <c r="Y135" t="str">
        <f>VLOOKUP(Z135,深渊配置!H:I,2,FALSE)</f>
        <v>藤蔓怪</v>
      </c>
      <c r="Z135">
        <f t="shared" ref="Z135:Z155" si="7">Z134+1</f>
        <v>131</v>
      </c>
    </row>
    <row r="136" spans="1:26" x14ac:dyDescent="0.15">
      <c r="A136" s="4">
        <f t="shared" si="6"/>
        <v>4000132</v>
      </c>
      <c r="B136" s="4">
        <v>0</v>
      </c>
      <c r="C136" s="4">
        <v>0</v>
      </c>
      <c r="D136" s="4">
        <v>0</v>
      </c>
      <c r="E136" s="4">
        <v>0</v>
      </c>
      <c r="F136" s="4">
        <f>VLOOKUP(Z136,深渊配置!H:N,6,FALSE)</f>
        <v>2609</v>
      </c>
      <c r="G136" s="4">
        <f>VLOOKUP(Z136,深渊配置!H:N,4,FALSE)</f>
        <v>1631</v>
      </c>
      <c r="H136" s="4">
        <v>0</v>
      </c>
      <c r="I136" s="4">
        <f>VLOOKUP(Z136,深渊配置!H:N,5,FALSE)</f>
        <v>1631</v>
      </c>
      <c r="J136" s="4">
        <f>VLOOKUP(Z136,深渊配置!H:N,7,FALSE)</f>
        <v>816</v>
      </c>
      <c r="K136" s="4">
        <v>203</v>
      </c>
      <c r="L136" s="4">
        <v>0</v>
      </c>
      <c r="M136" s="4">
        <v>0</v>
      </c>
      <c r="N136" s="4">
        <v>198</v>
      </c>
      <c r="O136" s="4">
        <v>0</v>
      </c>
      <c r="P136" s="4">
        <v>0</v>
      </c>
      <c r="Q136" s="4">
        <v>0</v>
      </c>
      <c r="R136" s="4">
        <v>0</v>
      </c>
      <c r="S136" s="4">
        <v>0</v>
      </c>
      <c r="T136" s="4">
        <v>0</v>
      </c>
      <c r="U136" s="4">
        <v>0</v>
      </c>
      <c r="V136" s="4">
        <v>0</v>
      </c>
      <c r="W136" s="4">
        <f>VLOOKUP(Z136,深渊配置!F:G,2,FALSE)</f>
        <v>4000132</v>
      </c>
      <c r="X136" s="4">
        <f>VLOOKUP(Z136,深渊配置!H:J,3,FALSE)</f>
        <v>27</v>
      </c>
      <c r="Y136" t="str">
        <f>VLOOKUP(Z136,深渊配置!H:I,2,FALSE)</f>
        <v>藤蔓怪</v>
      </c>
      <c r="Z136">
        <f t="shared" si="7"/>
        <v>132</v>
      </c>
    </row>
    <row r="137" spans="1:26" x14ac:dyDescent="0.15">
      <c r="A137" s="4">
        <f t="shared" si="6"/>
        <v>4000133</v>
      </c>
      <c r="B137" s="4">
        <v>0</v>
      </c>
      <c r="C137" s="4">
        <v>0</v>
      </c>
      <c r="D137" s="4">
        <v>0</v>
      </c>
      <c r="E137" s="4">
        <v>0</v>
      </c>
      <c r="F137" s="4">
        <f>VLOOKUP(Z137,深渊配置!H:N,6,FALSE)</f>
        <v>2609</v>
      </c>
      <c r="G137" s="4">
        <f>VLOOKUP(Z137,深渊配置!H:N,4,FALSE)</f>
        <v>1631</v>
      </c>
      <c r="H137" s="4">
        <v>0</v>
      </c>
      <c r="I137" s="4">
        <f>VLOOKUP(Z137,深渊配置!H:N,5,FALSE)</f>
        <v>1631</v>
      </c>
      <c r="J137" s="4">
        <f>VLOOKUP(Z137,深渊配置!H:N,7,FALSE)</f>
        <v>816</v>
      </c>
      <c r="K137" s="4">
        <v>204</v>
      </c>
      <c r="L137" s="4">
        <v>0</v>
      </c>
      <c r="M137" s="4">
        <v>0</v>
      </c>
      <c r="N137" s="4">
        <v>199</v>
      </c>
      <c r="O137" s="4">
        <v>0</v>
      </c>
      <c r="P137" s="4">
        <v>0</v>
      </c>
      <c r="Q137" s="4">
        <v>0</v>
      </c>
      <c r="R137" s="4">
        <v>0</v>
      </c>
      <c r="S137" s="4">
        <v>0</v>
      </c>
      <c r="T137" s="4">
        <v>0</v>
      </c>
      <c r="U137" s="4">
        <v>0</v>
      </c>
      <c r="V137" s="4">
        <v>0</v>
      </c>
      <c r="W137" s="4">
        <f>VLOOKUP(Z137,深渊配置!F:G,2,FALSE)</f>
        <v>4000133</v>
      </c>
      <c r="X137" s="4">
        <f>VLOOKUP(Z137,深渊配置!H:J,3,FALSE)</f>
        <v>27</v>
      </c>
      <c r="Y137" t="str">
        <f>VLOOKUP(Z137,深渊配置!H:I,2,FALSE)</f>
        <v>毒蘑菇</v>
      </c>
      <c r="Z137">
        <f t="shared" si="7"/>
        <v>133</v>
      </c>
    </row>
    <row r="138" spans="1:26" x14ac:dyDescent="0.15">
      <c r="A138" s="4">
        <f t="shared" si="6"/>
        <v>4000134</v>
      </c>
      <c r="B138" s="4">
        <v>0</v>
      </c>
      <c r="C138" s="4">
        <v>0</v>
      </c>
      <c r="D138" s="4">
        <v>0</v>
      </c>
      <c r="E138" s="4">
        <v>0</v>
      </c>
      <c r="F138" s="4">
        <f>VLOOKUP(Z138,深渊配置!H:N,6,FALSE)</f>
        <v>2609</v>
      </c>
      <c r="G138" s="4">
        <f>VLOOKUP(Z138,深渊配置!H:N,4,FALSE)</f>
        <v>1631</v>
      </c>
      <c r="H138" s="4">
        <v>0</v>
      </c>
      <c r="I138" s="4">
        <f>VLOOKUP(Z138,深渊配置!H:N,5,FALSE)</f>
        <v>1631</v>
      </c>
      <c r="J138" s="4">
        <f>VLOOKUP(Z138,深渊配置!H:N,7,FALSE)</f>
        <v>816</v>
      </c>
      <c r="K138" s="4">
        <v>205</v>
      </c>
      <c r="L138" s="4">
        <v>0</v>
      </c>
      <c r="M138" s="4">
        <v>0</v>
      </c>
      <c r="N138" s="4">
        <v>200</v>
      </c>
      <c r="O138" s="4">
        <v>0</v>
      </c>
      <c r="P138" s="4">
        <v>0</v>
      </c>
      <c r="Q138" s="4">
        <v>0</v>
      </c>
      <c r="R138" s="4">
        <v>0</v>
      </c>
      <c r="S138" s="4">
        <v>0</v>
      </c>
      <c r="T138" s="4">
        <v>0</v>
      </c>
      <c r="U138" s="4">
        <v>0</v>
      </c>
      <c r="V138" s="4">
        <v>0</v>
      </c>
      <c r="W138" s="4">
        <f>VLOOKUP(Z138,深渊配置!F:G,2,FALSE)</f>
        <v>4000134</v>
      </c>
      <c r="X138" s="4">
        <f>VLOOKUP(Z138,深渊配置!H:J,3,FALSE)</f>
        <v>27</v>
      </c>
      <c r="Y138" t="str">
        <f>VLOOKUP(Z138,深渊配置!H:I,2,FALSE)</f>
        <v>毒蘑菇</v>
      </c>
      <c r="Z138">
        <f t="shared" si="7"/>
        <v>134</v>
      </c>
    </row>
    <row r="139" spans="1:26" x14ac:dyDescent="0.15">
      <c r="A139" s="4">
        <f t="shared" si="6"/>
        <v>4000135</v>
      </c>
      <c r="B139" s="4">
        <v>0</v>
      </c>
      <c r="C139" s="4">
        <v>0</v>
      </c>
      <c r="D139" s="4">
        <v>0</v>
      </c>
      <c r="E139" s="4">
        <v>0</v>
      </c>
      <c r="F139" s="4">
        <f>VLOOKUP(Z139,深渊配置!H:N,6,FALSE)</f>
        <v>2836</v>
      </c>
      <c r="G139" s="4">
        <f>VLOOKUP(Z139,深渊配置!H:N,4,FALSE)</f>
        <v>1773</v>
      </c>
      <c r="H139" s="4">
        <v>0</v>
      </c>
      <c r="I139" s="4">
        <f>VLOOKUP(Z139,深渊配置!H:N,5,FALSE)</f>
        <v>1773</v>
      </c>
      <c r="J139" s="4">
        <f>VLOOKUP(Z139,深渊配置!H:N,7,FALSE)</f>
        <v>864</v>
      </c>
      <c r="K139" s="4">
        <v>206</v>
      </c>
      <c r="L139" s="4">
        <v>0</v>
      </c>
      <c r="M139" s="4">
        <v>0</v>
      </c>
      <c r="N139" s="4">
        <v>201</v>
      </c>
      <c r="O139" s="4">
        <v>0</v>
      </c>
      <c r="P139" s="4">
        <v>0</v>
      </c>
      <c r="Q139" s="4">
        <v>0</v>
      </c>
      <c r="R139" s="4">
        <v>0</v>
      </c>
      <c r="S139" s="4">
        <v>0</v>
      </c>
      <c r="T139" s="4">
        <v>0</v>
      </c>
      <c r="U139" s="4">
        <v>0</v>
      </c>
      <c r="V139" s="4">
        <v>0</v>
      </c>
      <c r="W139" s="4">
        <f>VLOOKUP(Z139,深渊配置!F:G,2,FALSE)</f>
        <v>4000135</v>
      </c>
      <c r="X139" s="4">
        <f>VLOOKUP(Z139,深渊配置!H:J,3,FALSE)</f>
        <v>28</v>
      </c>
      <c r="Y139" t="str">
        <f>VLOOKUP(Z139,深渊配置!H:I,2,FALSE)</f>
        <v>树妖</v>
      </c>
      <c r="Z139">
        <f t="shared" si="7"/>
        <v>135</v>
      </c>
    </row>
    <row r="140" spans="1:26" x14ac:dyDescent="0.15">
      <c r="A140" s="4">
        <f t="shared" si="6"/>
        <v>4000136</v>
      </c>
      <c r="B140" s="4">
        <v>0</v>
      </c>
      <c r="C140" s="4">
        <v>0</v>
      </c>
      <c r="D140" s="4">
        <v>0</v>
      </c>
      <c r="E140" s="4">
        <v>0</v>
      </c>
      <c r="F140" s="4">
        <f>VLOOKUP(Z140,深渊配置!H:N,6,FALSE)</f>
        <v>2836</v>
      </c>
      <c r="G140" s="4">
        <f>VLOOKUP(Z140,深渊配置!H:N,4,FALSE)</f>
        <v>1773</v>
      </c>
      <c r="H140" s="4">
        <v>0</v>
      </c>
      <c r="I140" s="4">
        <f>VLOOKUP(Z140,深渊配置!H:N,5,FALSE)</f>
        <v>1773</v>
      </c>
      <c r="J140" s="4">
        <f>VLOOKUP(Z140,深渊配置!H:N,7,FALSE)</f>
        <v>864</v>
      </c>
      <c r="K140" s="4">
        <v>207</v>
      </c>
      <c r="L140" s="4">
        <v>0</v>
      </c>
      <c r="M140" s="4">
        <v>0</v>
      </c>
      <c r="N140" s="4">
        <v>202</v>
      </c>
      <c r="O140" s="4">
        <v>0</v>
      </c>
      <c r="P140" s="4">
        <v>0</v>
      </c>
      <c r="Q140" s="4">
        <v>0</v>
      </c>
      <c r="R140" s="4">
        <v>0</v>
      </c>
      <c r="S140" s="4">
        <v>0</v>
      </c>
      <c r="T140" s="4">
        <v>0</v>
      </c>
      <c r="U140" s="4">
        <v>0</v>
      </c>
      <c r="V140" s="4">
        <v>0</v>
      </c>
      <c r="W140" s="4">
        <f>VLOOKUP(Z140,深渊配置!F:G,2,FALSE)</f>
        <v>4000136</v>
      </c>
      <c r="X140" s="4">
        <f>VLOOKUP(Z140,深渊配置!H:J,3,FALSE)</f>
        <v>28</v>
      </c>
      <c r="Y140" t="str">
        <f>VLOOKUP(Z140,深渊配置!H:I,2,FALSE)</f>
        <v>树妖</v>
      </c>
      <c r="Z140">
        <f t="shared" si="7"/>
        <v>136</v>
      </c>
    </row>
    <row r="141" spans="1:26" x14ac:dyDescent="0.15">
      <c r="A141" s="4">
        <f t="shared" si="6"/>
        <v>4000137</v>
      </c>
      <c r="B141" s="4">
        <v>0</v>
      </c>
      <c r="C141" s="4">
        <v>0</v>
      </c>
      <c r="D141" s="4">
        <v>0</v>
      </c>
      <c r="E141" s="4">
        <v>0</v>
      </c>
      <c r="F141" s="4">
        <f>VLOOKUP(Z141,深渊配置!H:N,6,FALSE)</f>
        <v>2836</v>
      </c>
      <c r="G141" s="4">
        <f>VLOOKUP(Z141,深渊配置!H:N,4,FALSE)</f>
        <v>1773</v>
      </c>
      <c r="H141" s="4">
        <v>0</v>
      </c>
      <c r="I141" s="4">
        <f>VLOOKUP(Z141,深渊配置!H:N,5,FALSE)</f>
        <v>1773</v>
      </c>
      <c r="J141" s="4">
        <f>VLOOKUP(Z141,深渊配置!H:N,7,FALSE)</f>
        <v>864</v>
      </c>
      <c r="K141" s="4">
        <v>208</v>
      </c>
      <c r="L141" s="4">
        <v>0</v>
      </c>
      <c r="M141" s="4">
        <v>0</v>
      </c>
      <c r="N141" s="4">
        <v>203</v>
      </c>
      <c r="O141" s="4">
        <v>0</v>
      </c>
      <c r="P141" s="4">
        <v>0</v>
      </c>
      <c r="Q141" s="4">
        <v>0</v>
      </c>
      <c r="R141" s="4">
        <v>0</v>
      </c>
      <c r="S141" s="4">
        <v>0</v>
      </c>
      <c r="T141" s="4">
        <v>0</v>
      </c>
      <c r="U141" s="4">
        <v>0</v>
      </c>
      <c r="V141" s="4">
        <v>0</v>
      </c>
      <c r="W141" s="4">
        <f>VLOOKUP(Z141,深渊配置!F:G,2,FALSE)</f>
        <v>4000137</v>
      </c>
      <c r="X141" s="4">
        <f>VLOOKUP(Z141,深渊配置!H:J,3,FALSE)</f>
        <v>28</v>
      </c>
      <c r="Y141" t="str">
        <f>VLOOKUP(Z141,深渊配置!H:I,2,FALSE)</f>
        <v>树妖</v>
      </c>
      <c r="Z141">
        <f t="shared" si="7"/>
        <v>137</v>
      </c>
    </row>
    <row r="142" spans="1:26" x14ac:dyDescent="0.15">
      <c r="A142" s="4">
        <f t="shared" si="6"/>
        <v>4000138</v>
      </c>
      <c r="B142" s="4">
        <v>0</v>
      </c>
      <c r="C142" s="4">
        <v>0</v>
      </c>
      <c r="D142" s="4">
        <v>0</v>
      </c>
      <c r="E142" s="4">
        <v>0</v>
      </c>
      <c r="F142" s="4">
        <f>VLOOKUP(Z142,深渊配置!H:N,6,FALSE)</f>
        <v>2836</v>
      </c>
      <c r="G142" s="4">
        <f>VLOOKUP(Z142,深渊配置!H:N,4,FALSE)</f>
        <v>1773</v>
      </c>
      <c r="H142" s="4">
        <v>0</v>
      </c>
      <c r="I142" s="4">
        <f>VLOOKUP(Z142,深渊配置!H:N,5,FALSE)</f>
        <v>1773</v>
      </c>
      <c r="J142" s="4">
        <f>VLOOKUP(Z142,深渊配置!H:N,7,FALSE)</f>
        <v>864</v>
      </c>
      <c r="K142" s="4">
        <v>209</v>
      </c>
      <c r="L142" s="4">
        <v>0</v>
      </c>
      <c r="M142" s="4">
        <v>0</v>
      </c>
      <c r="N142" s="4">
        <v>204</v>
      </c>
      <c r="O142" s="4">
        <v>0</v>
      </c>
      <c r="P142" s="4">
        <v>0</v>
      </c>
      <c r="Q142" s="4">
        <v>0</v>
      </c>
      <c r="R142" s="4">
        <v>0</v>
      </c>
      <c r="S142" s="4">
        <v>0</v>
      </c>
      <c r="T142" s="4">
        <v>0</v>
      </c>
      <c r="U142" s="4">
        <v>0</v>
      </c>
      <c r="V142" s="4">
        <v>0</v>
      </c>
      <c r="W142" s="4">
        <f>VLOOKUP(Z142,深渊配置!F:G,2,FALSE)</f>
        <v>4000138</v>
      </c>
      <c r="X142" s="4">
        <f>VLOOKUP(Z142,深渊配置!H:J,3,FALSE)</f>
        <v>28</v>
      </c>
      <c r="Y142" t="str">
        <f>VLOOKUP(Z142,深渊配置!H:I,2,FALSE)</f>
        <v>树妖</v>
      </c>
      <c r="Z142">
        <f t="shared" si="7"/>
        <v>138</v>
      </c>
    </row>
    <row r="143" spans="1:26" x14ac:dyDescent="0.15">
      <c r="A143" s="4">
        <f t="shared" si="6"/>
        <v>4000139</v>
      </c>
      <c r="B143" s="4">
        <v>0</v>
      </c>
      <c r="C143" s="4">
        <v>0</v>
      </c>
      <c r="D143" s="4">
        <v>0</v>
      </c>
      <c r="E143" s="4">
        <v>0</v>
      </c>
      <c r="F143" s="4">
        <f>VLOOKUP(Z143,深渊配置!H:N,6,FALSE)</f>
        <v>2836</v>
      </c>
      <c r="G143" s="4">
        <f>VLOOKUP(Z143,深渊配置!H:N,4,FALSE)</f>
        <v>1773</v>
      </c>
      <c r="H143" s="4">
        <v>0</v>
      </c>
      <c r="I143" s="4">
        <f>VLOOKUP(Z143,深渊配置!H:N,5,FALSE)</f>
        <v>1773</v>
      </c>
      <c r="J143" s="4">
        <f>VLOOKUP(Z143,深渊配置!H:N,7,FALSE)</f>
        <v>864</v>
      </c>
      <c r="K143" s="4">
        <v>210</v>
      </c>
      <c r="L143" s="4">
        <v>0</v>
      </c>
      <c r="M143" s="4">
        <v>0</v>
      </c>
      <c r="N143" s="4">
        <v>205</v>
      </c>
      <c r="O143" s="4">
        <v>0</v>
      </c>
      <c r="P143" s="4">
        <v>0</v>
      </c>
      <c r="Q143" s="4">
        <v>0</v>
      </c>
      <c r="R143" s="4">
        <v>0</v>
      </c>
      <c r="S143" s="4">
        <v>0</v>
      </c>
      <c r="T143" s="4">
        <v>0</v>
      </c>
      <c r="U143" s="4">
        <v>0</v>
      </c>
      <c r="V143" s="4">
        <v>0</v>
      </c>
      <c r="W143" s="4">
        <f>VLOOKUP(Z143,深渊配置!F:G,2,FALSE)</f>
        <v>4000139</v>
      </c>
      <c r="X143" s="4">
        <f>VLOOKUP(Z143,深渊配置!H:J,3,FALSE)</f>
        <v>28</v>
      </c>
      <c r="Y143" t="str">
        <f>VLOOKUP(Z143,深渊配置!H:I,2,FALSE)</f>
        <v>藤蔓怪</v>
      </c>
      <c r="Z143">
        <f t="shared" si="7"/>
        <v>139</v>
      </c>
    </row>
    <row r="144" spans="1:26" x14ac:dyDescent="0.15">
      <c r="A144" s="4">
        <f t="shared" si="6"/>
        <v>4000140</v>
      </c>
      <c r="B144" s="4">
        <v>0</v>
      </c>
      <c r="C144" s="4">
        <v>0</v>
      </c>
      <c r="D144" s="4">
        <v>0</v>
      </c>
      <c r="E144" s="4">
        <v>0</v>
      </c>
      <c r="F144" s="4">
        <f>VLOOKUP(Z144,深渊配置!H:N,6,FALSE)</f>
        <v>3072</v>
      </c>
      <c r="G144" s="4">
        <f>VLOOKUP(Z144,深渊配置!H:N,4,FALSE)</f>
        <v>1920</v>
      </c>
      <c r="H144" s="4">
        <v>0</v>
      </c>
      <c r="I144" s="4">
        <f>VLOOKUP(Z144,深渊配置!H:N,5,FALSE)</f>
        <v>1920</v>
      </c>
      <c r="J144" s="4">
        <f>VLOOKUP(Z144,深渊配置!H:N,7,FALSE)</f>
        <v>912</v>
      </c>
      <c r="K144" s="4">
        <v>211</v>
      </c>
      <c r="L144" s="4">
        <v>0</v>
      </c>
      <c r="M144" s="4">
        <v>0</v>
      </c>
      <c r="N144" s="4">
        <v>206</v>
      </c>
      <c r="O144" s="4">
        <v>0</v>
      </c>
      <c r="P144" s="4">
        <v>0</v>
      </c>
      <c r="Q144" s="4">
        <v>0</v>
      </c>
      <c r="R144" s="4">
        <v>0</v>
      </c>
      <c r="S144" s="4">
        <v>0</v>
      </c>
      <c r="T144" s="4">
        <v>0</v>
      </c>
      <c r="U144" s="4">
        <v>0</v>
      </c>
      <c r="V144" s="4">
        <v>0</v>
      </c>
      <c r="W144" s="4">
        <f>VLOOKUP(Z144,深渊配置!F:G,2,FALSE)</f>
        <v>4000140</v>
      </c>
      <c r="X144" s="4">
        <f>VLOOKUP(Z144,深渊配置!H:J,3,FALSE)</f>
        <v>29</v>
      </c>
      <c r="Y144" t="str">
        <f>VLOOKUP(Z144,深渊配置!H:I,2,FALSE)</f>
        <v>树妖</v>
      </c>
      <c r="Z144">
        <f t="shared" si="7"/>
        <v>140</v>
      </c>
    </row>
    <row r="145" spans="1:26" ht="18" customHeight="1" x14ac:dyDescent="0.15">
      <c r="A145" s="4">
        <f t="shared" si="6"/>
        <v>4000141</v>
      </c>
      <c r="B145" s="4">
        <v>0</v>
      </c>
      <c r="C145" s="4">
        <v>0</v>
      </c>
      <c r="D145" s="4">
        <v>0</v>
      </c>
      <c r="E145" s="4">
        <v>0</v>
      </c>
      <c r="F145" s="4">
        <f>VLOOKUP(Z145,深渊配置!H:N,6,FALSE)</f>
        <v>3072</v>
      </c>
      <c r="G145" s="4">
        <f>VLOOKUP(Z145,深渊配置!H:N,4,FALSE)</f>
        <v>1920</v>
      </c>
      <c r="H145" s="4">
        <v>0</v>
      </c>
      <c r="I145" s="4">
        <f>VLOOKUP(Z145,深渊配置!H:N,5,FALSE)</f>
        <v>1920</v>
      </c>
      <c r="J145" s="4">
        <f>VLOOKUP(Z145,深渊配置!H:N,7,FALSE)</f>
        <v>912</v>
      </c>
      <c r="K145" s="4">
        <v>212</v>
      </c>
      <c r="L145" s="4">
        <v>0</v>
      </c>
      <c r="M145" s="4">
        <v>0</v>
      </c>
      <c r="N145" s="4">
        <v>207</v>
      </c>
      <c r="O145" s="4">
        <v>0</v>
      </c>
      <c r="P145" s="4">
        <v>0</v>
      </c>
      <c r="Q145" s="4">
        <v>0</v>
      </c>
      <c r="R145" s="4">
        <v>0</v>
      </c>
      <c r="S145" s="4">
        <v>0</v>
      </c>
      <c r="T145" s="4">
        <v>0</v>
      </c>
      <c r="U145" s="4">
        <v>0</v>
      </c>
      <c r="V145" s="4">
        <v>0</v>
      </c>
      <c r="W145" s="4">
        <f>VLOOKUP(Z145,深渊配置!F:G,2,FALSE)</f>
        <v>4000141</v>
      </c>
      <c r="X145" s="4">
        <f>VLOOKUP(Z145,深渊配置!H:J,3,FALSE)</f>
        <v>29</v>
      </c>
      <c r="Y145" t="str">
        <f>VLOOKUP(Z145,深渊配置!H:I,2,FALSE)</f>
        <v>树妖</v>
      </c>
      <c r="Z145">
        <f t="shared" si="7"/>
        <v>141</v>
      </c>
    </row>
    <row r="146" spans="1:26" ht="18" customHeight="1" x14ac:dyDescent="0.15">
      <c r="A146" s="4">
        <f t="shared" si="6"/>
        <v>4000142</v>
      </c>
      <c r="B146" s="4">
        <v>0</v>
      </c>
      <c r="C146" s="4">
        <v>0</v>
      </c>
      <c r="D146" s="4">
        <v>0</v>
      </c>
      <c r="E146" s="4">
        <v>0</v>
      </c>
      <c r="F146" s="4">
        <f>VLOOKUP(Z146,深渊配置!H:N,6,FALSE)</f>
        <v>3072</v>
      </c>
      <c r="G146" s="4">
        <f>VLOOKUP(Z146,深渊配置!H:N,4,FALSE)</f>
        <v>1920</v>
      </c>
      <c r="H146" s="4">
        <v>0</v>
      </c>
      <c r="I146" s="4">
        <f>VLOOKUP(Z146,深渊配置!H:N,5,FALSE)</f>
        <v>1920</v>
      </c>
      <c r="J146" s="4">
        <f>VLOOKUP(Z146,深渊配置!H:N,7,FALSE)</f>
        <v>912</v>
      </c>
      <c r="K146" s="4">
        <v>213</v>
      </c>
      <c r="L146" s="4">
        <v>0</v>
      </c>
      <c r="M146" s="4">
        <v>0</v>
      </c>
      <c r="N146" s="4">
        <v>208</v>
      </c>
      <c r="O146" s="4">
        <v>0</v>
      </c>
      <c r="P146" s="4">
        <v>0</v>
      </c>
      <c r="Q146" s="4">
        <v>0</v>
      </c>
      <c r="R146" s="4">
        <v>0</v>
      </c>
      <c r="S146" s="4">
        <v>0</v>
      </c>
      <c r="T146" s="4">
        <v>0</v>
      </c>
      <c r="U146" s="4">
        <v>0</v>
      </c>
      <c r="V146" s="4">
        <v>0</v>
      </c>
      <c r="W146" s="4">
        <f>VLOOKUP(Z146,深渊配置!F:G,2,FALSE)</f>
        <v>4000142</v>
      </c>
      <c r="X146" s="4">
        <f>VLOOKUP(Z146,深渊配置!H:J,3,FALSE)</f>
        <v>29</v>
      </c>
      <c r="Y146" t="str">
        <f>VLOOKUP(Z146,深渊配置!H:I,2,FALSE)</f>
        <v>藤蔓怪</v>
      </c>
      <c r="Z146">
        <f t="shared" si="7"/>
        <v>142</v>
      </c>
    </row>
    <row r="147" spans="1:26" ht="18" customHeight="1" x14ac:dyDescent="0.15">
      <c r="A147" s="4">
        <f t="shared" ref="A147:A155" si="8">W147</f>
        <v>4000143</v>
      </c>
      <c r="B147" s="4">
        <v>0</v>
      </c>
      <c r="C147" s="4">
        <v>0</v>
      </c>
      <c r="D147" s="4">
        <v>0</v>
      </c>
      <c r="E147" s="4">
        <v>0</v>
      </c>
      <c r="F147" s="4">
        <f>VLOOKUP(Z147,深渊配置!H:N,6,FALSE)</f>
        <v>3072</v>
      </c>
      <c r="G147" s="4">
        <f>VLOOKUP(Z147,深渊配置!H:N,4,FALSE)</f>
        <v>1920</v>
      </c>
      <c r="H147" s="4">
        <v>0</v>
      </c>
      <c r="I147" s="4">
        <f>VLOOKUP(Z147,深渊配置!H:N,5,FALSE)</f>
        <v>1920</v>
      </c>
      <c r="J147" s="4">
        <f>VLOOKUP(Z147,深渊配置!H:N,7,FALSE)</f>
        <v>912</v>
      </c>
      <c r="K147" s="4">
        <v>214</v>
      </c>
      <c r="L147" s="4">
        <v>0</v>
      </c>
      <c r="M147" s="4">
        <v>0</v>
      </c>
      <c r="N147" s="4">
        <v>209</v>
      </c>
      <c r="O147" s="4">
        <v>0</v>
      </c>
      <c r="P147" s="4">
        <v>0</v>
      </c>
      <c r="Q147" s="4">
        <v>0</v>
      </c>
      <c r="R147" s="4">
        <v>0</v>
      </c>
      <c r="S147" s="4">
        <v>0</v>
      </c>
      <c r="T147" s="4">
        <v>0</v>
      </c>
      <c r="U147" s="4">
        <v>0</v>
      </c>
      <c r="V147" s="4">
        <v>0</v>
      </c>
      <c r="W147" s="4">
        <f>VLOOKUP(Z147,深渊配置!F:G,2,FALSE)</f>
        <v>4000143</v>
      </c>
      <c r="X147" s="4">
        <f>VLOOKUP(Z147,深渊配置!H:J,3,FALSE)</f>
        <v>29</v>
      </c>
      <c r="Y147" t="str">
        <f>VLOOKUP(Z147,深渊配置!H:I,2,FALSE)</f>
        <v>藤蔓怪</v>
      </c>
      <c r="Z147">
        <f t="shared" si="7"/>
        <v>143</v>
      </c>
    </row>
    <row r="148" spans="1:26" ht="18" customHeight="1" x14ac:dyDescent="0.15">
      <c r="A148" s="4">
        <f t="shared" si="8"/>
        <v>4000144</v>
      </c>
      <c r="B148" s="4">
        <v>0</v>
      </c>
      <c r="C148" s="4">
        <v>0</v>
      </c>
      <c r="D148" s="4">
        <v>0</v>
      </c>
      <c r="E148" s="4">
        <v>0</v>
      </c>
      <c r="F148" s="4">
        <f>VLOOKUP(Z148,深渊配置!H:N,6,FALSE)</f>
        <v>3072</v>
      </c>
      <c r="G148" s="4">
        <f>VLOOKUP(Z148,深渊配置!H:N,4,FALSE)</f>
        <v>1920</v>
      </c>
      <c r="H148" s="4">
        <v>0</v>
      </c>
      <c r="I148" s="4">
        <f>VLOOKUP(Z148,深渊配置!H:N,5,FALSE)</f>
        <v>1920</v>
      </c>
      <c r="J148" s="4">
        <f>VLOOKUP(Z148,深渊配置!H:N,7,FALSE)</f>
        <v>912</v>
      </c>
      <c r="K148" s="4">
        <v>215</v>
      </c>
      <c r="L148" s="4">
        <v>0</v>
      </c>
      <c r="M148" s="4">
        <v>0</v>
      </c>
      <c r="N148" s="4">
        <v>210</v>
      </c>
      <c r="O148" s="4">
        <v>0</v>
      </c>
      <c r="P148" s="4">
        <v>0</v>
      </c>
      <c r="Q148" s="4">
        <v>0</v>
      </c>
      <c r="R148" s="4">
        <v>0</v>
      </c>
      <c r="S148" s="4">
        <v>0</v>
      </c>
      <c r="T148" s="4">
        <v>0</v>
      </c>
      <c r="U148" s="4">
        <v>0</v>
      </c>
      <c r="V148" s="4">
        <v>0</v>
      </c>
      <c r="W148" s="4">
        <f>VLOOKUP(Z148,深渊配置!F:G,2,FALSE)</f>
        <v>4000144</v>
      </c>
      <c r="X148" s="4">
        <f>VLOOKUP(Z148,深渊配置!H:J,3,FALSE)</f>
        <v>29</v>
      </c>
      <c r="Y148" t="str">
        <f>VLOOKUP(Z148,深渊配置!H:I,2,FALSE)</f>
        <v>树妖</v>
      </c>
      <c r="Z148">
        <f t="shared" si="7"/>
        <v>144</v>
      </c>
    </row>
    <row r="149" spans="1:26" ht="18" customHeight="1" x14ac:dyDescent="0.15">
      <c r="A149" s="4">
        <f t="shared" si="8"/>
        <v>4000145</v>
      </c>
      <c r="B149" s="4">
        <v>0</v>
      </c>
      <c r="C149" s="4">
        <v>0</v>
      </c>
      <c r="D149" s="4">
        <v>0</v>
      </c>
      <c r="E149" s="4">
        <v>0</v>
      </c>
      <c r="F149" s="4">
        <f>VLOOKUP(Z149,深渊配置!H:N,6,FALSE)</f>
        <v>3072</v>
      </c>
      <c r="G149" s="4">
        <f>VLOOKUP(Z149,深渊配置!H:N,4,FALSE)</f>
        <v>1920</v>
      </c>
      <c r="H149" s="4">
        <v>0</v>
      </c>
      <c r="I149" s="4">
        <f>VLOOKUP(Z149,深渊配置!H:N,5,FALSE)</f>
        <v>1920</v>
      </c>
      <c r="J149" s="4">
        <f>VLOOKUP(Z149,深渊配置!H:N,7,FALSE)</f>
        <v>912</v>
      </c>
      <c r="K149" s="4">
        <v>216</v>
      </c>
      <c r="L149" s="4">
        <v>0</v>
      </c>
      <c r="M149" s="4">
        <v>0</v>
      </c>
      <c r="N149" s="4">
        <v>211</v>
      </c>
      <c r="O149" s="4">
        <v>0</v>
      </c>
      <c r="P149" s="4">
        <v>0</v>
      </c>
      <c r="Q149" s="4">
        <v>0</v>
      </c>
      <c r="R149" s="4">
        <v>0</v>
      </c>
      <c r="S149" s="4">
        <v>0</v>
      </c>
      <c r="T149" s="4">
        <v>0</v>
      </c>
      <c r="U149" s="4">
        <v>0</v>
      </c>
      <c r="V149" s="4">
        <v>0</v>
      </c>
      <c r="W149" s="4">
        <f>VLOOKUP(Z149,深渊配置!F:G,2,FALSE)</f>
        <v>4000145</v>
      </c>
      <c r="X149" s="4">
        <f>VLOOKUP(Z149,深渊配置!H:J,3,FALSE)</f>
        <v>29</v>
      </c>
      <c r="Y149" t="str">
        <f>VLOOKUP(Z149,深渊配置!H:I,2,FALSE)</f>
        <v>树妖</v>
      </c>
      <c r="Z149">
        <f t="shared" si="7"/>
        <v>145</v>
      </c>
    </row>
    <row r="150" spans="1:26" ht="18" customHeight="1" x14ac:dyDescent="0.15">
      <c r="A150" s="4">
        <f t="shared" si="8"/>
        <v>4000146</v>
      </c>
      <c r="B150" s="4">
        <v>0</v>
      </c>
      <c r="C150" s="4">
        <v>0</v>
      </c>
      <c r="D150" s="4">
        <v>0</v>
      </c>
      <c r="E150" s="4">
        <v>0</v>
      </c>
      <c r="F150" s="4">
        <f>VLOOKUP(Z150,深渊配置!H:N,6,FALSE)</f>
        <v>3276</v>
      </c>
      <c r="G150" s="4">
        <f>VLOOKUP(Z150,深渊配置!H:N,4,FALSE)</f>
        <v>2048</v>
      </c>
      <c r="H150" s="4">
        <v>0</v>
      </c>
      <c r="I150" s="4">
        <f>VLOOKUP(Z150,深渊配置!H:N,5,FALSE)</f>
        <v>2048</v>
      </c>
      <c r="J150" s="4">
        <f>VLOOKUP(Z150,深渊配置!H:N,7,FALSE)</f>
        <v>960</v>
      </c>
      <c r="K150" s="4">
        <v>217</v>
      </c>
      <c r="L150" s="4">
        <v>0</v>
      </c>
      <c r="M150" s="4">
        <v>0</v>
      </c>
      <c r="N150" s="4">
        <v>212</v>
      </c>
      <c r="O150" s="4">
        <v>0</v>
      </c>
      <c r="P150" s="4">
        <v>0</v>
      </c>
      <c r="Q150" s="4">
        <v>0</v>
      </c>
      <c r="R150" s="4">
        <v>0</v>
      </c>
      <c r="S150" s="4">
        <v>0</v>
      </c>
      <c r="T150" s="4">
        <v>0</v>
      </c>
      <c r="U150" s="4">
        <v>0</v>
      </c>
      <c r="V150" s="4">
        <v>0</v>
      </c>
      <c r="W150" s="4">
        <f>VLOOKUP(Z150,深渊配置!F:G,2,FALSE)</f>
        <v>4000146</v>
      </c>
      <c r="X150" s="4">
        <f>VLOOKUP(Z150,深渊配置!H:J,3,FALSE)</f>
        <v>30</v>
      </c>
      <c r="Y150" t="str">
        <f>VLOOKUP(Z150,深渊配置!H:I,2,FALSE)</f>
        <v>树妖</v>
      </c>
      <c r="Z150">
        <f t="shared" si="7"/>
        <v>146</v>
      </c>
    </row>
    <row r="151" spans="1:26" ht="18" customHeight="1" x14ac:dyDescent="0.15">
      <c r="A151" s="4">
        <f t="shared" si="8"/>
        <v>4000147</v>
      </c>
      <c r="B151" s="4">
        <v>0</v>
      </c>
      <c r="C151" s="4">
        <v>0</v>
      </c>
      <c r="D151" s="4">
        <v>0</v>
      </c>
      <c r="E151" s="4">
        <v>0</v>
      </c>
      <c r="F151" s="4">
        <f>VLOOKUP(Z151,深渊配置!H:N,6,FALSE)</f>
        <v>3276</v>
      </c>
      <c r="G151" s="4">
        <f>VLOOKUP(Z151,深渊配置!H:N,4,FALSE)</f>
        <v>2048</v>
      </c>
      <c r="H151" s="4">
        <v>0</v>
      </c>
      <c r="I151" s="4">
        <f>VLOOKUP(Z151,深渊配置!H:N,5,FALSE)</f>
        <v>2048</v>
      </c>
      <c r="J151" s="4">
        <f>VLOOKUP(Z151,深渊配置!H:N,7,FALSE)</f>
        <v>960</v>
      </c>
      <c r="K151" s="4">
        <v>218</v>
      </c>
      <c r="L151" s="4">
        <v>0</v>
      </c>
      <c r="M151" s="4">
        <v>0</v>
      </c>
      <c r="N151" s="4">
        <v>213</v>
      </c>
      <c r="O151" s="4">
        <v>0</v>
      </c>
      <c r="P151" s="4">
        <v>0</v>
      </c>
      <c r="Q151" s="4">
        <v>0</v>
      </c>
      <c r="R151" s="4">
        <v>0</v>
      </c>
      <c r="S151" s="4">
        <v>0</v>
      </c>
      <c r="T151" s="4">
        <v>0</v>
      </c>
      <c r="U151" s="4">
        <v>0</v>
      </c>
      <c r="V151" s="4">
        <v>0</v>
      </c>
      <c r="W151" s="4">
        <f>VLOOKUP(Z151,深渊配置!F:G,2,FALSE)</f>
        <v>4000147</v>
      </c>
      <c r="X151" s="4">
        <f>VLOOKUP(Z151,深渊配置!H:J,3,FALSE)</f>
        <v>30</v>
      </c>
      <c r="Y151" t="str">
        <f>VLOOKUP(Z151,深渊配置!H:I,2,FALSE)</f>
        <v>树妖</v>
      </c>
      <c r="Z151">
        <f t="shared" si="7"/>
        <v>147</v>
      </c>
    </row>
    <row r="152" spans="1:26" ht="18" customHeight="1" x14ac:dyDescent="0.15">
      <c r="A152" s="4">
        <f t="shared" si="8"/>
        <v>4000148</v>
      </c>
      <c r="B152" s="4">
        <v>0</v>
      </c>
      <c r="C152" s="4">
        <v>0</v>
      </c>
      <c r="D152" s="4">
        <v>0</v>
      </c>
      <c r="E152" s="4">
        <v>0</v>
      </c>
      <c r="F152" s="4">
        <f>VLOOKUP(Z152,深渊配置!H:N,6,FALSE)</f>
        <v>3276</v>
      </c>
      <c r="G152" s="4">
        <f>VLOOKUP(Z152,深渊配置!H:N,4,FALSE)</f>
        <v>2048</v>
      </c>
      <c r="H152" s="4">
        <v>0</v>
      </c>
      <c r="I152" s="4">
        <f>VLOOKUP(Z152,深渊配置!H:N,5,FALSE)</f>
        <v>2048</v>
      </c>
      <c r="J152" s="4">
        <f>VLOOKUP(Z152,深渊配置!H:N,7,FALSE)</f>
        <v>960</v>
      </c>
      <c r="K152" s="4">
        <v>219</v>
      </c>
      <c r="L152" s="4">
        <v>0</v>
      </c>
      <c r="M152" s="4">
        <v>0</v>
      </c>
      <c r="N152" s="4">
        <v>214</v>
      </c>
      <c r="O152" s="4">
        <v>0</v>
      </c>
      <c r="P152" s="4">
        <v>0</v>
      </c>
      <c r="Q152" s="4">
        <v>0</v>
      </c>
      <c r="R152" s="4">
        <v>0</v>
      </c>
      <c r="S152" s="4">
        <v>0</v>
      </c>
      <c r="T152" s="4">
        <v>0</v>
      </c>
      <c r="U152" s="4">
        <v>0</v>
      </c>
      <c r="V152" s="4">
        <v>0</v>
      </c>
      <c r="W152" s="4">
        <f>VLOOKUP(Z152,深渊配置!F:G,2,FALSE)</f>
        <v>4000148</v>
      </c>
      <c r="X152" s="4">
        <f>VLOOKUP(Z152,深渊配置!H:J,3,FALSE)</f>
        <v>30</v>
      </c>
      <c r="Y152" t="str">
        <f>VLOOKUP(Z152,深渊配置!H:I,2,FALSE)</f>
        <v>树妖</v>
      </c>
      <c r="Z152">
        <f t="shared" si="7"/>
        <v>148</v>
      </c>
    </row>
    <row r="153" spans="1:26" ht="18" customHeight="1" x14ac:dyDescent="0.15">
      <c r="A153" s="4">
        <f t="shared" si="8"/>
        <v>4000149</v>
      </c>
      <c r="B153" s="4">
        <v>0</v>
      </c>
      <c r="C153" s="4">
        <v>0</v>
      </c>
      <c r="D153" s="4">
        <v>0</v>
      </c>
      <c r="E153" s="4">
        <v>0</v>
      </c>
      <c r="F153" s="4">
        <f>VLOOKUP(Z153,深渊配置!H:N,6,FALSE)</f>
        <v>3276</v>
      </c>
      <c r="G153" s="4">
        <f>VLOOKUP(Z153,深渊配置!H:N,4,FALSE)</f>
        <v>2048</v>
      </c>
      <c r="H153" s="4">
        <v>0</v>
      </c>
      <c r="I153" s="4">
        <f>VLOOKUP(Z153,深渊配置!H:N,5,FALSE)</f>
        <v>2048</v>
      </c>
      <c r="J153" s="4">
        <f>VLOOKUP(Z153,深渊配置!H:N,7,FALSE)</f>
        <v>960</v>
      </c>
      <c r="K153" s="4">
        <v>220</v>
      </c>
      <c r="L153" s="4">
        <v>0</v>
      </c>
      <c r="M153" s="4">
        <v>0</v>
      </c>
      <c r="N153" s="4">
        <v>215</v>
      </c>
      <c r="O153" s="4">
        <v>0</v>
      </c>
      <c r="P153" s="4">
        <v>0</v>
      </c>
      <c r="Q153" s="4">
        <v>0</v>
      </c>
      <c r="R153" s="4">
        <v>0</v>
      </c>
      <c r="S153" s="4">
        <v>0</v>
      </c>
      <c r="T153" s="4">
        <v>0</v>
      </c>
      <c r="U153" s="4">
        <v>0</v>
      </c>
      <c r="V153" s="4">
        <v>0</v>
      </c>
      <c r="W153" s="4">
        <f>VLOOKUP(Z153,深渊配置!F:G,2,FALSE)</f>
        <v>4000149</v>
      </c>
      <c r="X153" s="4">
        <f>VLOOKUP(Z153,深渊配置!H:J,3,FALSE)</f>
        <v>30</v>
      </c>
      <c r="Y153" t="str">
        <f>VLOOKUP(Z153,深渊配置!H:I,2,FALSE)</f>
        <v>贝蒂</v>
      </c>
      <c r="Z153">
        <f t="shared" si="7"/>
        <v>149</v>
      </c>
    </row>
    <row r="154" spans="1:26" ht="18" customHeight="1" x14ac:dyDescent="0.15">
      <c r="A154" s="4">
        <f t="shared" si="8"/>
        <v>4000150</v>
      </c>
      <c r="B154" s="4">
        <v>0</v>
      </c>
      <c r="C154" s="4">
        <v>0</v>
      </c>
      <c r="D154" s="4">
        <v>0</v>
      </c>
      <c r="E154" s="4">
        <v>0</v>
      </c>
      <c r="F154" s="4">
        <f>VLOOKUP(Z154,深渊配置!H:N,6,FALSE)</f>
        <v>3276</v>
      </c>
      <c r="G154" s="4">
        <f>VLOOKUP(Z154,深渊配置!H:N,4,FALSE)</f>
        <v>2048</v>
      </c>
      <c r="H154" s="4">
        <v>0</v>
      </c>
      <c r="I154" s="4">
        <f>VLOOKUP(Z154,深渊配置!H:N,5,FALSE)</f>
        <v>2048</v>
      </c>
      <c r="J154" s="4">
        <f>VLOOKUP(Z154,深渊配置!H:N,7,FALSE)</f>
        <v>960</v>
      </c>
      <c r="K154" s="4">
        <v>221</v>
      </c>
      <c r="L154" s="4">
        <v>0</v>
      </c>
      <c r="M154" s="4">
        <v>0</v>
      </c>
      <c r="N154" s="4">
        <v>216</v>
      </c>
      <c r="O154" s="4">
        <v>0</v>
      </c>
      <c r="P154" s="4">
        <v>0</v>
      </c>
      <c r="Q154" s="4">
        <v>0</v>
      </c>
      <c r="R154" s="4">
        <v>0</v>
      </c>
      <c r="S154" s="4">
        <v>0</v>
      </c>
      <c r="T154" s="4">
        <v>0</v>
      </c>
      <c r="U154" s="4">
        <v>0</v>
      </c>
      <c r="V154" s="4">
        <v>0</v>
      </c>
      <c r="W154" s="4">
        <f>VLOOKUP(Z154,深渊配置!F:G,2,FALSE)</f>
        <v>4000150</v>
      </c>
      <c r="X154" s="4">
        <f>VLOOKUP(Z154,深渊配置!H:J,3,FALSE)</f>
        <v>30</v>
      </c>
      <c r="Y154" t="str">
        <f>VLOOKUP(Z154,深渊配置!H:I,2,FALSE)</f>
        <v>伊芙</v>
      </c>
      <c r="Z154">
        <f t="shared" si="7"/>
        <v>150</v>
      </c>
    </row>
    <row r="155" spans="1:26" ht="18" customHeight="1" x14ac:dyDescent="0.15">
      <c r="A155" s="4">
        <f t="shared" si="8"/>
        <v>4000151</v>
      </c>
      <c r="B155" s="4">
        <v>0</v>
      </c>
      <c r="C155" s="4">
        <v>0</v>
      </c>
      <c r="D155" s="4">
        <v>0</v>
      </c>
      <c r="E155" s="4">
        <v>0</v>
      </c>
      <c r="F155" s="4">
        <f>VLOOKUP(Z155,深渊配置!H:N,6,FALSE)</f>
        <v>3276</v>
      </c>
      <c r="G155" s="4">
        <f>VLOOKUP(Z155,深渊配置!H:N,4,FALSE)</f>
        <v>2048</v>
      </c>
      <c r="H155" s="4">
        <v>0</v>
      </c>
      <c r="I155" s="4">
        <f>VLOOKUP(Z155,深渊配置!H:N,5,FALSE)</f>
        <v>2048</v>
      </c>
      <c r="J155" s="4">
        <f>VLOOKUP(Z155,深渊配置!H:N,7,FALSE)</f>
        <v>960</v>
      </c>
      <c r="K155" s="4">
        <v>222</v>
      </c>
      <c r="L155" s="4">
        <v>0</v>
      </c>
      <c r="M155" s="4">
        <v>0</v>
      </c>
      <c r="N155" s="4">
        <v>217</v>
      </c>
      <c r="O155" s="4">
        <v>0</v>
      </c>
      <c r="P155" s="4">
        <v>0</v>
      </c>
      <c r="Q155" s="4">
        <v>0</v>
      </c>
      <c r="R155" s="4">
        <v>0</v>
      </c>
      <c r="S155" s="4">
        <v>0</v>
      </c>
      <c r="T155" s="4">
        <v>0</v>
      </c>
      <c r="U155" s="4">
        <v>0</v>
      </c>
      <c r="V155" s="4">
        <v>0</v>
      </c>
      <c r="W155" s="4">
        <f>VLOOKUP(Z155,深渊配置!F:G,2,FALSE)</f>
        <v>4000151</v>
      </c>
      <c r="X155" s="4">
        <f>VLOOKUP(Z155,深渊配置!H:J,3,FALSE)</f>
        <v>30</v>
      </c>
      <c r="Y155" t="str">
        <f>VLOOKUP(Z155,深渊配置!H:I,2,FALSE)</f>
        <v>麦克白</v>
      </c>
      <c r="Z155">
        <f t="shared" si="7"/>
        <v>151</v>
      </c>
    </row>
    <row r="156" spans="1:26"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6"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6"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6"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6"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1" workbookViewId="0">
      <selection activeCell="Q13" sqref="Q13"/>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372</v>
      </c>
      <c r="Z4" t="s">
        <v>366</v>
      </c>
    </row>
    <row r="5" spans="2:26" x14ac:dyDescent="0.15">
      <c r="B5">
        <v>2</v>
      </c>
      <c r="C5">
        <v>224</v>
      </c>
      <c r="D5">
        <v>112</v>
      </c>
      <c r="E5" s="10">
        <f t="shared" si="0"/>
        <v>89.600000000000009</v>
      </c>
      <c r="J5" t="s">
        <v>88</v>
      </c>
      <c r="K5">
        <v>3</v>
      </c>
      <c r="O5" t="s">
        <v>112</v>
      </c>
      <c r="P5">
        <v>3</v>
      </c>
      <c r="T5">
        <v>3</v>
      </c>
      <c r="U5" s="6">
        <v>10</v>
      </c>
      <c r="Y5" s="17" t="s">
        <v>373</v>
      </c>
      <c r="Z5" t="s">
        <v>365</v>
      </c>
    </row>
    <row r="6" spans="2:26" x14ac:dyDescent="0.15">
      <c r="B6">
        <v>3</v>
      </c>
      <c r="C6">
        <v>246</v>
      </c>
      <c r="D6">
        <v>128</v>
      </c>
      <c r="E6" s="10">
        <f t="shared" si="0"/>
        <v>102.4</v>
      </c>
      <c r="J6" t="s">
        <v>89</v>
      </c>
      <c r="K6">
        <v>4</v>
      </c>
      <c r="O6" t="s">
        <v>109</v>
      </c>
      <c r="P6">
        <v>4</v>
      </c>
      <c r="T6">
        <v>4</v>
      </c>
      <c r="U6" s="6">
        <v>10</v>
      </c>
      <c r="Y6" s="17" t="s">
        <v>374</v>
      </c>
      <c r="Z6" t="s">
        <v>363</v>
      </c>
    </row>
    <row r="7" spans="2:26" x14ac:dyDescent="0.15">
      <c r="B7">
        <v>4</v>
      </c>
      <c r="C7">
        <v>268</v>
      </c>
      <c r="D7">
        <v>144</v>
      </c>
      <c r="E7" s="10">
        <f t="shared" si="0"/>
        <v>115.2</v>
      </c>
      <c r="J7" t="s">
        <v>90</v>
      </c>
      <c r="K7">
        <v>5</v>
      </c>
      <c r="O7" t="s">
        <v>110</v>
      </c>
      <c r="P7">
        <v>5</v>
      </c>
      <c r="T7">
        <v>5</v>
      </c>
      <c r="U7" s="6">
        <v>10</v>
      </c>
      <c r="Y7" s="17" t="s">
        <v>375</v>
      </c>
      <c r="Z7" t="s">
        <v>364</v>
      </c>
    </row>
    <row r="8" spans="2:26" x14ac:dyDescent="0.15">
      <c r="B8">
        <v>5</v>
      </c>
      <c r="C8">
        <v>290</v>
      </c>
      <c r="D8">
        <v>160</v>
      </c>
      <c r="E8" s="10">
        <f t="shared" si="0"/>
        <v>128</v>
      </c>
      <c r="J8" t="s">
        <v>91</v>
      </c>
      <c r="K8">
        <v>6</v>
      </c>
      <c r="O8" t="s">
        <v>111</v>
      </c>
      <c r="P8">
        <v>6</v>
      </c>
      <c r="T8">
        <v>6</v>
      </c>
      <c r="U8" s="6">
        <v>10</v>
      </c>
      <c r="Y8" s="17" t="s">
        <v>376</v>
      </c>
      <c r="Z8" t="s">
        <v>368</v>
      </c>
    </row>
    <row r="9" spans="2:26" x14ac:dyDescent="0.15">
      <c r="B9">
        <v>6</v>
      </c>
      <c r="C9">
        <v>312</v>
      </c>
      <c r="D9">
        <v>176</v>
      </c>
      <c r="E9" s="10">
        <f t="shared" si="0"/>
        <v>140.80000000000001</v>
      </c>
      <c r="J9" t="s">
        <v>92</v>
      </c>
      <c r="K9">
        <v>7</v>
      </c>
      <c r="T9">
        <v>7</v>
      </c>
      <c r="U9" s="6">
        <v>10</v>
      </c>
      <c r="Y9" s="17" t="s">
        <v>377</v>
      </c>
      <c r="Z9" t="s">
        <v>369</v>
      </c>
    </row>
    <row r="10" spans="2:26" x14ac:dyDescent="0.15">
      <c r="B10">
        <v>7</v>
      </c>
      <c r="C10">
        <v>334</v>
      </c>
      <c r="D10">
        <v>192</v>
      </c>
      <c r="E10" s="10">
        <f t="shared" si="0"/>
        <v>153.60000000000002</v>
      </c>
      <c r="J10" t="s">
        <v>93</v>
      </c>
      <c r="K10">
        <v>8</v>
      </c>
      <c r="T10">
        <v>8</v>
      </c>
      <c r="U10" s="6">
        <v>10</v>
      </c>
      <c r="Y10" s="17" t="s">
        <v>378</v>
      </c>
      <c r="Z10" t="s">
        <v>370</v>
      </c>
    </row>
    <row r="11" spans="2:26" x14ac:dyDescent="0.15">
      <c r="B11">
        <v>8</v>
      </c>
      <c r="C11">
        <v>356</v>
      </c>
      <c r="D11">
        <v>208</v>
      </c>
      <c r="E11" s="10">
        <f t="shared" si="0"/>
        <v>166.4</v>
      </c>
      <c r="J11" t="s">
        <v>94</v>
      </c>
      <c r="K11">
        <v>9</v>
      </c>
      <c r="T11">
        <v>9</v>
      </c>
      <c r="U11" s="6">
        <v>10</v>
      </c>
      <c r="Y11" s="17" t="s">
        <v>379</v>
      </c>
      <c r="Z11" t="s">
        <v>371</v>
      </c>
    </row>
    <row r="12" spans="2:26" x14ac:dyDescent="0.15">
      <c r="B12">
        <v>9</v>
      </c>
      <c r="C12">
        <v>378</v>
      </c>
      <c r="D12">
        <v>224</v>
      </c>
      <c r="E12" s="10">
        <f t="shared" si="0"/>
        <v>179.20000000000002</v>
      </c>
      <c r="J12" t="s">
        <v>95</v>
      </c>
      <c r="K12">
        <v>10</v>
      </c>
      <c r="T12">
        <v>10</v>
      </c>
      <c r="U12" s="6">
        <v>10</v>
      </c>
      <c r="Y12" s="17" t="s">
        <v>380</v>
      </c>
      <c r="Z12" t="s">
        <v>367</v>
      </c>
    </row>
    <row r="13" spans="2:26" x14ac:dyDescent="0.15">
      <c r="B13">
        <v>10</v>
      </c>
      <c r="C13">
        <v>400</v>
      </c>
      <c r="D13">
        <v>240</v>
      </c>
      <c r="E13" s="10">
        <f t="shared" si="0"/>
        <v>192</v>
      </c>
      <c r="J13" t="s">
        <v>96</v>
      </c>
      <c r="K13">
        <v>11</v>
      </c>
      <c r="T13">
        <v>11</v>
      </c>
      <c r="U13" s="6">
        <v>11</v>
      </c>
      <c r="Y13" s="17" t="s">
        <v>381</v>
      </c>
    </row>
    <row r="14" spans="2:26" x14ac:dyDescent="0.15">
      <c r="B14">
        <v>11</v>
      </c>
      <c r="C14">
        <v>436</v>
      </c>
      <c r="D14">
        <v>264</v>
      </c>
      <c r="E14" s="10">
        <f t="shared" si="0"/>
        <v>211.20000000000002</v>
      </c>
      <c r="J14" t="s">
        <v>97</v>
      </c>
      <c r="K14">
        <v>12</v>
      </c>
      <c r="T14">
        <v>12</v>
      </c>
      <c r="U14" s="6">
        <v>12</v>
      </c>
      <c r="Y14" s="17" t="s">
        <v>381</v>
      </c>
    </row>
    <row r="15" spans="2:26" x14ac:dyDescent="0.15">
      <c r="B15">
        <v>12</v>
      </c>
      <c r="C15">
        <v>472</v>
      </c>
      <c r="D15">
        <v>288</v>
      </c>
      <c r="E15" s="10">
        <f t="shared" si="0"/>
        <v>230.4</v>
      </c>
      <c r="J15" t="s">
        <v>103</v>
      </c>
      <c r="K15">
        <v>13</v>
      </c>
      <c r="T15">
        <v>13</v>
      </c>
      <c r="U15" s="6">
        <v>13</v>
      </c>
      <c r="Y15" s="17" t="s">
        <v>381</v>
      </c>
    </row>
    <row r="16" spans="2:26" x14ac:dyDescent="0.15">
      <c r="B16">
        <v>13</v>
      </c>
      <c r="C16">
        <v>508</v>
      </c>
      <c r="D16">
        <v>312</v>
      </c>
      <c r="E16" s="10">
        <f t="shared" si="0"/>
        <v>249.60000000000002</v>
      </c>
      <c r="J16" t="s">
        <v>102</v>
      </c>
      <c r="K16">
        <v>14</v>
      </c>
      <c r="T16">
        <v>14</v>
      </c>
      <c r="U16" s="6">
        <v>14</v>
      </c>
      <c r="Y16" s="17" t="s">
        <v>382</v>
      </c>
    </row>
    <row r="17" spans="2:25" x14ac:dyDescent="0.15">
      <c r="B17">
        <v>14</v>
      </c>
      <c r="C17" s="11">
        <v>544</v>
      </c>
      <c r="D17">
        <v>336</v>
      </c>
      <c r="E17" s="10">
        <f t="shared" si="0"/>
        <v>268.8</v>
      </c>
      <c r="J17" t="s">
        <v>101</v>
      </c>
      <c r="K17">
        <v>15</v>
      </c>
      <c r="T17">
        <v>15</v>
      </c>
      <c r="U17" s="6">
        <v>15</v>
      </c>
      <c r="Y17" s="17" t="s">
        <v>383</v>
      </c>
    </row>
    <row r="18" spans="2:25" x14ac:dyDescent="0.15">
      <c r="B18">
        <v>15</v>
      </c>
      <c r="C18">
        <v>580</v>
      </c>
      <c r="D18">
        <v>360</v>
      </c>
      <c r="E18" s="10">
        <f t="shared" si="0"/>
        <v>288</v>
      </c>
      <c r="J18" t="s">
        <v>100</v>
      </c>
      <c r="K18">
        <v>16</v>
      </c>
      <c r="T18">
        <v>16</v>
      </c>
      <c r="U18" s="6">
        <v>16</v>
      </c>
      <c r="Y18" s="17" t="s">
        <v>384</v>
      </c>
    </row>
    <row r="19" spans="2:25" x14ac:dyDescent="0.15">
      <c r="B19">
        <v>16</v>
      </c>
      <c r="C19">
        <v>616</v>
      </c>
      <c r="D19">
        <v>384</v>
      </c>
      <c r="E19" s="10">
        <f t="shared" si="0"/>
        <v>307.20000000000005</v>
      </c>
      <c r="J19" t="s">
        <v>99</v>
      </c>
      <c r="K19">
        <v>17</v>
      </c>
      <c r="T19">
        <v>17</v>
      </c>
      <c r="U19" s="6">
        <v>17</v>
      </c>
      <c r="Y19" s="17" t="s">
        <v>385</v>
      </c>
    </row>
    <row r="20" spans="2:25" x14ac:dyDescent="0.15">
      <c r="B20">
        <v>17</v>
      </c>
      <c r="C20">
        <v>652</v>
      </c>
      <c r="D20">
        <v>408</v>
      </c>
      <c r="E20" s="10">
        <f t="shared" si="0"/>
        <v>326.40000000000003</v>
      </c>
      <c r="J20" t="s">
        <v>98</v>
      </c>
      <c r="K20">
        <v>18</v>
      </c>
      <c r="T20">
        <v>18</v>
      </c>
      <c r="U20" s="6">
        <v>18</v>
      </c>
      <c r="Y20" s="17" t="s">
        <v>386</v>
      </c>
    </row>
    <row r="21" spans="2:25" x14ac:dyDescent="0.15">
      <c r="B21">
        <v>18</v>
      </c>
      <c r="C21">
        <v>688</v>
      </c>
      <c r="D21">
        <v>432</v>
      </c>
      <c r="E21" s="10">
        <f t="shared" si="0"/>
        <v>345.6</v>
      </c>
      <c r="T21">
        <v>19</v>
      </c>
      <c r="U21" s="6">
        <v>19</v>
      </c>
      <c r="Y21" s="17" t="s">
        <v>387</v>
      </c>
    </row>
    <row r="22" spans="2:25" x14ac:dyDescent="0.15">
      <c r="B22">
        <v>19</v>
      </c>
      <c r="C22">
        <v>724</v>
      </c>
      <c r="D22">
        <v>456</v>
      </c>
      <c r="E22" s="10">
        <f t="shared" si="0"/>
        <v>364.8</v>
      </c>
      <c r="T22">
        <v>20</v>
      </c>
      <c r="U22" s="6">
        <v>20</v>
      </c>
      <c r="Y22" s="17" t="s">
        <v>388</v>
      </c>
    </row>
    <row r="23" spans="2:25" x14ac:dyDescent="0.15">
      <c r="B23">
        <v>20</v>
      </c>
      <c r="C23">
        <v>790</v>
      </c>
      <c r="D23">
        <v>480</v>
      </c>
      <c r="E23" s="10">
        <f t="shared" si="0"/>
        <v>384</v>
      </c>
      <c r="T23">
        <v>21</v>
      </c>
      <c r="U23" s="6">
        <v>21</v>
      </c>
      <c r="Y23" s="17" t="s">
        <v>389</v>
      </c>
    </row>
    <row r="24" spans="2:25" x14ac:dyDescent="0.15">
      <c r="B24">
        <v>21</v>
      </c>
      <c r="C24">
        <v>894</v>
      </c>
      <c r="D24">
        <v>528</v>
      </c>
      <c r="E24" s="10">
        <f t="shared" si="0"/>
        <v>422.40000000000003</v>
      </c>
      <c r="T24">
        <v>22</v>
      </c>
      <c r="U24" s="6">
        <v>22</v>
      </c>
      <c r="Y24" s="17" t="s">
        <v>390</v>
      </c>
    </row>
    <row r="25" spans="2:25" x14ac:dyDescent="0.15">
      <c r="B25">
        <v>22</v>
      </c>
      <c r="C25">
        <v>1003</v>
      </c>
      <c r="D25">
        <v>576</v>
      </c>
      <c r="E25" s="10">
        <f t="shared" si="0"/>
        <v>460.8</v>
      </c>
      <c r="T25">
        <v>23</v>
      </c>
      <c r="U25" s="6">
        <v>23</v>
      </c>
      <c r="Y25" s="17" t="s">
        <v>391</v>
      </c>
    </row>
    <row r="26" spans="2:25" x14ac:dyDescent="0.15">
      <c r="B26">
        <v>23</v>
      </c>
      <c r="C26">
        <v>1118</v>
      </c>
      <c r="D26">
        <v>624</v>
      </c>
      <c r="E26" s="10">
        <f t="shared" si="0"/>
        <v>499.20000000000005</v>
      </c>
      <c r="T26">
        <v>24</v>
      </c>
      <c r="U26" s="6">
        <v>24</v>
      </c>
      <c r="Y26" s="17" t="s">
        <v>392</v>
      </c>
    </row>
    <row r="27" spans="2:25" x14ac:dyDescent="0.15">
      <c r="B27">
        <v>24</v>
      </c>
      <c r="C27">
        <v>1238</v>
      </c>
      <c r="D27">
        <v>672</v>
      </c>
      <c r="E27" s="10">
        <f t="shared" si="0"/>
        <v>537.6</v>
      </c>
      <c r="T27">
        <v>25</v>
      </c>
      <c r="U27" s="6">
        <v>25</v>
      </c>
      <c r="Y27" s="17" t="s">
        <v>393</v>
      </c>
    </row>
    <row r="28" spans="2:25" x14ac:dyDescent="0.15">
      <c r="B28">
        <v>25</v>
      </c>
      <c r="C28">
        <v>1364</v>
      </c>
      <c r="D28">
        <v>720</v>
      </c>
      <c r="E28" s="10">
        <f t="shared" si="0"/>
        <v>576</v>
      </c>
      <c r="T28">
        <v>26</v>
      </c>
      <c r="U28" s="6">
        <v>26</v>
      </c>
      <c r="Y28" s="17" t="s">
        <v>394</v>
      </c>
    </row>
    <row r="29" spans="2:25" x14ac:dyDescent="0.15">
      <c r="B29">
        <v>26</v>
      </c>
      <c r="C29">
        <v>1495</v>
      </c>
      <c r="D29">
        <v>768</v>
      </c>
      <c r="E29" s="10">
        <f t="shared" si="0"/>
        <v>614.40000000000009</v>
      </c>
      <c r="T29">
        <v>27</v>
      </c>
      <c r="U29" s="6">
        <v>27</v>
      </c>
      <c r="Y29" s="17" t="s">
        <v>395</v>
      </c>
    </row>
    <row r="30" spans="2:25" x14ac:dyDescent="0.15">
      <c r="B30">
        <v>27</v>
      </c>
      <c r="C30">
        <v>1631</v>
      </c>
      <c r="D30">
        <v>816</v>
      </c>
      <c r="E30" s="10">
        <f t="shared" si="0"/>
        <v>652.80000000000007</v>
      </c>
      <c r="T30">
        <v>28</v>
      </c>
      <c r="U30" s="6">
        <v>28</v>
      </c>
      <c r="Y30" s="17" t="s">
        <v>396</v>
      </c>
    </row>
    <row r="31" spans="2:25" x14ac:dyDescent="0.15">
      <c r="B31">
        <v>28</v>
      </c>
      <c r="C31">
        <v>1773</v>
      </c>
      <c r="D31">
        <v>864</v>
      </c>
      <c r="E31" s="10">
        <f t="shared" si="0"/>
        <v>691.2</v>
      </c>
      <c r="T31">
        <v>29</v>
      </c>
      <c r="U31" s="6">
        <v>29</v>
      </c>
      <c r="Y31" s="17" t="s">
        <v>397</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452</v>
      </c>
      <c r="Z37" s="1" t="s">
        <v>464</v>
      </c>
    </row>
    <row r="38" spans="2:26" x14ac:dyDescent="0.15">
      <c r="B38">
        <v>35</v>
      </c>
      <c r="C38">
        <v>3275</v>
      </c>
      <c r="D38">
        <v>1456.5</v>
      </c>
      <c r="E38" s="10">
        <f t="shared" si="0"/>
        <v>1165.2</v>
      </c>
      <c r="T38">
        <v>36</v>
      </c>
      <c r="U38" s="6">
        <v>36</v>
      </c>
      <c r="Y38" s="19" t="s">
        <v>453</v>
      </c>
      <c r="Z38" s="1"/>
    </row>
    <row r="39" spans="2:26" x14ac:dyDescent="0.15">
      <c r="B39">
        <v>36</v>
      </c>
      <c r="C39">
        <v>3608</v>
      </c>
      <c r="D39">
        <v>1555.8000000000002</v>
      </c>
      <c r="E39" s="10">
        <f t="shared" si="0"/>
        <v>1244.6400000000003</v>
      </c>
      <c r="T39">
        <v>37</v>
      </c>
      <c r="U39" s="6">
        <v>37</v>
      </c>
      <c r="Y39" s="19" t="s">
        <v>454</v>
      </c>
      <c r="Z39" s="1" t="s">
        <v>465</v>
      </c>
    </row>
    <row r="40" spans="2:26" x14ac:dyDescent="0.15">
      <c r="B40">
        <v>37</v>
      </c>
      <c r="C40">
        <v>3959</v>
      </c>
      <c r="D40">
        <v>1655.1</v>
      </c>
      <c r="E40" s="10">
        <f t="shared" si="0"/>
        <v>1324.08</v>
      </c>
      <c r="T40">
        <v>38</v>
      </c>
      <c r="U40" s="6">
        <v>38</v>
      </c>
      <c r="Y40" s="19" t="s">
        <v>455</v>
      </c>
      <c r="Z40" s="1"/>
    </row>
    <row r="41" spans="2:26" x14ac:dyDescent="0.15">
      <c r="B41">
        <v>38</v>
      </c>
      <c r="C41">
        <v>4326</v>
      </c>
      <c r="D41">
        <v>1754.3999999999999</v>
      </c>
      <c r="E41" s="10">
        <f t="shared" si="0"/>
        <v>1403.52</v>
      </c>
      <c r="T41">
        <v>39</v>
      </c>
      <c r="U41" s="6">
        <v>39</v>
      </c>
      <c r="Y41" s="19" t="s">
        <v>456</v>
      </c>
      <c r="Z41" s="1"/>
    </row>
    <row r="42" spans="2:26" x14ac:dyDescent="0.15">
      <c r="B42">
        <v>39</v>
      </c>
      <c r="C42">
        <v>4709</v>
      </c>
      <c r="D42">
        <v>1853.6999999999998</v>
      </c>
      <c r="E42" s="10">
        <f t="shared" si="0"/>
        <v>1482.96</v>
      </c>
      <c r="T42">
        <v>40</v>
      </c>
      <c r="U42" s="6">
        <v>40</v>
      </c>
      <c r="Y42" s="19" t="s">
        <v>457</v>
      </c>
      <c r="Z42" s="1" t="s">
        <v>466</v>
      </c>
    </row>
    <row r="43" spans="2:26" x14ac:dyDescent="0.15">
      <c r="B43">
        <v>40</v>
      </c>
      <c r="C43">
        <v>5142</v>
      </c>
      <c r="D43">
        <v>1952.9999999999995</v>
      </c>
      <c r="E43" s="10">
        <f t="shared" si="0"/>
        <v>1562.3999999999996</v>
      </c>
      <c r="T43">
        <v>41</v>
      </c>
      <c r="U43" s="6">
        <v>41</v>
      </c>
      <c r="Y43" s="19" t="s">
        <v>401</v>
      </c>
      <c r="Z43" s="1" t="s">
        <v>404</v>
      </c>
    </row>
    <row r="44" spans="2:26" x14ac:dyDescent="0.15">
      <c r="B44">
        <v>41</v>
      </c>
      <c r="C44">
        <v>5869</v>
      </c>
      <c r="D44">
        <v>2193.1999999999998</v>
      </c>
      <c r="E44" s="10">
        <f t="shared" si="0"/>
        <v>1754.56</v>
      </c>
      <c r="T44">
        <v>42</v>
      </c>
      <c r="U44" s="6">
        <v>42</v>
      </c>
      <c r="Y44" s="20" t="s">
        <v>423</v>
      </c>
      <c r="Z44" s="1" t="s">
        <v>405</v>
      </c>
    </row>
    <row r="45" spans="2:26" x14ac:dyDescent="0.15">
      <c r="B45">
        <v>42</v>
      </c>
      <c r="C45">
        <v>6637</v>
      </c>
      <c r="D45">
        <v>2433.3999999999996</v>
      </c>
      <c r="E45" s="10">
        <f t="shared" si="0"/>
        <v>1946.7199999999998</v>
      </c>
      <c r="T45">
        <v>43</v>
      </c>
      <c r="U45" s="6">
        <v>43</v>
      </c>
      <c r="Y45" s="20" t="s">
        <v>458</v>
      </c>
      <c r="Z45" s="1" t="s">
        <v>406</v>
      </c>
    </row>
    <row r="46" spans="2:26" x14ac:dyDescent="0.15">
      <c r="B46">
        <v>43</v>
      </c>
      <c r="C46">
        <v>7445</v>
      </c>
      <c r="D46">
        <v>2673.5999999999995</v>
      </c>
      <c r="E46" s="10">
        <f t="shared" si="0"/>
        <v>2138.8799999999997</v>
      </c>
      <c r="T46">
        <v>44</v>
      </c>
      <c r="U46" s="6">
        <v>44</v>
      </c>
      <c r="Y46" s="20" t="s">
        <v>424</v>
      </c>
      <c r="Z46" s="1" t="s">
        <v>407</v>
      </c>
    </row>
    <row r="47" spans="2:26" x14ac:dyDescent="0.15">
      <c r="B47">
        <v>44</v>
      </c>
      <c r="C47">
        <v>8293</v>
      </c>
      <c r="D47">
        <v>2913.7999999999997</v>
      </c>
      <c r="E47" s="10">
        <f t="shared" si="0"/>
        <v>2331.04</v>
      </c>
      <c r="T47">
        <v>45</v>
      </c>
      <c r="U47" s="6">
        <v>45</v>
      </c>
      <c r="Y47" s="20" t="s">
        <v>459</v>
      </c>
      <c r="Z47" s="1" t="s">
        <v>408</v>
      </c>
    </row>
    <row r="48" spans="2:26" x14ac:dyDescent="0.15">
      <c r="B48">
        <v>45</v>
      </c>
      <c r="C48">
        <v>9030</v>
      </c>
      <c r="D48">
        <v>3153.9999999999995</v>
      </c>
      <c r="E48" s="10">
        <f t="shared" si="0"/>
        <v>2523.1999999999998</v>
      </c>
      <c r="T48">
        <v>46</v>
      </c>
      <c r="U48" s="6">
        <v>46</v>
      </c>
      <c r="Y48" s="20" t="s">
        <v>426</v>
      </c>
      <c r="Z48" s="1" t="s">
        <v>409</v>
      </c>
    </row>
    <row r="49" spans="2:26" x14ac:dyDescent="0.15">
      <c r="B49">
        <v>46</v>
      </c>
      <c r="C49">
        <v>9786</v>
      </c>
      <c r="D49">
        <v>3394.1999999999994</v>
      </c>
      <c r="E49" s="10">
        <f t="shared" si="0"/>
        <v>2715.3599999999997</v>
      </c>
      <c r="T49">
        <v>47</v>
      </c>
      <c r="U49" s="6">
        <v>47</v>
      </c>
      <c r="Y49" s="19" t="s">
        <v>427</v>
      </c>
      <c r="Z49" s="1" t="s">
        <v>410</v>
      </c>
    </row>
    <row r="50" spans="2:26" x14ac:dyDescent="0.15">
      <c r="B50">
        <v>47</v>
      </c>
      <c r="C50">
        <v>10561</v>
      </c>
      <c r="D50">
        <v>3634.3999999999996</v>
      </c>
      <c r="E50" s="10">
        <f t="shared" si="0"/>
        <v>2907.52</v>
      </c>
      <c r="T50">
        <v>48</v>
      </c>
      <c r="U50" s="6">
        <v>48</v>
      </c>
      <c r="Y50" s="20" t="s">
        <v>460</v>
      </c>
      <c r="Z50" s="1" t="s">
        <v>411</v>
      </c>
    </row>
    <row r="51" spans="2:26" x14ac:dyDescent="0.15">
      <c r="B51">
        <v>48</v>
      </c>
      <c r="C51">
        <v>11355</v>
      </c>
      <c r="D51">
        <v>3874.5999999999995</v>
      </c>
      <c r="E51" s="10">
        <f t="shared" si="0"/>
        <v>3099.68</v>
      </c>
      <c r="T51">
        <v>49</v>
      </c>
      <c r="U51" s="6">
        <v>49</v>
      </c>
      <c r="Y51" s="20" t="s">
        <v>429</v>
      </c>
      <c r="Z51" s="1" t="s">
        <v>412</v>
      </c>
    </row>
    <row r="52" spans="2:26" x14ac:dyDescent="0.15">
      <c r="B52">
        <v>49</v>
      </c>
      <c r="C52">
        <v>12169</v>
      </c>
      <c r="D52">
        <v>4114.7999999999993</v>
      </c>
      <c r="E52" s="10">
        <f t="shared" si="0"/>
        <v>3291.8399999999997</v>
      </c>
      <c r="T52">
        <v>50</v>
      </c>
      <c r="U52" s="6">
        <v>50</v>
      </c>
      <c r="Y52" s="19" t="s">
        <v>430</v>
      </c>
      <c r="Z52" s="1" t="s">
        <v>412</v>
      </c>
    </row>
    <row r="53" spans="2:26" x14ac:dyDescent="0.15">
      <c r="B53">
        <v>50</v>
      </c>
      <c r="C53">
        <v>12810</v>
      </c>
      <c r="D53">
        <v>4354.9999999999991</v>
      </c>
      <c r="E53" s="10">
        <f t="shared" si="0"/>
        <v>3483.9999999999995</v>
      </c>
      <c r="T53">
        <v>51</v>
      </c>
      <c r="U53" s="6">
        <v>51</v>
      </c>
      <c r="Y53" s="19" t="s">
        <v>431</v>
      </c>
      <c r="Z53" s="1" t="s">
        <v>413</v>
      </c>
    </row>
    <row r="54" spans="2:26" x14ac:dyDescent="0.15">
      <c r="B54">
        <v>51</v>
      </c>
      <c r="C54">
        <v>14092</v>
      </c>
      <c r="D54">
        <v>4880.6999999999989</v>
      </c>
      <c r="E54" s="10">
        <f t="shared" si="0"/>
        <v>3904.5599999999995</v>
      </c>
      <c r="T54">
        <v>52</v>
      </c>
      <c r="U54" s="6">
        <v>52</v>
      </c>
      <c r="Y54" s="20" t="s">
        <v>461</v>
      </c>
      <c r="Z54" s="1" t="s">
        <v>414</v>
      </c>
    </row>
    <row r="55" spans="2:26" x14ac:dyDescent="0.15">
      <c r="B55">
        <v>52</v>
      </c>
      <c r="C55">
        <v>15374</v>
      </c>
      <c r="D55">
        <v>5406.4</v>
      </c>
      <c r="E55" s="10">
        <f t="shared" si="0"/>
        <v>4325.12</v>
      </c>
      <c r="T55">
        <v>53</v>
      </c>
      <c r="U55" s="6">
        <v>53</v>
      </c>
      <c r="Y55" s="19" t="s">
        <v>433</v>
      </c>
      <c r="Z55" s="1" t="s">
        <v>412</v>
      </c>
    </row>
    <row r="56" spans="2:26" x14ac:dyDescent="0.15">
      <c r="B56">
        <v>53</v>
      </c>
      <c r="C56">
        <v>16656</v>
      </c>
      <c r="D56">
        <v>5932.1</v>
      </c>
      <c r="E56" s="10">
        <f t="shared" si="0"/>
        <v>4745.68</v>
      </c>
      <c r="T56">
        <v>54</v>
      </c>
      <c r="U56" s="6">
        <v>54</v>
      </c>
      <c r="Y56" s="19" t="s">
        <v>434</v>
      </c>
      <c r="Z56" s="1" t="s">
        <v>414</v>
      </c>
    </row>
    <row r="57" spans="2:26" x14ac:dyDescent="0.15">
      <c r="B57">
        <v>54</v>
      </c>
      <c r="C57">
        <v>17938</v>
      </c>
      <c r="D57">
        <v>6457.8</v>
      </c>
      <c r="E57" s="10">
        <f t="shared" si="0"/>
        <v>5166.2400000000007</v>
      </c>
      <c r="T57">
        <v>55</v>
      </c>
      <c r="U57" s="6">
        <v>55</v>
      </c>
      <c r="Y57" s="19" t="s">
        <v>435</v>
      </c>
      <c r="Z57" s="1" t="s">
        <v>409</v>
      </c>
    </row>
    <row r="58" spans="2:26" x14ac:dyDescent="0.15">
      <c r="B58">
        <v>55</v>
      </c>
      <c r="C58">
        <v>19220</v>
      </c>
      <c r="D58">
        <v>6983.5</v>
      </c>
      <c r="E58" s="10">
        <f t="shared" si="0"/>
        <v>5586.8</v>
      </c>
      <c r="T58">
        <v>56</v>
      </c>
      <c r="U58" s="6">
        <v>56</v>
      </c>
      <c r="Y58" s="19" t="s">
        <v>436</v>
      </c>
      <c r="Z58" s="1" t="s">
        <v>415</v>
      </c>
    </row>
    <row r="59" spans="2:26" x14ac:dyDescent="0.15">
      <c r="B59">
        <v>56</v>
      </c>
      <c r="C59">
        <v>20502</v>
      </c>
      <c r="D59">
        <v>7509.2000000000007</v>
      </c>
      <c r="E59" s="10">
        <f t="shared" si="0"/>
        <v>6007.3600000000006</v>
      </c>
      <c r="T59">
        <v>57</v>
      </c>
      <c r="U59" s="6">
        <v>57</v>
      </c>
      <c r="Y59" s="21" t="s">
        <v>462</v>
      </c>
      <c r="Z59" s="1" t="s">
        <v>416</v>
      </c>
    </row>
    <row r="60" spans="2:26" x14ac:dyDescent="0.15">
      <c r="B60">
        <v>57</v>
      </c>
      <c r="C60">
        <v>21784</v>
      </c>
      <c r="D60">
        <v>8034.9</v>
      </c>
      <c r="E60" s="10">
        <f t="shared" si="0"/>
        <v>6427.92</v>
      </c>
      <c r="T60">
        <v>58</v>
      </c>
      <c r="U60" s="6">
        <v>58</v>
      </c>
      <c r="Y60" s="21" t="s">
        <v>463</v>
      </c>
      <c r="Z60" s="1" t="s">
        <v>417</v>
      </c>
    </row>
    <row r="61" spans="2:26" x14ac:dyDescent="0.15">
      <c r="B61">
        <v>58</v>
      </c>
      <c r="C61">
        <v>23066</v>
      </c>
      <c r="D61">
        <v>8560.6</v>
      </c>
      <c r="E61" s="10">
        <f t="shared" si="0"/>
        <v>6848.4800000000005</v>
      </c>
      <c r="T61">
        <v>59</v>
      </c>
      <c r="U61" s="6">
        <v>59</v>
      </c>
      <c r="Y61" s="19" t="s">
        <v>437</v>
      </c>
      <c r="Z61" s="1" t="s">
        <v>418</v>
      </c>
    </row>
    <row r="62" spans="2:26" x14ac:dyDescent="0.15">
      <c r="B62">
        <v>59</v>
      </c>
      <c r="C62">
        <v>24348</v>
      </c>
      <c r="D62">
        <v>9086.2999999999993</v>
      </c>
      <c r="E62" s="10">
        <f t="shared" si="0"/>
        <v>7269.04</v>
      </c>
      <c r="T62">
        <v>60</v>
      </c>
      <c r="U62" s="6">
        <v>60</v>
      </c>
      <c r="Y62" s="19" t="s">
        <v>438</v>
      </c>
      <c r="Z62" s="1" t="s">
        <v>419</v>
      </c>
    </row>
    <row r="63" spans="2:26" x14ac:dyDescent="0.15">
      <c r="B63">
        <v>60</v>
      </c>
      <c r="C63">
        <v>25631</v>
      </c>
      <c r="D63">
        <v>9612</v>
      </c>
      <c r="E63" s="10">
        <f t="shared" si="0"/>
        <v>7689.6</v>
      </c>
      <c r="T63">
        <v>61</v>
      </c>
      <c r="U63" s="6">
        <v>61</v>
      </c>
      <c r="Y63" s="19" t="s">
        <v>439</v>
      </c>
      <c r="Z63" s="1" t="s">
        <v>420</v>
      </c>
    </row>
    <row r="64" spans="2:26" x14ac:dyDescent="0.15">
      <c r="B64">
        <v>61</v>
      </c>
      <c r="C64">
        <v>28196</v>
      </c>
      <c r="D64">
        <v>10753.5</v>
      </c>
      <c r="E64" s="10">
        <f t="shared" si="0"/>
        <v>8602.8000000000011</v>
      </c>
      <c r="T64">
        <v>62</v>
      </c>
      <c r="U64" s="6">
        <v>62</v>
      </c>
      <c r="Y64" s="19" t="s">
        <v>440</v>
      </c>
      <c r="Z64" s="1" t="s">
        <v>421</v>
      </c>
    </row>
    <row r="65" spans="2:26" x14ac:dyDescent="0.15">
      <c r="B65">
        <v>62</v>
      </c>
      <c r="C65">
        <v>30761</v>
      </c>
      <c r="D65">
        <v>11895</v>
      </c>
      <c r="E65" s="10">
        <f t="shared" si="0"/>
        <v>9516</v>
      </c>
      <c r="T65">
        <v>63</v>
      </c>
      <c r="U65" s="6">
        <v>63</v>
      </c>
      <c r="Y65" s="19" t="s">
        <v>441</v>
      </c>
      <c r="Z65" s="1" t="s">
        <v>422</v>
      </c>
    </row>
    <row r="66" spans="2:26" x14ac:dyDescent="0.15">
      <c r="B66">
        <v>63</v>
      </c>
      <c r="C66">
        <v>33326</v>
      </c>
      <c r="D66">
        <v>13036.5</v>
      </c>
      <c r="E66" s="10">
        <f t="shared" si="0"/>
        <v>10429.200000000001</v>
      </c>
      <c r="T66">
        <v>64</v>
      </c>
      <c r="U66" s="6">
        <v>64</v>
      </c>
      <c r="Y66" s="19" t="s">
        <v>448</v>
      </c>
      <c r="Z66" s="1" t="s">
        <v>412</v>
      </c>
    </row>
    <row r="67" spans="2:26" x14ac:dyDescent="0.15">
      <c r="B67">
        <v>64</v>
      </c>
      <c r="C67">
        <v>35892</v>
      </c>
      <c r="D67">
        <v>14177.999999999998</v>
      </c>
      <c r="E67" s="10">
        <f t="shared" si="0"/>
        <v>11342.4</v>
      </c>
      <c r="T67">
        <v>65</v>
      </c>
      <c r="U67" s="6">
        <v>65</v>
      </c>
      <c r="Y67" s="19" t="s">
        <v>449</v>
      </c>
      <c r="Z67" s="1" t="s">
        <v>414</v>
      </c>
    </row>
    <row r="68" spans="2:26" x14ac:dyDescent="0.15">
      <c r="B68">
        <v>65</v>
      </c>
      <c r="C68">
        <v>38457</v>
      </c>
      <c r="D68">
        <v>15319.499999999998</v>
      </c>
      <c r="E68" s="10">
        <f t="shared" ref="E68:E104" si="1">E$1*D68</f>
        <v>12255.599999999999</v>
      </c>
      <c r="T68">
        <v>66</v>
      </c>
      <c r="U68" s="6">
        <v>66</v>
      </c>
      <c r="Y68" s="19" t="s">
        <v>450</v>
      </c>
      <c r="Z68" s="1" t="s">
        <v>409</v>
      </c>
    </row>
    <row r="69" spans="2:26" x14ac:dyDescent="0.15">
      <c r="B69">
        <v>66</v>
      </c>
      <c r="C69">
        <v>41022</v>
      </c>
      <c r="D69">
        <v>16460.999999999996</v>
      </c>
      <c r="E69" s="10">
        <f t="shared" si="1"/>
        <v>13168.799999999997</v>
      </c>
      <c r="T69">
        <v>67</v>
      </c>
      <c r="U69" s="6">
        <v>67</v>
      </c>
      <c r="Y69" s="19" t="s">
        <v>451</v>
      </c>
      <c r="Z69" s="1" t="s">
        <v>411</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关卡设计</vt:lpstr>
      <vt:lpstr>战斗场景配置</vt:lpstr>
      <vt:lpstr>深渊配置</vt:lpstr>
      <vt:lpstr>随机表</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2017-05-22T03:45:27Z</dcterms:modified>
</cp:coreProperties>
</file>