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工作表2" sheetId="6" r:id="rId2"/>
    <sheet name="奖励测试" sheetId="4" r:id="rId3"/>
    <sheet name="奖励辅助" sheetId="3" r:id="rId4"/>
    <sheet name="物品" sheetId="2" r:id="rId5"/>
    <sheet name="工作表1" sheetId="5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3" l="1"/>
  <c r="H17" i="3"/>
  <c r="I17" i="3"/>
  <c r="J17" i="3"/>
  <c r="K17" i="3"/>
  <c r="A17" i="3"/>
  <c r="A35" i="3"/>
  <c r="H35" i="3"/>
  <c r="I35" i="3"/>
  <c r="J35" i="3"/>
  <c r="K35" i="3"/>
  <c r="L35" i="3"/>
  <c r="L16" i="3"/>
  <c r="H16" i="3"/>
  <c r="I16" i="3"/>
  <c r="J16" i="3"/>
  <c r="K16" i="3"/>
  <c r="A16" i="3"/>
  <c r="L9" i="3"/>
  <c r="L10" i="3"/>
  <c r="L11" i="3"/>
  <c r="L12" i="3"/>
  <c r="L13" i="3"/>
  <c r="L14" i="3"/>
  <c r="L15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H15" i="3"/>
  <c r="I15" i="3"/>
  <c r="J15" i="3"/>
  <c r="K15" i="3"/>
  <c r="A15" i="3"/>
  <c r="H14" i="3"/>
  <c r="I14" i="3"/>
  <c r="J14" i="3"/>
  <c r="K14" i="3"/>
  <c r="A14" i="3"/>
  <c r="H13" i="3"/>
  <c r="I13" i="3"/>
  <c r="J13" i="3"/>
  <c r="K13" i="3"/>
  <c r="A13" i="3"/>
  <c r="H11" i="3"/>
  <c r="I11" i="3"/>
  <c r="J11" i="3"/>
  <c r="K11" i="3"/>
  <c r="A11" i="3"/>
  <c r="H12" i="3"/>
  <c r="I12" i="3"/>
  <c r="J12" i="3"/>
  <c r="K12" i="3"/>
  <c r="A12" i="3"/>
  <c r="H10" i="3"/>
  <c r="I10" i="3"/>
  <c r="J10" i="3"/>
  <c r="K10" i="3"/>
  <c r="A10" i="3"/>
  <c r="H9" i="3"/>
  <c r="I9" i="3"/>
  <c r="J9" i="3"/>
  <c r="K9" i="3"/>
  <c r="A9" i="3"/>
  <c r="C5" i="1"/>
  <c r="C6" i="1"/>
  <c r="C7" i="1"/>
  <c r="C8" i="1"/>
  <c r="C9" i="1"/>
  <c r="C10" i="1"/>
  <c r="C11" i="1"/>
  <c r="C12" i="1"/>
  <c r="C13" i="1"/>
  <c r="H90" i="3"/>
  <c r="I90" i="3"/>
  <c r="J90" i="3"/>
  <c r="K90" i="3"/>
  <c r="A90" i="3"/>
  <c r="H89" i="3"/>
  <c r="I89" i="3"/>
  <c r="J89" i="3"/>
  <c r="K89" i="3"/>
  <c r="A89" i="3"/>
  <c r="H88" i="3"/>
  <c r="I88" i="3"/>
  <c r="J88" i="3"/>
  <c r="K88" i="3"/>
  <c r="A88" i="3"/>
  <c r="H85" i="3"/>
  <c r="I85" i="3"/>
  <c r="J85" i="3"/>
  <c r="K85" i="3"/>
  <c r="A85" i="3"/>
  <c r="H84" i="3"/>
  <c r="I84" i="3"/>
  <c r="J84" i="3"/>
  <c r="K84" i="3"/>
  <c r="A84" i="3"/>
  <c r="H83" i="3"/>
  <c r="I83" i="3"/>
  <c r="J83" i="3"/>
  <c r="K83" i="3"/>
  <c r="A83" i="3"/>
  <c r="H82" i="3"/>
  <c r="I82" i="3"/>
  <c r="J82" i="3"/>
  <c r="K82" i="3"/>
  <c r="A82" i="3"/>
  <c r="H81" i="3"/>
  <c r="I81" i="3"/>
  <c r="J81" i="3"/>
  <c r="K81" i="3"/>
  <c r="A81" i="3"/>
  <c r="H80" i="3"/>
  <c r="I80" i="3"/>
  <c r="J80" i="3"/>
  <c r="K80" i="3"/>
  <c r="A80" i="3"/>
  <c r="H77" i="3"/>
  <c r="I77" i="3"/>
  <c r="J77" i="3"/>
  <c r="K77" i="3"/>
  <c r="A77" i="3"/>
  <c r="H76" i="3"/>
  <c r="I76" i="3"/>
  <c r="J76" i="3"/>
  <c r="K76" i="3"/>
  <c r="A76" i="3"/>
  <c r="H75" i="3"/>
  <c r="I75" i="3"/>
  <c r="J75" i="3"/>
  <c r="K75" i="3"/>
  <c r="A75" i="3"/>
  <c r="H74" i="3"/>
  <c r="I74" i="3"/>
  <c r="J74" i="3"/>
  <c r="K74" i="3"/>
  <c r="A74" i="3"/>
  <c r="H73" i="3"/>
  <c r="I73" i="3"/>
  <c r="J73" i="3"/>
  <c r="K73" i="3"/>
  <c r="A73" i="3"/>
  <c r="H72" i="3"/>
  <c r="I72" i="3"/>
  <c r="J72" i="3"/>
  <c r="K72" i="3"/>
  <c r="A72" i="3"/>
  <c r="H69" i="3"/>
  <c r="I69" i="3"/>
  <c r="J69" i="3"/>
  <c r="K69" i="3"/>
  <c r="A69" i="3"/>
  <c r="H68" i="3"/>
  <c r="I68" i="3"/>
  <c r="J68" i="3"/>
  <c r="K68" i="3"/>
  <c r="A68" i="3"/>
  <c r="H67" i="3"/>
  <c r="I67" i="3"/>
  <c r="J67" i="3"/>
  <c r="K67" i="3"/>
  <c r="A67" i="3"/>
  <c r="H66" i="3"/>
  <c r="I66" i="3"/>
  <c r="J66" i="3"/>
  <c r="K66" i="3"/>
  <c r="A66" i="3"/>
  <c r="H65" i="3"/>
  <c r="I65" i="3"/>
  <c r="J65" i="3"/>
  <c r="K65" i="3"/>
  <c r="A65" i="3"/>
  <c r="H64" i="3"/>
  <c r="I64" i="3"/>
  <c r="J64" i="3"/>
  <c r="K64" i="3"/>
  <c r="A64" i="3"/>
  <c r="H61" i="3"/>
  <c r="I61" i="3"/>
  <c r="J61" i="3"/>
  <c r="K61" i="3"/>
  <c r="A61" i="3"/>
  <c r="H60" i="3"/>
  <c r="I60" i="3"/>
  <c r="J60" i="3"/>
  <c r="K60" i="3"/>
  <c r="A60" i="3"/>
  <c r="H59" i="3"/>
  <c r="I59" i="3"/>
  <c r="J59" i="3"/>
  <c r="K59" i="3"/>
  <c r="A59" i="3"/>
  <c r="H58" i="3"/>
  <c r="I58" i="3"/>
  <c r="J58" i="3"/>
  <c r="K58" i="3"/>
  <c r="A58" i="3"/>
  <c r="H57" i="3"/>
  <c r="I57" i="3"/>
  <c r="J57" i="3"/>
  <c r="K57" i="3"/>
  <c r="A57" i="3"/>
  <c r="H56" i="3"/>
  <c r="I56" i="3"/>
  <c r="J56" i="3"/>
  <c r="K56" i="3"/>
  <c r="A56" i="3"/>
  <c r="H53" i="3"/>
  <c r="I53" i="3"/>
  <c r="J53" i="3"/>
  <c r="K53" i="3"/>
  <c r="A53" i="3"/>
  <c r="H52" i="3"/>
  <c r="I52" i="3"/>
  <c r="J52" i="3"/>
  <c r="K52" i="3"/>
  <c r="A52" i="3"/>
  <c r="H51" i="3"/>
  <c r="I51" i="3"/>
  <c r="J51" i="3"/>
  <c r="K51" i="3"/>
  <c r="A51" i="3"/>
  <c r="H50" i="3"/>
  <c r="I50" i="3"/>
  <c r="J50" i="3"/>
  <c r="K50" i="3"/>
  <c r="A50" i="3"/>
  <c r="H49" i="3"/>
  <c r="I49" i="3"/>
  <c r="J49" i="3"/>
  <c r="K49" i="3"/>
  <c r="A49" i="3"/>
  <c r="H48" i="3"/>
  <c r="I48" i="3"/>
  <c r="J48" i="3"/>
  <c r="K48" i="3"/>
  <c r="A48" i="3"/>
  <c r="H45" i="3"/>
  <c r="I45" i="3"/>
  <c r="J45" i="3"/>
  <c r="K45" i="3"/>
  <c r="A45" i="3"/>
  <c r="H44" i="3"/>
  <c r="I44" i="3"/>
  <c r="J44" i="3"/>
  <c r="K44" i="3"/>
  <c r="A44" i="3"/>
  <c r="H43" i="3"/>
  <c r="I43" i="3"/>
  <c r="J43" i="3"/>
  <c r="K43" i="3"/>
  <c r="A43" i="3"/>
  <c r="H42" i="3"/>
  <c r="I42" i="3"/>
  <c r="J42" i="3"/>
  <c r="K42" i="3"/>
  <c r="A42" i="3"/>
  <c r="H41" i="3"/>
  <c r="I41" i="3"/>
  <c r="J41" i="3"/>
  <c r="K41" i="3"/>
  <c r="A41" i="3"/>
  <c r="H40" i="3"/>
  <c r="I40" i="3"/>
  <c r="J40" i="3"/>
  <c r="K40" i="3"/>
  <c r="A40" i="3"/>
  <c r="H34" i="3"/>
  <c r="I34" i="3"/>
  <c r="J34" i="3"/>
  <c r="K34" i="3"/>
  <c r="A34" i="3"/>
  <c r="H26" i="3"/>
  <c r="I26" i="3"/>
  <c r="J26" i="3"/>
  <c r="K26" i="3"/>
  <c r="A26" i="3"/>
  <c r="A22" i="3"/>
  <c r="A23" i="3"/>
  <c r="A24" i="3"/>
  <c r="A25" i="3"/>
  <c r="A29" i="3"/>
  <c r="A30" i="3"/>
  <c r="A31" i="3"/>
  <c r="A32" i="3"/>
  <c r="A33" i="3"/>
  <c r="A21" i="3"/>
  <c r="H29" i="3"/>
  <c r="I29" i="3"/>
  <c r="J29" i="3"/>
  <c r="K29" i="3"/>
  <c r="H21" i="3"/>
  <c r="I21" i="3"/>
  <c r="J21" i="3"/>
  <c r="K21" i="3"/>
  <c r="J5" i="4"/>
  <c r="H30" i="3"/>
  <c r="I30" i="3"/>
  <c r="J30" i="3"/>
  <c r="K30" i="3"/>
  <c r="H22" i="3"/>
  <c r="I22" i="3"/>
  <c r="J22" i="3"/>
  <c r="K22" i="3"/>
  <c r="K5" i="4"/>
  <c r="H31" i="3"/>
  <c r="I31" i="3"/>
  <c r="J31" i="3"/>
  <c r="K31" i="3"/>
  <c r="H23" i="3"/>
  <c r="I23" i="3"/>
  <c r="J23" i="3"/>
  <c r="K23" i="3"/>
  <c r="L5" i="4"/>
  <c r="H32" i="3"/>
  <c r="I32" i="3"/>
  <c r="J32" i="3"/>
  <c r="K32" i="3"/>
  <c r="H24" i="3"/>
  <c r="I24" i="3"/>
  <c r="J24" i="3"/>
  <c r="K24" i="3"/>
  <c r="M5" i="4"/>
  <c r="H33" i="3"/>
  <c r="I33" i="3"/>
  <c r="J33" i="3"/>
  <c r="K33" i="3"/>
  <c r="H25" i="3"/>
  <c r="I25" i="3"/>
  <c r="J25" i="3"/>
  <c r="K25" i="3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G5" i="4"/>
  <c r="BD5" i="4"/>
  <c r="BE5" i="4"/>
  <c r="BF5" i="4"/>
  <c r="B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G6" i="4"/>
  <c r="BD6" i="4"/>
  <c r="BE6" i="4"/>
  <c r="BF6" i="4"/>
  <c r="B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G7" i="4"/>
  <c r="BD7" i="4"/>
  <c r="BE7" i="4"/>
  <c r="BF7" i="4"/>
  <c r="B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G8" i="4"/>
  <c r="BD8" i="4"/>
  <c r="BE8" i="4"/>
  <c r="BF8" i="4"/>
  <c r="B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G9" i="4"/>
  <c r="BD9" i="4"/>
  <c r="BE9" i="4"/>
  <c r="BF9" i="4"/>
  <c r="B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G10" i="4"/>
  <c r="BD10" i="4"/>
  <c r="BE10" i="4"/>
  <c r="BF10" i="4"/>
  <c r="B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G11" i="4"/>
  <c r="BD11" i="4"/>
  <c r="BE11" i="4"/>
  <c r="BF11" i="4"/>
  <c r="B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G12" i="4"/>
  <c r="BD12" i="4"/>
  <c r="BE12" i="4"/>
  <c r="BF12" i="4"/>
  <c r="B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G13" i="4"/>
  <c r="BD13" i="4"/>
  <c r="BE13" i="4"/>
  <c r="BF13" i="4"/>
  <c r="BG13" i="4"/>
  <c r="D5" i="1"/>
  <c r="D6" i="1"/>
  <c r="D7" i="1"/>
  <c r="D8" i="1"/>
  <c r="D9" i="1"/>
  <c r="D10" i="1"/>
  <c r="D11" i="1"/>
  <c r="D12" i="1"/>
  <c r="D13" i="1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C4" i="1"/>
  <c r="H13" i="1"/>
  <c r="H12" i="1"/>
  <c r="H11" i="1"/>
  <c r="H10" i="1"/>
  <c r="H9" i="1"/>
  <c r="H8" i="1"/>
  <c r="H7" i="1"/>
  <c r="H6" i="1"/>
  <c r="H5" i="1"/>
  <c r="H4" i="1"/>
  <c r="BD4" i="4"/>
  <c r="BE4" i="4"/>
  <c r="BF4" i="4"/>
  <c r="BG4" i="4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<sst xmlns="http://schemas.openxmlformats.org/spreadsheetml/2006/main" count="411" uniqueCount="297">
  <si>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</si>
  <si>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</si>
  <si>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</si>
  <si>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</si>
  <si>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</si>
  <si>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</si>
  <si>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</si>
  <si>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</si>
  <si>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</si>
  <si>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</si>
  <si>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</si>
  <si>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</si>
  <si>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</si>
  <si>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</si>
  <si>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</si>
  <si>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</si>
  <si>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</si>
  <si>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</si>
  <si>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</si>
  <si>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</si>
  <si>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</si>
  <si>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</si>
  <si>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</si>
  <si>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</si>
  <si>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</si>
  <si>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</si>
  <si>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</si>
  <si>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</si>
  <si>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</si>
  <si>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</si>
  <si>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</si>
  <si>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</si>
  <si>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</si>
  <si>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</si>
  <si>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</si>
  <si>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</si>
  <si>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</si>
  <si>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</si>
  <si>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</si>
  <si>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</si>
  <si>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</si>
  <si>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</si>
  <si>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</si>
  <si>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</si>
  <si>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</si>
  <si>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</si>
  <si>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</si>
  <si>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</si>
  <si>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</si>
  <si>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</si>
  <si>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</si>
  <si>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</si>
  <si>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</si>
  <si>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</si>
  <si>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</si>
  <si>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</si>
  <si>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</si>
  <si>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</si>
  <si>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</si>
  <si>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</si>
  <si>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</si>
  <si>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</si>
  <si>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</si>
  <si>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</si>
  <si>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</si>
  <si>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</si>
  <si>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</si>
  <si>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</si>
  <si>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</si>
  <si>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</si>
  <si>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</si>
  <si>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</si>
  <si>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</si>
  <si>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</si>
  <si>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</si>
  <si>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</si>
  <si>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</si>
  <si>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</si>
  <si>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</si>
  <si>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</si>
  <si>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</si>
  <si>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</si>
  <si>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</si>
  <si>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强化礼包</t>
  </si>
  <si>
    <t>七夕神蜜礼包</t>
  </si>
  <si>
    <t>坐骑强化礼包</t>
  </si>
  <si>
    <t>reward</t>
  </si>
  <si>
    <t>useId</t>
  </si>
  <si>
    <t>useNum</t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</si>
  <si>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</si>
  <si>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</si>
  <si>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</si>
  <si>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</si>
  <si>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</si>
  <si>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</si>
  <si>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</si>
  <si>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</si>
  <si>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</si>
  <si>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</si>
  <si>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</si>
  <si>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</si>
  <si>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</si>
  <si>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</si>
  <si>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</si>
  <si>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</si>
  <si>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</si>
  <si>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</si>
  <si>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</si>
  <si>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</si>
  <si>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</si>
  <si>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</si>
  <si>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</si>
  <si>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</si>
  <si>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</si>
  <si>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</si>
  <si>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</si>
  <si>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</si>
  <si>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</si>
  <si>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</si>
  <si>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</si>
  <si>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</si>
  <si>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</si>
  <si>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</si>
  <si>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</si>
  <si>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</si>
  <si>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</si>
  <si>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</si>
  <si>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</si>
  <si>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</si>
  <si>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</si>
  <si>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</si>
  <si>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</si>
  <si>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</si>
  <si>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</si>
  <si>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</si>
  <si>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</si>
  <si>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</si>
  <si>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</si>
  <si>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</si>
  <si>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</si>
  <si>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</si>
  <si>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</si>
  <si>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</si>
  <si>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</si>
  <si>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</si>
  <si>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</si>
  <si>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</si>
  <si>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</si>
  <si>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</si>
  <si>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</si>
  <si>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</si>
  <si>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</si>
  <si>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</si>
  <si>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</si>
  <si>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</si>
  <si>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</si>
  <si>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</si>
  <si>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</si>
  <si>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</si>
  <si>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</si>
  <si>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</si>
  <si>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</si>
  <si>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</si>
  <si>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</si>
  <si>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</si>
  <si>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</si>
  <si>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</si>
  <si>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</si>
  <si>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</si>
  <si>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</si>
  <si>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</si>
  <si>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</si>
  <si>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</si>
  <si>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</si>
  <si>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</si>
  <si>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</si>
  <si>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</si>
  <si>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</si>
  <si>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</si>
  <si>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</si>
  <si>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</si>
  <si>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</si>
  <si>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</si>
  <si>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</si>
  <si>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</si>
  <si>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</si>
  <si>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</si>
  <si>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</si>
  <si>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</si>
  <si>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</si>
  <si>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</si>
  <si>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</si>
  <si>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</si>
  <si>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</si>
  <si>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</si>
  <si>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</si>
  <si>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</si>
  <si>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</si>
  <si>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</si>
  <si>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</si>
  <si>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</si>
  <si>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</si>
  <si>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</si>
  <si>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</si>
  <si>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</si>
  <si>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</si>
  <si>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</si>
  <si>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</si>
  <si>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</si>
  <si>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</si>
  <si>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</si>
  <si>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</si>
  <si>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</si>
  <si>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</si>
  <si>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</si>
  <si>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</si>
  <si>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</si>
  <si>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</si>
  <si>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</si>
  <si>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</si>
  <si>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</si>
  <si>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</si>
  <si>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</si>
  <si>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</si>
  <si>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</si>
  <si>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</si>
  <si>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</si>
  <si>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</si>
  <si>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</si>
  <si>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</si>
  <si>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</si>
  <si>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</si>
  <si>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</si>
  <si>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</si>
  <si>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</si>
  <si>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</si>
  <si>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</si>
  <si>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</si>
  <si>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</si>
  <si>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</si>
  <si>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</si>
  <si>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</si>
  <si>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</si>
  <si>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</si>
  <si>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</si>
  <si>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</si>
  <si>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</si>
  <si>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</si>
  <si>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</si>
  <si>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</si>
  <si>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</si>
  <si>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10级新手礼包</t>
    <rPh sb="2" eb="3">
      <t>ji</t>
    </rPh>
    <rPh sb="3" eb="4">
      <t>xin's</t>
    </rPh>
    <rPh sb="5" eb="6">
      <t>li'bao</t>
    </rPh>
    <phoneticPr fontId="3" type="noConversion"/>
  </si>
  <si>
    <t>20级新手礼包</t>
    <rPh sb="2" eb="3">
      <t>ji</t>
    </rPh>
    <rPh sb="3" eb="4">
      <t>xin's</t>
    </rPh>
    <rPh sb="5" eb="6">
      <t>li'bao</t>
    </rPh>
    <phoneticPr fontId="3" type="noConversion"/>
  </si>
  <si>
    <t>30级新手礼包</t>
    <rPh sb="2" eb="3">
      <t>ji</t>
    </rPh>
    <rPh sb="3" eb="4">
      <t>xin's</t>
    </rPh>
    <rPh sb="5" eb="6">
      <t>li'bao</t>
    </rPh>
    <phoneticPr fontId="3" type="noConversion"/>
  </si>
  <si>
    <t>40级新手礼包</t>
    <rPh sb="2" eb="3">
      <t>ji</t>
    </rPh>
    <rPh sb="3" eb="4">
      <t>xin's</t>
    </rPh>
    <rPh sb="5" eb="6">
      <t>li'bao</t>
    </rPh>
    <phoneticPr fontId="3" type="noConversion"/>
  </si>
  <si>
    <t>50级新手礼包</t>
    <rPh sb="2" eb="3">
      <t>ji</t>
    </rPh>
    <rPh sb="3" eb="4">
      <t>xin's</t>
    </rPh>
    <rPh sb="5" eb="6">
      <t>li'bao</t>
    </rPh>
    <phoneticPr fontId="3" type="noConversion"/>
  </si>
  <si>
    <t>60级新手礼包</t>
    <rPh sb="2" eb="3">
      <t>ji</t>
    </rPh>
    <rPh sb="3" eb="4">
      <t>xin's</t>
    </rPh>
    <rPh sb="5" eb="6">
      <t>li'bao</t>
    </rPh>
    <phoneticPr fontId="3" type="noConversion"/>
  </si>
  <si>
    <t>70级新手礼包</t>
    <rPh sb="2" eb="3">
      <t>ji</t>
    </rPh>
    <rPh sb="3" eb="4">
      <t>xin's</t>
    </rPh>
    <rPh sb="5" eb="6">
      <t>li'bao</t>
    </rPh>
    <phoneticPr fontId="3" type="noConversion"/>
  </si>
  <si>
    <t>80级新手礼包</t>
    <rPh sb="2" eb="3">
      <t>ji</t>
    </rPh>
    <rPh sb="3" eb="4">
      <t>xin's</t>
    </rPh>
    <rPh sb="5" eb="6">
      <t>li'bao</t>
    </rPh>
    <phoneticPr fontId="3" type="noConversion"/>
  </si>
  <si>
    <t>90级新手礼包</t>
    <rPh sb="2" eb="3">
      <t>ji</t>
    </rPh>
    <rPh sb="3" eb="4">
      <t>xin's</t>
    </rPh>
    <rPh sb="5" eb="6">
      <t>li'bao</t>
    </rPh>
    <phoneticPr fontId="3" type="noConversion"/>
  </si>
  <si>
    <t>祈愿符</t>
    <rPh sb="0" eb="1">
      <t>qi'yuan'f</t>
    </rPh>
    <phoneticPr fontId="1" type="noConversion"/>
  </si>
  <si>
    <t>装备进阶材料1-1</t>
    <phoneticPr fontId="6" type="noConversion"/>
  </si>
  <si>
    <t>装备进阶材料1-2</t>
    <phoneticPr fontId="6" type="noConversion"/>
  </si>
  <si>
    <t>装备进阶材料2-1</t>
    <phoneticPr fontId="6" type="noConversion"/>
  </si>
  <si>
    <t>装备进阶材料2-2</t>
    <phoneticPr fontId="6" type="noConversion"/>
  </si>
  <si>
    <t>20级礼包</t>
    <phoneticPr fontId="1" type="noConversion"/>
  </si>
  <si>
    <t>30级礼包</t>
    <phoneticPr fontId="1" type="noConversion"/>
  </si>
  <si>
    <t>40级礼包</t>
    <phoneticPr fontId="1" type="noConversion"/>
  </si>
  <si>
    <t>装备进阶材料3-1</t>
    <phoneticPr fontId="6" type="noConversion"/>
  </si>
  <si>
    <t>装备进阶材料3-2</t>
    <phoneticPr fontId="6" type="noConversion"/>
  </si>
  <si>
    <t>50级礼包</t>
    <phoneticPr fontId="1" type="noConversion"/>
  </si>
  <si>
    <t>装备进阶材料4-1</t>
    <phoneticPr fontId="6" type="noConversion"/>
  </si>
  <si>
    <t>装备进阶材料4-2</t>
    <phoneticPr fontId="6" type="noConversion"/>
  </si>
  <si>
    <t>装备进阶材料5-1</t>
    <phoneticPr fontId="6" type="noConversion"/>
  </si>
  <si>
    <t>装备进阶材料5-2</t>
    <phoneticPr fontId="6" type="noConversion"/>
  </si>
  <si>
    <t>60级礼包</t>
    <phoneticPr fontId="1" type="noConversion"/>
  </si>
  <si>
    <t>70级礼包</t>
    <phoneticPr fontId="1" type="noConversion"/>
  </si>
  <si>
    <t>装备进阶材料6-1</t>
    <phoneticPr fontId="6" type="noConversion"/>
  </si>
  <si>
    <t>装备进阶材料6-2</t>
    <phoneticPr fontId="6" type="noConversion"/>
  </si>
  <si>
    <t>80级礼包</t>
    <phoneticPr fontId="1" type="noConversion"/>
  </si>
  <si>
    <t>装备进阶材料7-1</t>
    <phoneticPr fontId="6" type="noConversion"/>
  </si>
  <si>
    <t>装备进阶材料7-2</t>
    <phoneticPr fontId="6" type="noConversion"/>
  </si>
  <si>
    <t>90级礼包</t>
    <phoneticPr fontId="1" type="noConversion"/>
  </si>
  <si>
    <t>装备进阶材料8-1</t>
    <phoneticPr fontId="6" type="noConversion"/>
  </si>
  <si>
    <t>装备进阶材料8-2</t>
    <phoneticPr fontId="6" type="noConversion"/>
  </si>
  <si>
    <t>1级新手礼包</t>
    <rPh sb="1" eb="2">
      <t>ji</t>
    </rPh>
    <rPh sb="2" eb="3">
      <t>xin's</t>
    </rPh>
    <rPh sb="4" eb="5">
      <t>li'bao</t>
    </rPh>
    <phoneticPr fontId="3" type="noConversion"/>
  </si>
  <si>
    <t/>
  </si>
  <si>
    <t>10级礼包</t>
    <phoneticPr fontId="1" type="noConversion"/>
  </si>
  <si>
    <t>1级礼包</t>
    <phoneticPr fontId="1" type="noConversion"/>
  </si>
  <si>
    <t>独角兽</t>
    <rPh sb="0" eb="1">
      <t>du'jiao's</t>
    </rPh>
    <phoneticPr fontId="1" type="noConversion"/>
  </si>
  <si>
    <t>特殊ID</t>
    <rPh sb="0" eb="1">
      <t>te'shu</t>
    </rPh>
    <phoneticPr fontId="1" type="noConversion"/>
  </si>
  <si>
    <t>特殊类型</t>
    <rPh sb="0" eb="1">
      <t>te'shu</t>
    </rPh>
    <rPh sb="2" eb="3">
      <t>lei'x</t>
    </rPh>
    <phoneticPr fontId="1" type="noConversion"/>
  </si>
  <si>
    <t>{"t":"c","i":</t>
    <phoneticPr fontId="1" type="noConversion"/>
  </si>
  <si>
    <t>{"t":"g","i":</t>
    <phoneticPr fontId="1" type="noConversion"/>
  </si>
  <si>
    <t>1级血量宝石</t>
    <rPh sb="1" eb="2">
      <t>ji</t>
    </rPh>
    <rPh sb="2" eb="3">
      <t>xue'l</t>
    </rPh>
    <rPh sb="4" eb="5">
      <t>bao's</t>
    </rPh>
    <phoneticPr fontId="1" type="noConversion"/>
  </si>
  <si>
    <t>吉拉</t>
    <rPh sb="0" eb="1">
      <t>ji'la</t>
    </rPh>
    <phoneticPr fontId="1" type="noConversion"/>
  </si>
  <si>
    <t>低级鱼饵</t>
    <rPh sb="0" eb="1">
      <t>di'ji</t>
    </rPh>
    <rPh sb="2" eb="3">
      <t>yu'er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</si>
</sst>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b/>
      <sz val="18"/>
      <color theme="3"/>
      <name val="宋体"/>
      <family val="2"/>
      <charset val="134"/>
      <scheme val="major"/>
    </font>
    <font>
      <sz val="9"/>
      <name val="等线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4"/>
  <sheetViews>
    <sheetView tabSelected="1" workbookViewId="0">
      <selection activeCell="D23" sqref="D23"/>
    </sheetView>
  </sheetViews>
  <sheetFormatPr baseColWidth="10" defaultRowHeight="15" x14ac:dyDescent="0.15"/>
  <cols>
    <col min="1" max="1" width="24.33203125" customWidth="1"/>
    <col min="2" max="3" width="14.33203125" bestFit="1" customWidth="1"/>
    <col min="4" max="4" width="212.5" customWidth="1"/>
    <col min="5" max="5" width="5.5" bestFit="1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86</v>
      </c>
      <c r="E1" s="1" t="s">
        <v>87</v>
      </c>
      <c r="F1" s="1" t="s">
        <v>88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86</v>
      </c>
      <c r="E3" s="1" t="s">
        <v>87</v>
      </c>
      <c r="F3" s="1" t="s">
        <v>88</v>
      </c>
      <c r="H3" s="1" t="s">
        <v>137</v>
      </c>
      <c r="I3" s="6" t="s">
        <v>133</v>
      </c>
      <c r="J3" s="6" t="s">
        <v>134</v>
      </c>
    </row>
    <row r="4" spans="1:10" x14ac:dyDescent="0.15">
      <c r="A4">
        <v>370001</v>
      </c>
      <c r="B4" s="3" t="s">
        <v>285</v>
      </c>
      <c r="C4" s="1" t="str">
        <f>B4</f>
        <v>1级新手礼包</v>
      </c>
      <c r="D4" s="1" t="str">
        <f>VLOOKUP(A4,奖励测试!A:J,7,FALSE)</f>
        <v>[{"t":"i","i":1,"c":5000,"tr":0},{"t":"i","i":2,"c":200,"tr":0},{"t":"i","i":29001,"c":10,"tr":0},{"t":"i","i":11002,"c":1,"tr":0},{"t":"i","i":25011,"c":5,"tr":0},{"t":"i","i":25012,"c":5,"tr":0},{"t":"c","i":3,"c":1,"tr":0},{"t":"g","i":1,"c":1,"tr":0},{"t":"i","i":35,"c":1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>
        <v>370002</v>
      </c>
      <c r="B5" s="3" t="s">
        <v>251</v>
      </c>
      <c r="C5" s="1" t="str">
        <f>B5</f>
        <v>10级新手礼包</v>
      </c>
      <c r="D5" s="1" t="str">
        <f>VLOOKUP(A5,奖励测试!A:J,7,FALSE)</f>
        <v>[{"t":"i","i":1,"c":5000,"tr":0},{"t":"i","i":2,"c":200,"tr":0},{"t":"i","i":88,"c":5,"tr":0},{"t":"i","i":25011,"c":10,"tr":0},{"t":"i","i":25012,"c":10,"tr":0},{"t":"i","i":11003,"c":1,"tr":0}]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>
        <v>370003</v>
      </c>
      <c r="B6" s="3" t="s">
        <v>252</v>
      </c>
      <c r="C6" s="1" t="str">
        <f t="shared" ref="C6:C13" si="0">B6</f>
        <v>20级新手礼包</v>
      </c>
      <c r="D6" s="1" t="str">
        <f>VLOOKUP(A6,奖励测试!A:J,7,FALSE)</f>
        <v>[{"t":"i","i":1,"c":5000,"tr":0},{"t":"i","i":2,"c":200,"tr":0},{"t":"i","i":88,"c":5,"tr":0},{"t":"i","i":25021,"c":10,"tr":0},{"t":"i","i":25022,"c":10,"tr":0},{"t":"i","i":11004,"c":1,"tr":0},{"t":"i","i":21005,"c":25,"tr":0}]</v>
      </c>
      <c r="E6" s="2"/>
      <c r="F6" s="2"/>
      <c r="H6" s="2">
        <f t="shared" ref="H6:H13" si="1">I6*10+J6</f>
        <v>13</v>
      </c>
      <c r="I6" s="6">
        <v>1</v>
      </c>
      <c r="J6" s="6">
        <v>3</v>
      </c>
    </row>
    <row r="7" spans="1:10" x14ac:dyDescent="0.15">
      <c r="A7">
        <v>370004</v>
      </c>
      <c r="B7" s="3" t="s">
        <v>253</v>
      </c>
      <c r="C7" s="1" t="str">
        <f t="shared" si="0"/>
        <v>30级新手礼包</v>
      </c>
      <c r="D7" s="1" t="str">
        <f>VLOOKUP(A7,奖励测试!A:J,7,FALSE)</f>
        <v>[{"t":"i","i":1,"c":5000,"tr":0},{"t":"i","i":2,"c":200,"tr":0},{"t":"i","i":88,"c":5,"tr":0},{"t":"i","i":25031,"c":10,"tr":0},{"t":"i","i":25032,"c":10,"tr":0},{"t":"i","i":11005,"c":1,"tr":0}]</v>
      </c>
      <c r="E7" s="2"/>
      <c r="F7" s="2"/>
      <c r="H7" s="2">
        <f t="shared" si="1"/>
        <v>21</v>
      </c>
      <c r="I7" s="6">
        <f>IF(J7=1,I6+1,I6)</f>
        <v>2</v>
      </c>
      <c r="J7" s="6">
        <f>J4</f>
        <v>1</v>
      </c>
    </row>
    <row r="8" spans="1:10" x14ac:dyDescent="0.15">
      <c r="A8">
        <v>370005</v>
      </c>
      <c r="B8" s="3" t="s">
        <v>254</v>
      </c>
      <c r="C8" s="1" t="str">
        <f t="shared" si="0"/>
        <v>40级新手礼包</v>
      </c>
      <c r="D8" s="1" t="str">
        <f>VLOOKUP(A8,奖励测试!A:J,7,FALSE)</f>
        <v>[{"t":"i","i":1,"c":5000,"tr":0},{"t":"i","i":2,"c":200,"tr":0},{"t":"i","i":88,"c":5,"tr":0},{"t":"i","i":25041,"c":10,"tr":0},{"t":"i","i":25042,"c":10,"tr":0},{"t":"i","i":11006,"c":1,"tr":0}]</v>
      </c>
      <c r="E8" s="2"/>
      <c r="F8" s="2"/>
      <c r="H8" s="2">
        <f t="shared" si="1"/>
        <v>22</v>
      </c>
      <c r="I8" s="6">
        <f t="shared" ref="I8:I13" si="2">IF(J8=1,I7+1,I7)</f>
        <v>2</v>
      </c>
      <c r="J8" s="6">
        <f t="shared" ref="J8:J13" si="3">J5</f>
        <v>2</v>
      </c>
    </row>
    <row r="9" spans="1:10" x14ac:dyDescent="0.15">
      <c r="A9">
        <v>370006</v>
      </c>
      <c r="B9" s="3" t="s">
        <v>255</v>
      </c>
      <c r="C9" s="1" t="str">
        <f t="shared" si="0"/>
        <v>50级新手礼包</v>
      </c>
      <c r="D9" s="1" t="str">
        <f>VLOOKUP(A9,奖励测试!A:J,7,FALSE)</f>
        <v>[{"t":"i","i":1,"c":5000,"tr":0},{"t":"i","i":2,"c":200,"tr":0},{"t":"i","i":88,"c":5,"tr":0},{"t":"i","i":25051,"c":10,"tr":0},{"t":"i","i":25052,"c":10,"tr":0},{"t":"i","i":11007,"c":1,"tr":0}]</v>
      </c>
      <c r="E9" s="2"/>
      <c r="F9" s="2"/>
      <c r="H9" s="2">
        <f t="shared" si="1"/>
        <v>23</v>
      </c>
      <c r="I9" s="6">
        <f t="shared" si="2"/>
        <v>2</v>
      </c>
      <c r="J9" s="6">
        <f t="shared" si="3"/>
        <v>3</v>
      </c>
    </row>
    <row r="10" spans="1:10" x14ac:dyDescent="0.15">
      <c r="A10">
        <v>370007</v>
      </c>
      <c r="B10" s="3" t="s">
        <v>256</v>
      </c>
      <c r="C10" s="1" t="str">
        <f t="shared" si="0"/>
        <v>60级新手礼包</v>
      </c>
      <c r="D10" s="1" t="str">
        <f>VLOOKUP(A10,奖励测试!A:J,7,FALSE)</f>
        <v>[{"t":"i","i":1,"c":5000,"tr":0},{"t":"i","i":2,"c":200,"tr":0},{"t":"i","i":88,"c":5,"tr":0},{"t":"i","i":25061,"c":10,"tr":0},{"t":"i","i":25062,"c":10,"tr":0},{"t":"i","i":11008,"c":1,"tr":0}]</v>
      </c>
      <c r="E10" s="2"/>
      <c r="F10" s="2"/>
      <c r="H10" s="2">
        <f t="shared" si="1"/>
        <v>31</v>
      </c>
      <c r="I10" s="6">
        <f t="shared" si="2"/>
        <v>3</v>
      </c>
      <c r="J10" s="6">
        <f t="shared" si="3"/>
        <v>1</v>
      </c>
    </row>
    <row r="11" spans="1:10" x14ac:dyDescent="0.15">
      <c r="A11">
        <v>370008</v>
      </c>
      <c r="B11" s="3" t="s">
        <v>257</v>
      </c>
      <c r="C11" s="1" t="str">
        <f t="shared" si="0"/>
        <v>70级新手礼包</v>
      </c>
      <c r="D11" s="1" t="str">
        <f>VLOOKUP(A11,奖励测试!A:J,7,FALSE)</f>
        <v>[{"t":"i","i":1,"c":5000,"tr":0},{"t":"i","i":2,"c":200,"tr":0},{"t":"i","i":88,"c":5,"tr":0},{"t":"i","i":25071,"c":10,"tr":0},{"t":"i","i":25072,"c":10,"tr":0},{"t":"i","i":11009,"c":1,"tr":0}]</v>
      </c>
      <c r="E11" s="2"/>
      <c r="F11" s="2"/>
      <c r="H11" s="2">
        <f t="shared" si="1"/>
        <v>32</v>
      </c>
      <c r="I11" s="6">
        <f t="shared" si="2"/>
        <v>3</v>
      </c>
      <c r="J11" s="6">
        <f t="shared" si="3"/>
        <v>2</v>
      </c>
    </row>
    <row r="12" spans="1:10" x14ac:dyDescent="0.15">
      <c r="A12">
        <v>370009</v>
      </c>
      <c r="B12" s="3" t="s">
        <v>258</v>
      </c>
      <c r="C12" s="1" t="str">
        <f t="shared" si="0"/>
        <v>80级新手礼包</v>
      </c>
      <c r="D12" s="1" t="str">
        <f>VLOOKUP(A12,奖励测试!A:J,7,FALSE)</f>
        <v>[{"t":"i","i":1,"c":5000,"tr":0},{"t":"i","i":2,"c":200,"tr":0},{"t":"i","i":88,"c":5,"tr":0},{"t":"i","i":25081,"c":10,"tr":0},{"t":"i","i":25082,"c":10,"tr":0},{"t":"i","i":11010,"c":1,"tr":0}]</v>
      </c>
      <c r="E12" s="2"/>
      <c r="F12" s="2"/>
      <c r="H12" s="2">
        <f t="shared" si="1"/>
        <v>33</v>
      </c>
      <c r="I12" s="6">
        <f t="shared" si="2"/>
        <v>3</v>
      </c>
      <c r="J12" s="6">
        <f t="shared" si="3"/>
        <v>3</v>
      </c>
    </row>
    <row r="13" spans="1:10" x14ac:dyDescent="0.15">
      <c r="A13">
        <v>370010</v>
      </c>
      <c r="B13" s="3" t="s">
        <v>259</v>
      </c>
      <c r="C13" s="1" t="str">
        <f t="shared" si="0"/>
        <v>90级新手礼包</v>
      </c>
      <c r="D13" s="1" t="str">
        <f>VLOOKUP(A13,奖励测试!A:J,7,FALSE)</f>
        <v>[{"t":"i","i":1,"c":5000,"tr":0},{"t":"i","i":2,"c":200,"tr":0},{"t":"i","i":88,"c":5,"tr":0}]</v>
      </c>
      <c r="E13" s="2"/>
      <c r="F13" s="2"/>
      <c r="H13" s="2">
        <f t="shared" si="1"/>
        <v>41</v>
      </c>
      <c r="I13" s="6">
        <f t="shared" si="2"/>
        <v>4</v>
      </c>
      <c r="J13" s="6">
        <f t="shared" si="3"/>
        <v>1</v>
      </c>
    </row>
    <row r="14" spans="1:10" x14ac:dyDescent="0.15">
      <c r="B14" s="1"/>
      <c r="C14" s="1"/>
      <c r="D14" s="1"/>
      <c r="E14" s="2"/>
      <c r="F14" s="2"/>
      <c r="H14" s="2"/>
    </row>
    <row r="15" spans="1:10" x14ac:dyDescent="0.15">
      <c r="A15" s="2"/>
      <c r="B15" s="1"/>
      <c r="C15" s="1"/>
      <c r="D15" s="1"/>
      <c r="E15" s="2"/>
      <c r="F15" s="2"/>
      <c r="H15" s="2"/>
    </row>
    <row r="16" spans="1:10" x14ac:dyDescent="0.15">
      <c r="A16" s="2"/>
      <c r="B16" s="1"/>
      <c r="C16" s="1"/>
      <c r="D16" s="1"/>
      <c r="E16" s="2"/>
      <c r="F16" s="2"/>
      <c r="H16" s="2"/>
    </row>
    <row r="17" spans="1:8" x14ac:dyDescent="0.15">
      <c r="A17" s="2"/>
      <c r="B17" s="1"/>
      <c r="C17" s="1"/>
      <c r="D17" s="1"/>
      <c r="E17" s="2"/>
      <c r="F17" s="2"/>
      <c r="H17" s="2"/>
    </row>
    <row r="18" spans="1:8" x14ac:dyDescent="0.15">
      <c r="A18" s="2"/>
      <c r="B18" s="1"/>
      <c r="C18" s="1"/>
      <c r="D18" s="1"/>
      <c r="E18" s="2"/>
      <c r="F18" s="2"/>
      <c r="H18" s="2"/>
    </row>
    <row r="19" spans="1:8" x14ac:dyDescent="0.15">
      <c r="A19" s="2"/>
      <c r="B19" s="1"/>
      <c r="C19" s="1"/>
      <c r="D19" s="1"/>
      <c r="E19" s="2"/>
      <c r="F19" s="2"/>
      <c r="H19" s="2"/>
    </row>
    <row r="20" spans="1:8" x14ac:dyDescent="0.15">
      <c r="A20" s="2"/>
      <c r="B20" s="1"/>
      <c r="C20" s="1"/>
      <c r="D20" s="1"/>
      <c r="E20" s="2"/>
      <c r="F20" s="2"/>
      <c r="H20" s="2"/>
    </row>
    <row r="21" spans="1:8" x14ac:dyDescent="0.15">
      <c r="A21" s="2"/>
      <c r="B21" s="1"/>
      <c r="C21" s="1"/>
      <c r="D21" s="1"/>
      <c r="E21" s="2"/>
      <c r="F21" s="2"/>
      <c r="H21" s="2"/>
    </row>
    <row r="22" spans="1:8" x14ac:dyDescent="0.15">
      <c r="A22" s="2"/>
      <c r="B22" s="1"/>
      <c r="C22" s="1"/>
      <c r="D22" s="1"/>
      <c r="E22" s="2"/>
      <c r="F22" s="2"/>
      <c r="H22" s="2"/>
    </row>
    <row r="23" spans="1:8" x14ac:dyDescent="0.15">
      <c r="A23" s="2"/>
      <c r="B23" s="1"/>
      <c r="C23" s="1"/>
      <c r="D23" s="1"/>
      <c r="E23" s="2"/>
      <c r="F23" s="2"/>
      <c r="H23" s="2"/>
    </row>
    <row r="24" spans="1:8" x14ac:dyDescent="0.15">
      <c r="A24" s="2"/>
      <c r="B24" s="1"/>
      <c r="C24" s="1"/>
      <c r="D24" s="1"/>
      <c r="E24" s="2"/>
      <c r="F24" s="2"/>
      <c r="H24" s="2"/>
    </row>
    <row r="25" spans="1:8" x14ac:dyDescent="0.15">
      <c r="A25" s="2"/>
      <c r="B25" s="1"/>
      <c r="C25" s="1"/>
      <c r="D25" s="1"/>
      <c r="E25" s="2"/>
      <c r="F25" s="2"/>
      <c r="H25" s="2"/>
    </row>
    <row r="26" spans="1:8" x14ac:dyDescent="0.15">
      <c r="A26" s="2"/>
      <c r="B26" s="1"/>
      <c r="C26" s="1"/>
      <c r="D26" s="1"/>
      <c r="E26" s="2"/>
      <c r="F26" s="2"/>
      <c r="H26" s="2"/>
    </row>
    <row r="27" spans="1:8" x14ac:dyDescent="0.15">
      <c r="A27" s="2"/>
      <c r="B27" s="1"/>
      <c r="C27" s="1"/>
      <c r="D27" s="1"/>
      <c r="E27" s="2"/>
      <c r="F27" s="2"/>
      <c r="H27" s="2"/>
    </row>
    <row r="28" spans="1:8" x14ac:dyDescent="0.15">
      <c r="A28" s="2"/>
      <c r="B28" s="1"/>
      <c r="C28" s="1"/>
      <c r="D28" s="1"/>
      <c r="E28" s="2"/>
      <c r="F28" s="2"/>
      <c r="H28" s="2"/>
    </row>
    <row r="29" spans="1:8" x14ac:dyDescent="0.15">
      <c r="A29" s="2"/>
      <c r="B29" s="1"/>
      <c r="C29" s="1"/>
      <c r="D29" s="1"/>
      <c r="E29" s="2"/>
      <c r="F29" s="2"/>
      <c r="H29" s="2"/>
    </row>
    <row r="30" spans="1:8" x14ac:dyDescent="0.15">
      <c r="A30" s="2"/>
      <c r="B30" s="1"/>
      <c r="C30" s="1"/>
      <c r="D30" s="1"/>
      <c r="E30" s="2"/>
      <c r="F30" s="2"/>
      <c r="H30" s="2"/>
    </row>
    <row r="31" spans="1:8" x14ac:dyDescent="0.15">
      <c r="A31" s="2"/>
      <c r="B31" s="1"/>
      <c r="C31" s="1"/>
      <c r="D31" s="1"/>
      <c r="E31" s="2"/>
      <c r="F31" s="2"/>
      <c r="H31" s="2"/>
    </row>
    <row r="32" spans="1:8" x14ac:dyDescent="0.15">
      <c r="A32" s="2"/>
      <c r="B32" s="1"/>
      <c r="C32" s="1"/>
      <c r="D32" s="1"/>
      <c r="E32" s="2"/>
      <c r="F32" s="2"/>
      <c r="H32" s="2"/>
    </row>
    <row r="33" spans="1:8" x14ac:dyDescent="0.15">
      <c r="A33" s="2"/>
      <c r="B33" s="1"/>
      <c r="C33" s="1"/>
      <c r="D33" s="1"/>
      <c r="E33" s="2"/>
      <c r="F33" s="2"/>
      <c r="H33" s="2"/>
    </row>
    <row r="34" spans="1:8" x14ac:dyDescent="0.15">
      <c r="A34" s="2"/>
      <c r="B34" s="1"/>
      <c r="C34" s="1"/>
      <c r="D34" s="1"/>
      <c r="E34" s="2"/>
      <c r="F34" s="2"/>
      <c r="H34" s="2"/>
    </row>
    <row r="35" spans="1:8" x14ac:dyDescent="0.15">
      <c r="A35" s="2"/>
      <c r="B35" s="1"/>
      <c r="C35" s="1"/>
      <c r="D35" s="1"/>
      <c r="E35" s="2"/>
      <c r="F35" s="2"/>
      <c r="H35" s="2"/>
    </row>
    <row r="36" spans="1:8" x14ac:dyDescent="0.15">
      <c r="A36" s="2"/>
      <c r="B36" s="1"/>
      <c r="C36" s="1"/>
      <c r="D36" s="1"/>
      <c r="E36" s="2"/>
      <c r="F36" s="2"/>
      <c r="H36" s="2"/>
    </row>
    <row r="37" spans="1:8" x14ac:dyDescent="0.15">
      <c r="A37" s="2"/>
      <c r="B37" s="1"/>
      <c r="C37" s="1"/>
      <c r="D37" s="1"/>
      <c r="E37" s="2"/>
      <c r="F37" s="2"/>
      <c r="H37" s="2"/>
    </row>
    <row r="38" spans="1:8" x14ac:dyDescent="0.15">
      <c r="A38" s="2"/>
      <c r="B38" s="1"/>
      <c r="C38" s="1"/>
      <c r="D38" s="1"/>
      <c r="E38" s="2"/>
      <c r="F38" s="2"/>
      <c r="H38" s="2"/>
    </row>
    <row r="39" spans="1:8" x14ac:dyDescent="0.15">
      <c r="A39" s="2"/>
      <c r="B39" s="1"/>
      <c r="C39" s="1"/>
      <c r="D39" s="1"/>
      <c r="E39" s="2"/>
      <c r="F39" s="2"/>
      <c r="H39" s="2"/>
    </row>
    <row r="40" spans="1:8" x14ac:dyDescent="0.15">
      <c r="A40" s="2"/>
      <c r="B40" s="1"/>
      <c r="C40" s="1"/>
      <c r="D40" s="1"/>
      <c r="E40" s="2"/>
      <c r="F40" s="2"/>
      <c r="H40" s="2"/>
    </row>
    <row r="41" spans="1:8" x14ac:dyDescent="0.15">
      <c r="A41" s="2"/>
      <c r="B41" s="1"/>
      <c r="C41" s="1"/>
      <c r="D41" s="1"/>
      <c r="E41" s="2"/>
      <c r="F41" s="2"/>
      <c r="H41" s="2"/>
    </row>
    <row r="42" spans="1:8" x14ac:dyDescent="0.15">
      <c r="A42" s="2"/>
      <c r="B42" s="1"/>
      <c r="C42" s="1"/>
      <c r="D42" s="1"/>
      <c r="E42" s="2"/>
      <c r="F42" s="2"/>
      <c r="H42" s="2"/>
    </row>
    <row r="43" spans="1:8" x14ac:dyDescent="0.15">
      <c r="A43" s="2"/>
      <c r="B43" s="1"/>
      <c r="C43" s="1"/>
      <c r="D43" s="1"/>
      <c r="E43" s="2"/>
      <c r="F43" s="2"/>
      <c r="H43" s="2"/>
    </row>
    <row r="44" spans="1:8" x14ac:dyDescent="0.15">
      <c r="A44" s="2"/>
      <c r="B44" s="1"/>
      <c r="C44" s="1"/>
      <c r="D44" s="1"/>
      <c r="E44" s="2"/>
      <c r="F44" s="2"/>
      <c r="H44" s="2"/>
    </row>
    <row r="45" spans="1:8" x14ac:dyDescent="0.15">
      <c r="A45" s="2"/>
      <c r="B45" s="1"/>
      <c r="C45" s="1"/>
      <c r="D45" s="1"/>
      <c r="E45" s="2"/>
      <c r="F45" s="2"/>
      <c r="H45" s="2"/>
    </row>
    <row r="46" spans="1:8" x14ac:dyDescent="0.15">
      <c r="A46" s="2"/>
      <c r="B46" s="1"/>
      <c r="C46" s="1"/>
      <c r="D46" s="1"/>
      <c r="E46" s="2"/>
      <c r="F46" s="2"/>
      <c r="H46" s="2"/>
    </row>
    <row r="47" spans="1:8" x14ac:dyDescent="0.15">
      <c r="A47" s="2"/>
      <c r="B47" s="1"/>
      <c r="C47" s="1"/>
      <c r="D47" s="1"/>
      <c r="E47" s="2"/>
      <c r="F47" s="2"/>
      <c r="H47" s="2"/>
    </row>
    <row r="48" spans="1:8" x14ac:dyDescent="0.15">
      <c r="A48" s="2"/>
      <c r="B48" s="1"/>
      <c r="C48" s="1"/>
      <c r="D48" s="1"/>
      <c r="E48" s="2"/>
      <c r="F48" s="2"/>
      <c r="H48" s="2"/>
    </row>
    <row r="49" spans="1:8" x14ac:dyDescent="0.15">
      <c r="A49" s="2"/>
      <c r="B49" s="1"/>
      <c r="C49" s="1"/>
      <c r="D49" s="1"/>
      <c r="E49" s="2"/>
      <c r="F49" s="2"/>
      <c r="H49" s="2"/>
    </row>
    <row r="50" spans="1:8" x14ac:dyDescent="0.15">
      <c r="A50" s="2"/>
      <c r="B50" s="1"/>
      <c r="C50" s="1"/>
      <c r="D50" s="1"/>
      <c r="E50" s="2"/>
      <c r="F50" s="2"/>
      <c r="H50" s="2"/>
    </row>
    <row r="51" spans="1:8" x14ac:dyDescent="0.15">
      <c r="A51" s="2"/>
      <c r="B51" s="1"/>
      <c r="C51" s="1"/>
      <c r="D51" s="1"/>
      <c r="E51" s="2"/>
      <c r="F51" s="2"/>
      <c r="H51" s="2"/>
    </row>
    <row r="52" spans="1:8" x14ac:dyDescent="0.15">
      <c r="A52" s="2"/>
      <c r="B52" s="1"/>
      <c r="C52" s="1"/>
      <c r="D52" s="1"/>
      <c r="E52" s="2"/>
      <c r="F52" s="2"/>
      <c r="H52" s="2"/>
    </row>
    <row r="53" spans="1:8" x14ac:dyDescent="0.15">
      <c r="A53" s="2"/>
      <c r="B53" s="1"/>
      <c r="C53" s="1"/>
      <c r="D53" s="1"/>
      <c r="E53" s="2"/>
      <c r="F53" s="2"/>
      <c r="H53" s="2"/>
    </row>
    <row r="54" spans="1:8" x14ac:dyDescent="0.15">
      <c r="A54" s="2"/>
      <c r="B54" s="1"/>
      <c r="C54" s="1"/>
      <c r="D54" s="1"/>
      <c r="E54" s="2"/>
      <c r="F54" s="2"/>
      <c r="H54" s="2"/>
    </row>
    <row r="55" spans="1:8" x14ac:dyDescent="0.15">
      <c r="A55" s="2"/>
      <c r="B55" s="1"/>
      <c r="C55" s="1"/>
      <c r="D55" s="1"/>
      <c r="E55" s="2"/>
      <c r="F55" s="2"/>
      <c r="H55" s="2"/>
    </row>
    <row r="56" spans="1:8" x14ac:dyDescent="0.15">
      <c r="A56" s="2"/>
      <c r="B56" s="1"/>
      <c r="C56" s="1"/>
      <c r="D56" s="1"/>
      <c r="E56" s="2"/>
      <c r="F56" s="2"/>
      <c r="H56" s="2"/>
    </row>
    <row r="57" spans="1:8" x14ac:dyDescent="0.15">
      <c r="A57" s="2"/>
      <c r="B57" s="1"/>
      <c r="C57" s="1"/>
      <c r="D57" s="1"/>
      <c r="E57" s="2"/>
      <c r="F57" s="2"/>
      <c r="H57" s="2"/>
    </row>
    <row r="58" spans="1:8" x14ac:dyDescent="0.15">
      <c r="A58" s="2"/>
      <c r="B58" s="1"/>
      <c r="C58" s="1"/>
      <c r="D58" s="1"/>
      <c r="E58" s="2"/>
      <c r="F58" s="2"/>
      <c r="H58" s="2"/>
    </row>
    <row r="59" spans="1:8" x14ac:dyDescent="0.15">
      <c r="A59" s="2"/>
      <c r="B59" s="1"/>
      <c r="C59" s="1"/>
      <c r="D59" s="1"/>
      <c r="E59" s="2"/>
      <c r="F59" s="2"/>
      <c r="H59" s="2"/>
    </row>
    <row r="60" spans="1:8" x14ac:dyDescent="0.15">
      <c r="A60" s="2"/>
      <c r="B60" s="1"/>
      <c r="C60" s="1"/>
      <c r="D60" s="1"/>
      <c r="E60" s="2"/>
      <c r="F60" s="2"/>
      <c r="H60" s="2"/>
    </row>
    <row r="61" spans="1:8" x14ac:dyDescent="0.15">
      <c r="A61" s="2"/>
      <c r="B61" s="1"/>
      <c r="C61" s="1"/>
      <c r="D61" s="1"/>
      <c r="E61" s="2"/>
      <c r="F61" s="2"/>
      <c r="H61" s="2"/>
    </row>
    <row r="62" spans="1:8" x14ac:dyDescent="0.15">
      <c r="A62" s="2"/>
      <c r="B62" s="1"/>
      <c r="C62" s="1"/>
      <c r="D62" s="1"/>
      <c r="E62" s="2"/>
      <c r="F62" s="2"/>
      <c r="H62" s="2"/>
    </row>
    <row r="63" spans="1:8" x14ac:dyDescent="0.15">
      <c r="A63" s="2"/>
      <c r="B63" s="1"/>
      <c r="C63" s="1"/>
      <c r="D63" s="1"/>
      <c r="E63" s="2"/>
      <c r="F63" s="2"/>
      <c r="H63" s="2"/>
    </row>
    <row r="64" spans="1:8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  <c r="H294" s="2"/>
    </row>
    <row r="295" spans="1:8" x14ac:dyDescent="0.15">
      <c r="A295" s="2"/>
      <c r="B295" s="1"/>
      <c r="C295" s="1"/>
      <c r="D295" s="1"/>
      <c r="E295" s="2"/>
      <c r="F295" s="2"/>
      <c r="H295" s="2"/>
    </row>
    <row r="296" spans="1:8" x14ac:dyDescent="0.15">
      <c r="A296" s="2"/>
      <c r="B296" s="1"/>
      <c r="C296" s="1"/>
      <c r="D296" s="1"/>
      <c r="E296" s="2"/>
      <c r="F296" s="2"/>
      <c r="H296" s="2"/>
    </row>
    <row r="297" spans="1:8" x14ac:dyDescent="0.15">
      <c r="A297" s="2"/>
      <c r="B297" s="1"/>
      <c r="C297" s="1"/>
      <c r="D297" s="1"/>
      <c r="E297" s="2"/>
      <c r="F297" s="2"/>
      <c r="H297" s="2"/>
    </row>
    <row r="298" spans="1:8" x14ac:dyDescent="0.15">
      <c r="A298" s="2"/>
      <c r="B298" s="1"/>
      <c r="C298" s="1"/>
      <c r="D298" s="1"/>
      <c r="E298" s="2"/>
      <c r="F298" s="2"/>
      <c r="H298" s="2"/>
    </row>
    <row r="299" spans="1:8" x14ac:dyDescent="0.15">
      <c r="A299" s="2"/>
      <c r="B299" s="1"/>
      <c r="C299" s="1"/>
      <c r="D299" s="1"/>
      <c r="E299" s="2"/>
      <c r="F299" s="2"/>
      <c r="H299" s="2"/>
    </row>
    <row r="300" spans="1:8" x14ac:dyDescent="0.15">
      <c r="A300" s="2"/>
      <c r="B300" s="1"/>
      <c r="C300" s="1"/>
      <c r="D300" s="1"/>
      <c r="E300" s="2"/>
      <c r="F300" s="2"/>
      <c r="H300" s="2"/>
    </row>
    <row r="301" spans="1:8" x14ac:dyDescent="0.15">
      <c r="A301" s="2"/>
      <c r="B301" s="1"/>
      <c r="C301" s="1"/>
      <c r="D301" s="1"/>
      <c r="E301" s="2"/>
      <c r="F301" s="2"/>
      <c r="H301" s="2"/>
    </row>
    <row r="302" spans="1:8" x14ac:dyDescent="0.15">
      <c r="A302" s="2"/>
      <c r="B302" s="1"/>
      <c r="C302" s="1"/>
      <c r="D302" s="1"/>
      <c r="E302" s="2"/>
      <c r="F302" s="2"/>
      <c r="H302" s="2"/>
    </row>
    <row r="303" spans="1:8" x14ac:dyDescent="0.15">
      <c r="A303" s="2"/>
      <c r="B303" s="1"/>
      <c r="C303" s="1"/>
      <c r="D303" s="1"/>
      <c r="E303" s="2"/>
      <c r="F303" s="2"/>
      <c r="H303" s="2"/>
    </row>
    <row r="304" spans="1:8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</row>
    <row r="309" spans="1:8" x14ac:dyDescent="0.15">
      <c r="A309" s="2"/>
      <c r="B309" s="1"/>
      <c r="C309" s="1"/>
      <c r="D309" s="1"/>
      <c r="E309" s="2"/>
      <c r="F309" s="2"/>
    </row>
    <row r="310" spans="1:8" x14ac:dyDescent="0.15">
      <c r="A310" s="2"/>
      <c r="B310" s="1"/>
      <c r="C310" s="1"/>
      <c r="D310" s="1"/>
      <c r="E310" s="2"/>
      <c r="F310" s="2"/>
    </row>
    <row r="311" spans="1:8" x14ac:dyDescent="0.15">
      <c r="A311" s="2"/>
      <c r="B311" s="1"/>
      <c r="C311" s="1"/>
      <c r="D311" s="1"/>
      <c r="E311" s="2"/>
      <c r="F311" s="2"/>
    </row>
    <row r="312" spans="1:8" x14ac:dyDescent="0.15">
      <c r="A312" s="2"/>
      <c r="B312" s="1"/>
      <c r="C312" s="1"/>
      <c r="D312" s="1"/>
      <c r="E312" s="2"/>
      <c r="F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2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3"/>
      <c r="C971" s="3"/>
      <c r="D971" s="3"/>
      <c r="E971" s="1"/>
      <c r="F971" s="1"/>
    </row>
    <row r="972" spans="1:6" x14ac:dyDescent="0.15">
      <c r="A972" s="2"/>
      <c r="B972" s="1"/>
      <c r="C972" s="3"/>
      <c r="D972" s="3"/>
      <c r="E972" s="2"/>
      <c r="F972" s="2"/>
    </row>
    <row r="973" spans="1:6" x14ac:dyDescent="0.15">
      <c r="A973" s="2"/>
      <c r="B973" s="1"/>
      <c r="C973" s="3"/>
      <c r="D973" s="3"/>
      <c r="E973" s="2"/>
      <c r="F973" s="2"/>
    </row>
    <row r="974" spans="1:6" x14ac:dyDescent="0.15">
      <c r="A974" s="2"/>
      <c r="B974" s="1"/>
      <c r="C974" s="3"/>
      <c r="D974" s="3"/>
      <c r="E974" s="2"/>
      <c r="F97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138</v>
      </c>
    </row>
    <row r="8" spans="2:4" x14ac:dyDescent="0.15">
      <c r="B8" t="s">
        <v>139</v>
      </c>
    </row>
    <row r="11" spans="2:4" x14ac:dyDescent="0.15">
      <c r="B11" t="s">
        <v>140</v>
      </c>
    </row>
    <row r="13" spans="2:4" x14ac:dyDescent="0.15">
      <c r="B13" t="s">
        <v>141</v>
      </c>
    </row>
    <row r="14" spans="2:4" x14ac:dyDescent="0.15">
      <c r="B14" t="s">
        <v>142</v>
      </c>
      <c r="D14" t="s">
        <v>143</v>
      </c>
    </row>
    <row r="19" spans="2:4" x14ac:dyDescent="0.15">
      <c r="B19" t="s">
        <v>144</v>
      </c>
    </row>
    <row r="21" spans="2:4" x14ac:dyDescent="0.15">
      <c r="B21" t="s">
        <v>145</v>
      </c>
    </row>
    <row r="23" spans="2:4" x14ac:dyDescent="0.15">
      <c r="B23" t="s">
        <v>146</v>
      </c>
    </row>
    <row r="27" spans="2:4" x14ac:dyDescent="0.15">
      <c r="B27" t="s">
        <v>147</v>
      </c>
    </row>
    <row r="29" spans="2:4" x14ac:dyDescent="0.15">
      <c r="B29" t="s">
        <v>135</v>
      </c>
      <c r="D29" t="s">
        <v>150</v>
      </c>
    </row>
    <row r="30" spans="2:4" x14ac:dyDescent="0.15">
      <c r="B30" t="s">
        <v>148</v>
      </c>
    </row>
    <row r="31" spans="2:4" x14ac:dyDescent="0.15">
      <c r="B31" t="s">
        <v>149</v>
      </c>
      <c r="D31" t="s">
        <v>151</v>
      </c>
    </row>
    <row r="32" spans="2:4" x14ac:dyDescent="0.15">
      <c r="D32" t="s">
        <v>149</v>
      </c>
    </row>
    <row r="33" spans="4:8" x14ac:dyDescent="0.15">
      <c r="D33" t="s">
        <v>152</v>
      </c>
    </row>
    <row r="37" spans="4:8" x14ac:dyDescent="0.15">
      <c r="D37" t="s">
        <v>153</v>
      </c>
      <c r="F37" t="s">
        <v>154</v>
      </c>
      <c r="H37" t="s">
        <v>155</v>
      </c>
    </row>
    <row r="39" spans="4:8" x14ac:dyDescent="0.15">
      <c r="D39" t="s">
        <v>156</v>
      </c>
    </row>
    <row r="42" spans="4:8" x14ac:dyDescent="0.15">
      <c r="D42" t="s">
        <v>157</v>
      </c>
    </row>
    <row r="45" spans="4:8" x14ac:dyDescent="0.15">
      <c r="D45" t="s">
        <v>158</v>
      </c>
    </row>
    <row r="48" spans="4:8" x14ac:dyDescent="0.15">
      <c r="D48" t="s">
        <v>159</v>
      </c>
    </row>
    <row r="49" spans="4:4" x14ac:dyDescent="0.15">
      <c r="D49" t="s">
        <v>160</v>
      </c>
    </row>
    <row r="52" spans="4:4" x14ac:dyDescent="0.15">
      <c r="D52" t="s">
        <v>161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7"/>
  <sheetViews>
    <sheetView zoomScaleNormal="110" zoomScalePageLayoutView="110" workbookViewId="0">
      <selection activeCell="F6" sqref="F6"/>
    </sheetView>
  </sheetViews>
  <sheetFormatPr baseColWidth="10" defaultRowHeight="15" x14ac:dyDescent="0.15"/>
  <cols>
    <col min="3" max="4" width="0" style="6" hidden="1" customWidth="1"/>
    <col min="5" max="5" width="14.5" bestFit="1" customWidth="1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86</v>
      </c>
      <c r="H1" s="1" t="s">
        <v>87</v>
      </c>
      <c r="I1" s="1" t="s">
        <v>88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137</v>
      </c>
      <c r="C3" s="6" t="s">
        <v>133</v>
      </c>
      <c r="D3" s="6" t="s">
        <v>134</v>
      </c>
      <c r="E3" s="1" t="s">
        <v>6</v>
      </c>
      <c r="F3" s="1" t="s">
        <v>7</v>
      </c>
      <c r="G3" s="1" t="s">
        <v>86</v>
      </c>
      <c r="H3" s="1" t="s">
        <v>87</v>
      </c>
      <c r="I3" s="1" t="s">
        <v>88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v>370001</v>
      </c>
      <c r="B4">
        <v>370001</v>
      </c>
      <c r="C4" s="6">
        <v>1</v>
      </c>
      <c r="D4" s="6">
        <v>1</v>
      </c>
      <c r="E4" s="3" t="s">
        <v>285</v>
      </c>
      <c r="F4" s="3" t="s">
        <v>285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1,"c":5000,"tr":0},{"t":"i","i":2,"c":200,"tr":0},{"t":"i","i":29001,"c":10,"tr":0},{"t":"i","i":11002,"c":1,"tr":0},{"t":"i","i":25011,"c":5,"tr":0},{"t":"i","i":25012,"c":5,"tr":0},{"t":"c","i":3,"c":1,"tr":0},{"t":"g","i":1,"c":1,"tr":0},{"t":"i","i":35,"c":1,"tr":0}]</v>
      </c>
      <c r="H4" s="2">
        <v>0</v>
      </c>
      <c r="I4" s="2">
        <v>0</v>
      </c>
      <c r="J4" t="str">
        <f>_xlfn.IFNA(VLOOKUP($B4*1000+J$3,奖励辅助!$A:$K,11,FALSE),"")</f>
        <v>{"t":"i","i":1,"c":5000,"tr":0}</v>
      </c>
      <c r="K4" t="str">
        <f>_xlfn.IFNA(","&amp;VLOOKUP($B4*1000+K$3,奖励辅助!$A:$K,11,FALSE),"")</f>
        <v>,{"t":"i","i":2,"c":200,"tr":0}</v>
      </c>
      <c r="L4" t="str">
        <f>_xlfn.IFNA(","&amp;VLOOKUP($B4*1000+L$3,奖励辅助!$A:$K,11,FALSE),"")</f>
        <v>,{"t":"i","i":29001,"c":10,"tr":0}</v>
      </c>
      <c r="M4" t="str">
        <f>_xlfn.IFNA(","&amp;VLOOKUP($B4*1000+M$3,奖励辅助!$A:$K,11,FALSE),"")</f>
        <v>,{"t":"i","i":11002,"c":1,"tr":0}</v>
      </c>
      <c r="N4" t="str">
        <f>_xlfn.IFNA(","&amp;VLOOKUP($B4*1000+N$3,奖励辅助!$A:$K,11,FALSE),"")</f>
        <v>,{"t":"i","i":25011,"c":5,"tr":0}</v>
      </c>
      <c r="O4" t="str">
        <f>_xlfn.IFNA(","&amp;VLOOKUP($B4*1000+O$3,奖励辅助!$A:$K,11,FALSE),"")</f>
        <v>,{"t":"i","i":25012,"c":5,"tr":0}</v>
      </c>
      <c r="P4" t="str">
        <f>_xlfn.IFNA(","&amp;VLOOKUP($B4*1000+P$3,奖励辅助!$A:$K,11,FALSE),"")</f>
        <v>,{"t":"c","i":3,"c":1,"tr":0}</v>
      </c>
      <c r="Q4" t="str">
        <f>_xlfn.IFNA(","&amp;VLOOKUP($B4*1000+Q$3,奖励辅助!$A:$K,11,FALSE),"")</f>
        <v>,{"t":"g","i":1,"c":1,"tr":0}</v>
      </c>
      <c r="R4" t="str">
        <f>_xlfn.IFNA(","&amp;VLOOKUP($B4*1000+R$3,奖励辅助!$A:$K,11,FALSE),"")</f>
        <v>,{"t":"i","i":35,"c":1,"tr":0}</v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v>370002</v>
      </c>
      <c r="B5">
        <v>370002</v>
      </c>
      <c r="C5" s="6">
        <v>1</v>
      </c>
      <c r="D5" s="6">
        <v>1</v>
      </c>
      <c r="E5" s="3" t="s">
        <v>251</v>
      </c>
      <c r="F5" s="3" t="s">
        <v>251</v>
      </c>
      <c r="G5" s="3" t="str">
        <f t="shared" ref="G5:G13" si="0"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[{"t":"i","i":1,"c":5000,"tr":0},{"t":"i","i":2,"c":200,"tr":0},{"t":"i","i":88,"c":5,"tr":0},{"t":"i","i":25011,"c":10,"tr":0},{"t":"i","i":25012,"c":10,"tr":0},{"t":"i","i":11003,"c":1,"tr":0}]</v>
      </c>
      <c r="H5" s="2">
        <v>0</v>
      </c>
      <c r="I5" s="2">
        <v>0</v>
      </c>
      <c r="J5" t="str">
        <f>_xlfn.IFNA(VLOOKUP($B5*1000+J$3,奖励辅助!$A:$K,11,FALSE),"")</f>
        <v>{"t":"i","i":1,"c":5000,"tr":0}</v>
      </c>
      <c r="K5" t="str">
        <f>_xlfn.IFNA(","&amp;VLOOKUP($B5*1000+K$3,奖励辅助!$A:$K,11,FALSE),"")</f>
        <v>,{"t":"i","i":2,"c":200,"tr":0}</v>
      </c>
      <c r="L5" t="str">
        <f>_xlfn.IFNA(","&amp;VLOOKUP($B5*1000+L$3,奖励辅助!$A:$K,11,FALSE),"")</f>
        <v>,{"t":"i","i":88,"c":5,"tr":0}</v>
      </c>
      <c r="M5" t="str">
        <f>_xlfn.IFNA(","&amp;VLOOKUP($B5*1000+M$3,奖励辅助!$A:$K,11,FALSE),"")</f>
        <v>,{"t":"i","i":25011,"c":10,"tr":0}</v>
      </c>
      <c r="N5" t="str">
        <f>_xlfn.IFNA(","&amp;VLOOKUP($B5*1000+N$3,奖励辅助!$A:$K,11,FALSE),"")</f>
        <v>,{"t":"i","i":25012,"c":10,"tr":0}</v>
      </c>
      <c r="O5" t="str">
        <f>_xlfn.IFNA(","&amp;VLOOKUP($B5*1000+O$3,奖励辅助!$A:$K,11,FALSE),"")</f>
        <v>,{"t":"i","i":11003,"c":1,"tr":0}</v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  <c r="AN5" t="str">
        <f>_xlfn.IFNA(","&amp;VLOOKUP($B5*1000+AN$3,奖励辅助!$A:$K,11,FALSE),"")</f>
        <v/>
      </c>
      <c r="AO5" t="str">
        <f>_xlfn.IFNA(","&amp;VLOOKUP($B5*1000+AO$3,奖励辅助!$A:$K,11,FALSE),"")</f>
        <v/>
      </c>
      <c r="AP5" t="str">
        <f>_xlfn.IFNA(","&amp;VLOOKUP($B5*1000+AP$3,奖励辅助!$A:$K,11,FALSE),"")</f>
        <v/>
      </c>
      <c r="AQ5" t="str">
        <f>_xlfn.IFNA(","&amp;VLOOKUP($B5*1000+AQ$3,奖励辅助!$A:$K,11,FALSE),"")</f>
        <v/>
      </c>
      <c r="AR5" t="str">
        <f>_xlfn.IFNA(","&amp;VLOOKUP($B5*1000+AR$3,奖励辅助!$A:$K,11,FALSE),"")</f>
        <v/>
      </c>
      <c r="AS5" t="str">
        <f>_xlfn.IFNA(","&amp;VLOOKUP($B5*1000+AS$3,奖励辅助!$A:$K,11,FALSE),"")</f>
        <v/>
      </c>
      <c r="AT5" t="str">
        <f>_xlfn.IFNA(","&amp;VLOOKUP($B5*1000+AT$3,奖励辅助!$A:$K,11,FALSE),"")</f>
        <v/>
      </c>
      <c r="AU5" t="str">
        <f>_xlfn.IFNA(","&amp;VLOOKUP($B5*1000+AU$3,奖励辅助!$A:$K,11,FALSE),"")</f>
        <v/>
      </c>
      <c r="AV5" t="str">
        <f>_xlfn.IFNA(","&amp;VLOOKUP($B5*1000+AV$3,奖励辅助!$A:$K,11,FALSE),"")</f>
        <v/>
      </c>
      <c r="AW5" t="str">
        <f>_xlfn.IFNA(","&amp;VLOOKUP($B5*1000+AW$3,奖励辅助!$A:$K,11,FALSE),"")</f>
        <v/>
      </c>
      <c r="AX5" t="str">
        <f>_xlfn.IFNA(","&amp;VLOOKUP($B5*1000+AX$3,奖励辅助!$A:$K,11,FALSE),"")</f>
        <v/>
      </c>
      <c r="AY5" t="str">
        <f>_xlfn.IFNA(","&amp;VLOOKUP($B5*1000+AY$3,奖励辅助!$A:$K,11,FALSE),"")</f>
        <v/>
      </c>
      <c r="AZ5" t="str">
        <f>_xlfn.IFNA(","&amp;VLOOKUP($B5*1000+AZ$3,奖励辅助!$A:$K,11,FALSE),"")</f>
        <v/>
      </c>
      <c r="BA5" t="str">
        <f>_xlfn.IFNA(","&amp;VLOOKUP($B5*1000+BA$3,奖励辅助!$A:$K,11,FALSE),"")</f>
        <v/>
      </c>
      <c r="BB5" t="str">
        <f>_xlfn.IFNA(","&amp;VLOOKUP($B5*1000+BB$3,奖励辅助!$A:$K,11,FALSE),"")</f>
        <v/>
      </c>
      <c r="BC5" t="str">
        <f>_xlfn.IFNA(","&amp;VLOOKUP($B5*1000+BC$3,奖励辅助!$A:$K,11,FALSE),"")</f>
        <v/>
      </c>
      <c r="BD5" t="str">
        <f>_xlfn.IFNA(","&amp;VLOOKUP($B5*1000+BD$3,奖励辅助!$A:$K,11,FALSE),"")</f>
        <v/>
      </c>
      <c r="BE5" t="str">
        <f>_xlfn.IFNA(","&amp;VLOOKUP($B5*1000+BE$3,奖励辅助!$A:$K,11,FALSE),"")</f>
        <v/>
      </c>
      <c r="BF5" t="str">
        <f>_xlfn.IFNA(","&amp;VLOOKUP($B5*1000+BF$3,奖励辅助!$A:$K,11,FALSE),"")</f>
        <v/>
      </c>
      <c r="BG5" t="str">
        <f>_xlfn.IFNA(","&amp;VLOOKUP($B5*1000+BG$3,奖励辅助!$A:$K,11,FALSE),"")</f>
        <v/>
      </c>
    </row>
    <row r="6" spans="1:59" x14ac:dyDescent="0.15">
      <c r="A6">
        <v>370003</v>
      </c>
      <c r="B6">
        <v>370003</v>
      </c>
      <c r="C6" s="6">
        <v>1</v>
      </c>
      <c r="D6" s="6">
        <v>1</v>
      </c>
      <c r="E6" s="3" t="s">
        <v>252</v>
      </c>
      <c r="F6" s="3" t="s">
        <v>252</v>
      </c>
      <c r="G6" s="3" t="str">
        <f t="shared" si="0"/>
        <v>[{"t":"i","i":1,"c":5000,"tr":0},{"t":"i","i":2,"c":200,"tr":0},{"t":"i","i":88,"c":5,"tr":0},{"t":"i","i":25021,"c":10,"tr":0},{"t":"i","i":25022,"c":10,"tr":0},{"t":"i","i":11004,"c":1,"tr":0},{"t":"i","i":21005,"c":25,"tr":0}]</v>
      </c>
      <c r="H6" s="2">
        <v>0</v>
      </c>
      <c r="I6" s="2">
        <v>0</v>
      </c>
      <c r="J6" t="str">
        <f>_xlfn.IFNA(VLOOKUP($B6*1000+J$3,奖励辅助!$A:$K,11,FALSE),"")</f>
        <v>{"t":"i","i":1,"c":5000,"tr":0}</v>
      </c>
      <c r="K6" t="str">
        <f>_xlfn.IFNA(","&amp;VLOOKUP($B6*1000+K$3,奖励辅助!$A:$K,11,FALSE),"")</f>
        <v>,{"t":"i","i":2,"c":200,"tr":0}</v>
      </c>
      <c r="L6" t="str">
        <f>_xlfn.IFNA(","&amp;VLOOKUP($B6*1000+L$3,奖励辅助!$A:$K,11,FALSE),"")</f>
        <v>,{"t":"i","i":88,"c":5,"tr":0}</v>
      </c>
      <c r="M6" t="str">
        <f>_xlfn.IFNA(","&amp;VLOOKUP($B6*1000+M$3,奖励辅助!$A:$K,11,FALSE),"")</f>
        <v>,{"t":"i","i":25021,"c":10,"tr":0}</v>
      </c>
      <c r="N6" t="str">
        <f>_xlfn.IFNA(","&amp;VLOOKUP($B6*1000+N$3,奖励辅助!$A:$K,11,FALSE),"")</f>
        <v>,{"t":"i","i":25022,"c":10,"tr":0}</v>
      </c>
      <c r="O6" t="str">
        <f>_xlfn.IFNA(","&amp;VLOOKUP($B6*1000+O$3,奖励辅助!$A:$K,11,FALSE),"")</f>
        <v>,{"t":"i","i":11004,"c":1,"tr":0}</v>
      </c>
      <c r="P6" t="str">
        <f>_xlfn.IFNA(","&amp;VLOOKUP($B6*1000+P$3,奖励辅助!$A:$K,11,FALSE),"")</f>
        <v>,{"t":"i","i":21005,"c":25,"tr":0}</v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  <c r="AN6" t="str">
        <f>_xlfn.IFNA(","&amp;VLOOKUP($B6*1000+AN$3,奖励辅助!$A:$K,11,FALSE),"")</f>
        <v/>
      </c>
      <c r="AO6" t="str">
        <f>_xlfn.IFNA(","&amp;VLOOKUP($B6*1000+AO$3,奖励辅助!$A:$K,11,FALSE),"")</f>
        <v/>
      </c>
      <c r="AP6" t="str">
        <f>_xlfn.IFNA(","&amp;VLOOKUP($B6*1000+AP$3,奖励辅助!$A:$K,11,FALSE),"")</f>
        <v/>
      </c>
      <c r="AQ6" t="str">
        <f>_xlfn.IFNA(","&amp;VLOOKUP($B6*1000+AQ$3,奖励辅助!$A:$K,11,FALSE),"")</f>
        <v/>
      </c>
      <c r="AR6" t="str">
        <f>_xlfn.IFNA(","&amp;VLOOKUP($B6*1000+AR$3,奖励辅助!$A:$K,11,FALSE),"")</f>
        <v/>
      </c>
      <c r="AS6" t="str">
        <f>_xlfn.IFNA(","&amp;VLOOKUP($B6*1000+AS$3,奖励辅助!$A:$K,11,FALSE),"")</f>
        <v/>
      </c>
      <c r="AT6" t="str">
        <f>_xlfn.IFNA(","&amp;VLOOKUP($B6*1000+AT$3,奖励辅助!$A:$K,11,FALSE),"")</f>
        <v/>
      </c>
      <c r="AU6" t="str">
        <f>_xlfn.IFNA(","&amp;VLOOKUP($B6*1000+AU$3,奖励辅助!$A:$K,11,FALSE),"")</f>
        <v/>
      </c>
      <c r="AV6" t="str">
        <f>_xlfn.IFNA(","&amp;VLOOKUP($B6*1000+AV$3,奖励辅助!$A:$K,11,FALSE),"")</f>
        <v/>
      </c>
      <c r="AW6" t="str">
        <f>_xlfn.IFNA(","&amp;VLOOKUP($B6*1000+AW$3,奖励辅助!$A:$K,11,FALSE),"")</f>
        <v/>
      </c>
      <c r="AX6" t="str">
        <f>_xlfn.IFNA(","&amp;VLOOKUP($B6*1000+AX$3,奖励辅助!$A:$K,11,FALSE),"")</f>
        <v/>
      </c>
      <c r="AY6" t="str">
        <f>_xlfn.IFNA(","&amp;VLOOKUP($B6*1000+AY$3,奖励辅助!$A:$K,11,FALSE),"")</f>
        <v/>
      </c>
      <c r="AZ6" t="str">
        <f>_xlfn.IFNA(","&amp;VLOOKUP($B6*1000+AZ$3,奖励辅助!$A:$K,11,FALSE),"")</f>
        <v/>
      </c>
      <c r="BA6" t="str">
        <f>_xlfn.IFNA(","&amp;VLOOKUP($B6*1000+BA$3,奖励辅助!$A:$K,11,FALSE),"")</f>
        <v/>
      </c>
      <c r="BB6" t="str">
        <f>_xlfn.IFNA(","&amp;VLOOKUP($B6*1000+BB$3,奖励辅助!$A:$K,11,FALSE),"")</f>
        <v/>
      </c>
      <c r="BC6" t="str">
        <f>_xlfn.IFNA(","&amp;VLOOKUP($B6*1000+BC$3,奖励辅助!$A:$K,11,FALSE),"")</f>
        <v/>
      </c>
      <c r="BD6" t="str">
        <f>_xlfn.IFNA(","&amp;VLOOKUP($B6*1000+BD$3,奖励辅助!$A:$K,11,FALSE),"")</f>
        <v/>
      </c>
      <c r="BE6" t="str">
        <f>_xlfn.IFNA(","&amp;VLOOKUP($B6*1000+BE$3,奖励辅助!$A:$K,11,FALSE),"")</f>
        <v/>
      </c>
      <c r="BF6" t="str">
        <f>_xlfn.IFNA(","&amp;VLOOKUP($B6*1000+BF$3,奖励辅助!$A:$K,11,FALSE),"")</f>
        <v/>
      </c>
      <c r="BG6" t="str">
        <f>_xlfn.IFNA(","&amp;VLOOKUP($B6*1000+BG$3,奖励辅助!$A:$K,11,FALSE),"")</f>
        <v/>
      </c>
    </row>
    <row r="7" spans="1:59" x14ac:dyDescent="0.15">
      <c r="A7">
        <v>370004</v>
      </c>
      <c r="B7">
        <v>370004</v>
      </c>
      <c r="C7" s="6">
        <v>1</v>
      </c>
      <c r="D7" s="6">
        <v>1</v>
      </c>
      <c r="E7" s="3" t="s">
        <v>253</v>
      </c>
      <c r="F7" s="3" t="s">
        <v>253</v>
      </c>
      <c r="G7" s="3" t="str">
        <f t="shared" si="0"/>
        <v>[{"t":"i","i":1,"c":5000,"tr":0},{"t":"i","i":2,"c":200,"tr":0},{"t":"i","i":88,"c":5,"tr":0},{"t":"i","i":25031,"c":10,"tr":0},{"t":"i","i":25032,"c":10,"tr":0},{"t":"i","i":11005,"c":1,"tr":0}]</v>
      </c>
      <c r="H7" s="2">
        <v>0</v>
      </c>
      <c r="I7" s="2">
        <v>0</v>
      </c>
      <c r="J7" t="str">
        <f>_xlfn.IFNA(VLOOKUP($B7*1000+J$3,奖励辅助!$A:$K,11,FALSE),"")</f>
        <v>{"t":"i","i":1,"c":5000,"tr":0}</v>
      </c>
      <c r="K7" t="str">
        <f>_xlfn.IFNA(","&amp;VLOOKUP($B7*1000+K$3,奖励辅助!$A:$K,11,FALSE),"")</f>
        <v>,{"t":"i","i":2,"c":200,"tr":0}</v>
      </c>
      <c r="L7" t="str">
        <f>_xlfn.IFNA(","&amp;VLOOKUP($B7*1000+L$3,奖励辅助!$A:$K,11,FALSE),"")</f>
        <v>,{"t":"i","i":88,"c":5,"tr":0}</v>
      </c>
      <c r="M7" t="str">
        <f>_xlfn.IFNA(","&amp;VLOOKUP($B7*1000+M$3,奖励辅助!$A:$K,11,FALSE),"")</f>
        <v>,{"t":"i","i":25031,"c":10,"tr":0}</v>
      </c>
      <c r="N7" t="str">
        <f>_xlfn.IFNA(","&amp;VLOOKUP($B7*1000+N$3,奖励辅助!$A:$K,11,FALSE),"")</f>
        <v>,{"t":"i","i":25032,"c":10,"tr":0}</v>
      </c>
      <c r="O7" t="str">
        <f>_xlfn.IFNA(","&amp;VLOOKUP($B7*1000+O$3,奖励辅助!$A:$K,11,FALSE),"")</f>
        <v>,{"t":"i","i":11005,"c":1,"tr":0}</v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  <c r="AN7" t="str">
        <f>_xlfn.IFNA(","&amp;VLOOKUP($B7*1000+AN$3,奖励辅助!$A:$K,11,FALSE),"")</f>
        <v/>
      </c>
      <c r="AO7" t="str">
        <f>_xlfn.IFNA(","&amp;VLOOKUP($B7*1000+AO$3,奖励辅助!$A:$K,11,FALSE),"")</f>
        <v/>
      </c>
      <c r="AP7" t="str">
        <f>_xlfn.IFNA(","&amp;VLOOKUP($B7*1000+AP$3,奖励辅助!$A:$K,11,FALSE),"")</f>
        <v/>
      </c>
      <c r="AQ7" t="str">
        <f>_xlfn.IFNA(","&amp;VLOOKUP($B7*1000+AQ$3,奖励辅助!$A:$K,11,FALSE),"")</f>
        <v/>
      </c>
      <c r="AR7" t="str">
        <f>_xlfn.IFNA(","&amp;VLOOKUP($B7*1000+AR$3,奖励辅助!$A:$K,11,FALSE),"")</f>
        <v/>
      </c>
      <c r="AS7" t="str">
        <f>_xlfn.IFNA(","&amp;VLOOKUP($B7*1000+AS$3,奖励辅助!$A:$K,11,FALSE),"")</f>
        <v/>
      </c>
      <c r="AT7" t="str">
        <f>_xlfn.IFNA(","&amp;VLOOKUP($B7*1000+AT$3,奖励辅助!$A:$K,11,FALSE),"")</f>
        <v/>
      </c>
      <c r="AU7" t="str">
        <f>_xlfn.IFNA(","&amp;VLOOKUP($B7*1000+AU$3,奖励辅助!$A:$K,11,FALSE),"")</f>
        <v/>
      </c>
      <c r="AV7" t="str">
        <f>_xlfn.IFNA(","&amp;VLOOKUP($B7*1000+AV$3,奖励辅助!$A:$K,11,FALSE),"")</f>
        <v/>
      </c>
      <c r="AW7" t="str">
        <f>_xlfn.IFNA(","&amp;VLOOKUP($B7*1000+AW$3,奖励辅助!$A:$K,11,FALSE),"")</f>
        <v/>
      </c>
      <c r="AX7" t="str">
        <f>_xlfn.IFNA(","&amp;VLOOKUP($B7*1000+AX$3,奖励辅助!$A:$K,11,FALSE),"")</f>
        <v/>
      </c>
      <c r="AY7" t="str">
        <f>_xlfn.IFNA(","&amp;VLOOKUP($B7*1000+AY$3,奖励辅助!$A:$K,11,FALSE),"")</f>
        <v/>
      </c>
      <c r="AZ7" t="str">
        <f>_xlfn.IFNA(","&amp;VLOOKUP($B7*1000+AZ$3,奖励辅助!$A:$K,11,FALSE),"")</f>
        <v/>
      </c>
      <c r="BA7" t="str">
        <f>_xlfn.IFNA(","&amp;VLOOKUP($B7*1000+BA$3,奖励辅助!$A:$K,11,FALSE),"")</f>
        <v/>
      </c>
      <c r="BB7" t="str">
        <f>_xlfn.IFNA(","&amp;VLOOKUP($B7*1000+BB$3,奖励辅助!$A:$K,11,FALSE),"")</f>
        <v/>
      </c>
      <c r="BC7" t="str">
        <f>_xlfn.IFNA(","&amp;VLOOKUP($B7*1000+BC$3,奖励辅助!$A:$K,11,FALSE),"")</f>
        <v/>
      </c>
      <c r="BD7" t="str">
        <f>_xlfn.IFNA(","&amp;VLOOKUP($B7*1000+BD$3,奖励辅助!$A:$K,11,FALSE),"")</f>
        <v/>
      </c>
      <c r="BE7" t="str">
        <f>_xlfn.IFNA(","&amp;VLOOKUP($B7*1000+BE$3,奖励辅助!$A:$K,11,FALSE),"")</f>
        <v/>
      </c>
      <c r="BF7" t="str">
        <f>_xlfn.IFNA(","&amp;VLOOKUP($B7*1000+BF$3,奖励辅助!$A:$K,11,FALSE),"")</f>
        <v/>
      </c>
      <c r="BG7" t="str">
        <f>_xlfn.IFNA(","&amp;VLOOKUP($B7*1000+BG$3,奖励辅助!$A:$K,11,FALSE),"")</f>
        <v/>
      </c>
    </row>
    <row r="8" spans="1:59" x14ac:dyDescent="0.15">
      <c r="A8">
        <v>370005</v>
      </c>
      <c r="B8">
        <v>370005</v>
      </c>
      <c r="C8" s="6">
        <v>1</v>
      </c>
      <c r="D8" s="6">
        <v>1</v>
      </c>
      <c r="E8" s="3" t="s">
        <v>254</v>
      </c>
      <c r="F8" s="3" t="s">
        <v>254</v>
      </c>
      <c r="G8" s="3" t="str">
        <f t="shared" si="0"/>
        <v>[{"t":"i","i":1,"c":5000,"tr":0},{"t":"i","i":2,"c":200,"tr":0},{"t":"i","i":88,"c":5,"tr":0},{"t":"i","i":25041,"c":10,"tr":0},{"t":"i","i":25042,"c":10,"tr":0},{"t":"i","i":11006,"c":1,"tr":0}]</v>
      </c>
      <c r="H8" s="2">
        <v>0</v>
      </c>
      <c r="I8" s="2">
        <v>0</v>
      </c>
      <c r="J8" t="str">
        <f>_xlfn.IFNA(VLOOKUP($B8*1000+J$3,奖励辅助!$A:$K,11,FALSE),"")</f>
        <v>{"t":"i","i":1,"c":5000,"tr":0}</v>
      </c>
      <c r="K8" t="str">
        <f>_xlfn.IFNA(","&amp;VLOOKUP($B8*1000+K$3,奖励辅助!$A:$K,11,FALSE),"")</f>
        <v>,{"t":"i","i":2,"c":200,"tr":0}</v>
      </c>
      <c r="L8" t="str">
        <f>_xlfn.IFNA(","&amp;VLOOKUP($B8*1000+L$3,奖励辅助!$A:$K,11,FALSE),"")</f>
        <v>,{"t":"i","i":88,"c":5,"tr":0}</v>
      </c>
      <c r="M8" t="str">
        <f>_xlfn.IFNA(","&amp;VLOOKUP($B8*1000+M$3,奖励辅助!$A:$K,11,FALSE),"")</f>
        <v>,{"t":"i","i":25041,"c":10,"tr":0}</v>
      </c>
      <c r="N8" t="str">
        <f>_xlfn.IFNA(","&amp;VLOOKUP($B8*1000+N$3,奖励辅助!$A:$K,11,FALSE),"")</f>
        <v>,{"t":"i","i":25042,"c":10,"tr":0}</v>
      </c>
      <c r="O8" t="str">
        <f>_xlfn.IFNA(","&amp;VLOOKUP($B8*1000+O$3,奖励辅助!$A:$K,11,FALSE),"")</f>
        <v>,{"t":"i","i":11006,"c":1,"tr":0}</v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  <c r="AN8" t="str">
        <f>_xlfn.IFNA(","&amp;VLOOKUP($B8*1000+AN$3,奖励辅助!$A:$K,11,FALSE),"")</f>
        <v/>
      </c>
      <c r="AO8" t="str">
        <f>_xlfn.IFNA(","&amp;VLOOKUP($B8*1000+AO$3,奖励辅助!$A:$K,11,FALSE),"")</f>
        <v/>
      </c>
      <c r="AP8" t="str">
        <f>_xlfn.IFNA(","&amp;VLOOKUP($B8*1000+AP$3,奖励辅助!$A:$K,11,FALSE),"")</f>
        <v/>
      </c>
      <c r="AQ8" t="str">
        <f>_xlfn.IFNA(","&amp;VLOOKUP($B8*1000+AQ$3,奖励辅助!$A:$K,11,FALSE),"")</f>
        <v/>
      </c>
      <c r="AR8" t="str">
        <f>_xlfn.IFNA(","&amp;VLOOKUP($B8*1000+AR$3,奖励辅助!$A:$K,11,FALSE),"")</f>
        <v/>
      </c>
      <c r="AS8" t="str">
        <f>_xlfn.IFNA(","&amp;VLOOKUP($B8*1000+AS$3,奖励辅助!$A:$K,11,FALSE),"")</f>
        <v/>
      </c>
      <c r="AT8" t="str">
        <f>_xlfn.IFNA(","&amp;VLOOKUP($B8*1000+AT$3,奖励辅助!$A:$K,11,FALSE),"")</f>
        <v/>
      </c>
      <c r="AU8" t="str">
        <f>_xlfn.IFNA(","&amp;VLOOKUP($B8*1000+AU$3,奖励辅助!$A:$K,11,FALSE),"")</f>
        <v/>
      </c>
      <c r="AV8" t="str">
        <f>_xlfn.IFNA(","&amp;VLOOKUP($B8*1000+AV$3,奖励辅助!$A:$K,11,FALSE),"")</f>
        <v/>
      </c>
      <c r="AW8" t="str">
        <f>_xlfn.IFNA(","&amp;VLOOKUP($B8*1000+AW$3,奖励辅助!$A:$K,11,FALSE),"")</f>
        <v/>
      </c>
      <c r="AX8" t="str">
        <f>_xlfn.IFNA(","&amp;VLOOKUP($B8*1000+AX$3,奖励辅助!$A:$K,11,FALSE),"")</f>
        <v/>
      </c>
      <c r="AY8" t="str">
        <f>_xlfn.IFNA(","&amp;VLOOKUP($B8*1000+AY$3,奖励辅助!$A:$K,11,FALSE),"")</f>
        <v/>
      </c>
      <c r="AZ8" t="str">
        <f>_xlfn.IFNA(","&amp;VLOOKUP($B8*1000+AZ$3,奖励辅助!$A:$K,11,FALSE),"")</f>
        <v/>
      </c>
      <c r="BA8" t="str">
        <f>_xlfn.IFNA(","&amp;VLOOKUP($B8*1000+BA$3,奖励辅助!$A:$K,11,FALSE),"")</f>
        <v/>
      </c>
      <c r="BB8" t="str">
        <f>_xlfn.IFNA(","&amp;VLOOKUP($B8*1000+BB$3,奖励辅助!$A:$K,11,FALSE),"")</f>
        <v/>
      </c>
      <c r="BC8" t="str">
        <f>_xlfn.IFNA(","&amp;VLOOKUP($B8*1000+BC$3,奖励辅助!$A:$K,11,FALSE),"")</f>
        <v/>
      </c>
      <c r="BD8" t="str">
        <f>_xlfn.IFNA(","&amp;VLOOKUP($B8*1000+BD$3,奖励辅助!$A:$K,11,FALSE),"")</f>
        <v/>
      </c>
      <c r="BE8" t="str">
        <f>_xlfn.IFNA(","&amp;VLOOKUP($B8*1000+BE$3,奖励辅助!$A:$K,11,FALSE),"")</f>
        <v/>
      </c>
      <c r="BF8" t="str">
        <f>_xlfn.IFNA(","&amp;VLOOKUP($B8*1000+BF$3,奖励辅助!$A:$K,11,FALSE),"")</f>
        <v/>
      </c>
      <c r="BG8" t="str">
        <f>_xlfn.IFNA(","&amp;VLOOKUP($B8*1000+BG$3,奖励辅助!$A:$K,11,FALSE),"")</f>
        <v/>
      </c>
    </row>
    <row r="9" spans="1:59" x14ac:dyDescent="0.15">
      <c r="A9">
        <v>370006</v>
      </c>
      <c r="B9">
        <v>370006</v>
      </c>
      <c r="C9" s="6">
        <v>1</v>
      </c>
      <c r="D9" s="6">
        <v>1</v>
      </c>
      <c r="E9" s="3" t="s">
        <v>255</v>
      </c>
      <c r="F9" s="3" t="s">
        <v>255</v>
      </c>
      <c r="G9" s="3" t="str">
        <f t="shared" si="0"/>
        <v>[{"t":"i","i":1,"c":5000,"tr":0},{"t":"i","i":2,"c":200,"tr":0},{"t":"i","i":88,"c":5,"tr":0},{"t":"i","i":25051,"c":10,"tr":0},{"t":"i","i":25052,"c":10,"tr":0},{"t":"i","i":11007,"c":1,"tr":0}]</v>
      </c>
      <c r="H9" s="2">
        <v>0</v>
      </c>
      <c r="I9" s="2">
        <v>0</v>
      </c>
      <c r="J9" t="str">
        <f>_xlfn.IFNA(VLOOKUP($B9*1000+J$3,奖励辅助!$A:$K,11,FALSE),"")</f>
        <v>{"t":"i","i":1,"c":5000,"tr":0}</v>
      </c>
      <c r="K9" t="str">
        <f>_xlfn.IFNA(","&amp;VLOOKUP($B9*1000+K$3,奖励辅助!$A:$K,11,FALSE),"")</f>
        <v>,{"t":"i","i":2,"c":200,"tr":0}</v>
      </c>
      <c r="L9" t="str">
        <f>_xlfn.IFNA(","&amp;VLOOKUP($B9*1000+L$3,奖励辅助!$A:$K,11,FALSE),"")</f>
        <v>,{"t":"i","i":88,"c":5,"tr":0}</v>
      </c>
      <c r="M9" t="str">
        <f>_xlfn.IFNA(","&amp;VLOOKUP($B9*1000+M$3,奖励辅助!$A:$K,11,FALSE),"")</f>
        <v>,{"t":"i","i":25051,"c":10,"tr":0}</v>
      </c>
      <c r="N9" t="str">
        <f>_xlfn.IFNA(","&amp;VLOOKUP($B9*1000+N$3,奖励辅助!$A:$K,11,FALSE),"")</f>
        <v>,{"t":"i","i":25052,"c":10,"tr":0}</v>
      </c>
      <c r="O9" t="str">
        <f>_xlfn.IFNA(","&amp;VLOOKUP($B9*1000+O$3,奖励辅助!$A:$K,11,FALSE),"")</f>
        <v>,{"t":"i","i":11007,"c":1,"tr":0}</v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  <c r="AN9" t="str">
        <f>_xlfn.IFNA(","&amp;VLOOKUP($B9*1000+AN$3,奖励辅助!$A:$K,11,FALSE),"")</f>
        <v/>
      </c>
      <c r="AO9" t="str">
        <f>_xlfn.IFNA(","&amp;VLOOKUP($B9*1000+AO$3,奖励辅助!$A:$K,11,FALSE),"")</f>
        <v/>
      </c>
      <c r="AP9" t="str">
        <f>_xlfn.IFNA(","&amp;VLOOKUP($B9*1000+AP$3,奖励辅助!$A:$K,11,FALSE),"")</f>
        <v/>
      </c>
      <c r="AQ9" t="str">
        <f>_xlfn.IFNA(","&amp;VLOOKUP($B9*1000+AQ$3,奖励辅助!$A:$K,11,FALSE),"")</f>
        <v/>
      </c>
      <c r="AR9" t="str">
        <f>_xlfn.IFNA(","&amp;VLOOKUP($B9*1000+AR$3,奖励辅助!$A:$K,11,FALSE),"")</f>
        <v/>
      </c>
      <c r="AS9" t="str">
        <f>_xlfn.IFNA(","&amp;VLOOKUP($B9*1000+AS$3,奖励辅助!$A:$K,11,FALSE),"")</f>
        <v/>
      </c>
      <c r="AT9" t="str">
        <f>_xlfn.IFNA(","&amp;VLOOKUP($B9*1000+AT$3,奖励辅助!$A:$K,11,FALSE),"")</f>
        <v/>
      </c>
      <c r="AU9" t="str">
        <f>_xlfn.IFNA(","&amp;VLOOKUP($B9*1000+AU$3,奖励辅助!$A:$K,11,FALSE),"")</f>
        <v/>
      </c>
      <c r="AV9" t="str">
        <f>_xlfn.IFNA(","&amp;VLOOKUP($B9*1000+AV$3,奖励辅助!$A:$K,11,FALSE),"")</f>
        <v/>
      </c>
      <c r="AW9" t="str">
        <f>_xlfn.IFNA(","&amp;VLOOKUP($B9*1000+AW$3,奖励辅助!$A:$K,11,FALSE),"")</f>
        <v/>
      </c>
      <c r="AX9" t="str">
        <f>_xlfn.IFNA(","&amp;VLOOKUP($B9*1000+AX$3,奖励辅助!$A:$K,11,FALSE),"")</f>
        <v/>
      </c>
      <c r="AY9" t="str">
        <f>_xlfn.IFNA(","&amp;VLOOKUP($B9*1000+AY$3,奖励辅助!$A:$K,11,FALSE),"")</f>
        <v/>
      </c>
      <c r="AZ9" t="str">
        <f>_xlfn.IFNA(","&amp;VLOOKUP($B9*1000+AZ$3,奖励辅助!$A:$K,11,FALSE),"")</f>
        <v/>
      </c>
      <c r="BA9" t="str">
        <f>_xlfn.IFNA(","&amp;VLOOKUP($B9*1000+BA$3,奖励辅助!$A:$K,11,FALSE),"")</f>
        <v/>
      </c>
      <c r="BB9" t="str">
        <f>_xlfn.IFNA(","&amp;VLOOKUP($B9*1000+BB$3,奖励辅助!$A:$K,11,FALSE),"")</f>
        <v/>
      </c>
      <c r="BC9" t="str">
        <f>_xlfn.IFNA(","&amp;VLOOKUP($B9*1000+BC$3,奖励辅助!$A:$K,11,FALSE),"")</f>
        <v/>
      </c>
      <c r="BD9" t="str">
        <f>_xlfn.IFNA(","&amp;VLOOKUP($B9*1000+BD$3,奖励辅助!$A:$K,11,FALSE),"")</f>
        <v/>
      </c>
      <c r="BE9" t="str">
        <f>_xlfn.IFNA(","&amp;VLOOKUP($B9*1000+BE$3,奖励辅助!$A:$K,11,FALSE),"")</f>
        <v/>
      </c>
      <c r="BF9" t="str">
        <f>_xlfn.IFNA(","&amp;VLOOKUP($B9*1000+BF$3,奖励辅助!$A:$K,11,FALSE),"")</f>
        <v/>
      </c>
      <c r="BG9" t="str">
        <f>_xlfn.IFNA(","&amp;VLOOKUP($B9*1000+BG$3,奖励辅助!$A:$K,11,FALSE),"")</f>
        <v/>
      </c>
    </row>
    <row r="10" spans="1:59" x14ac:dyDescent="0.15">
      <c r="A10">
        <v>370007</v>
      </c>
      <c r="B10">
        <v>370007</v>
      </c>
      <c r="C10" s="6">
        <v>1</v>
      </c>
      <c r="D10" s="6">
        <v>1</v>
      </c>
      <c r="E10" s="3" t="s">
        <v>256</v>
      </c>
      <c r="F10" s="3" t="s">
        <v>256</v>
      </c>
      <c r="G10" s="3" t="str">
        <f t="shared" si="0"/>
        <v>[{"t":"i","i":1,"c":5000,"tr":0},{"t":"i","i":2,"c":200,"tr":0},{"t":"i","i":88,"c":5,"tr":0},{"t":"i","i":25061,"c":10,"tr":0},{"t":"i","i":25062,"c":10,"tr":0},{"t":"i","i":11008,"c":1,"tr":0}]</v>
      </c>
      <c r="H10" s="2">
        <v>0</v>
      </c>
      <c r="I10" s="2">
        <v>0</v>
      </c>
      <c r="J10" t="str">
        <f>_xlfn.IFNA(VLOOKUP($B10*1000+J$3,奖励辅助!$A:$K,11,FALSE),"")</f>
        <v>{"t":"i","i":1,"c":5000,"tr":0}</v>
      </c>
      <c r="K10" t="str">
        <f>_xlfn.IFNA(","&amp;VLOOKUP($B10*1000+K$3,奖励辅助!$A:$K,11,FALSE),"")</f>
        <v>,{"t":"i","i":2,"c":200,"tr":0}</v>
      </c>
      <c r="L10" t="str">
        <f>_xlfn.IFNA(","&amp;VLOOKUP($B10*1000+L$3,奖励辅助!$A:$K,11,FALSE),"")</f>
        <v>,{"t":"i","i":88,"c":5,"tr":0}</v>
      </c>
      <c r="M10" t="str">
        <f>_xlfn.IFNA(","&amp;VLOOKUP($B10*1000+M$3,奖励辅助!$A:$K,11,FALSE),"")</f>
        <v>,{"t":"i","i":25061,"c":10,"tr":0}</v>
      </c>
      <c r="N10" t="str">
        <f>_xlfn.IFNA(","&amp;VLOOKUP($B10*1000+N$3,奖励辅助!$A:$K,11,FALSE),"")</f>
        <v>,{"t":"i","i":25062,"c":10,"tr":0}</v>
      </c>
      <c r="O10" t="str">
        <f>_xlfn.IFNA(","&amp;VLOOKUP($B10*1000+O$3,奖励辅助!$A:$K,11,FALSE),"")</f>
        <v>,{"t":"i","i":11008,"c":1,"tr":0}</v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  <c r="AN10" t="str">
        <f>_xlfn.IFNA(","&amp;VLOOKUP($B10*1000+AN$3,奖励辅助!$A:$K,11,FALSE),"")</f>
        <v/>
      </c>
      <c r="AO10" t="str">
        <f>_xlfn.IFNA(","&amp;VLOOKUP($B10*1000+AO$3,奖励辅助!$A:$K,11,FALSE),"")</f>
        <v/>
      </c>
      <c r="AP10" t="str">
        <f>_xlfn.IFNA(","&amp;VLOOKUP($B10*1000+AP$3,奖励辅助!$A:$K,11,FALSE),"")</f>
        <v/>
      </c>
      <c r="AQ10" t="str">
        <f>_xlfn.IFNA(","&amp;VLOOKUP($B10*1000+AQ$3,奖励辅助!$A:$K,11,FALSE),"")</f>
        <v/>
      </c>
      <c r="AR10" t="str">
        <f>_xlfn.IFNA(","&amp;VLOOKUP($B10*1000+AR$3,奖励辅助!$A:$K,11,FALSE),"")</f>
        <v/>
      </c>
      <c r="AS10" t="str">
        <f>_xlfn.IFNA(","&amp;VLOOKUP($B10*1000+AS$3,奖励辅助!$A:$K,11,FALSE),"")</f>
        <v/>
      </c>
      <c r="AT10" t="str">
        <f>_xlfn.IFNA(","&amp;VLOOKUP($B10*1000+AT$3,奖励辅助!$A:$K,11,FALSE),"")</f>
        <v/>
      </c>
      <c r="AU10" t="str">
        <f>_xlfn.IFNA(","&amp;VLOOKUP($B10*1000+AU$3,奖励辅助!$A:$K,11,FALSE),"")</f>
        <v/>
      </c>
      <c r="AV10" t="str">
        <f>_xlfn.IFNA(","&amp;VLOOKUP($B10*1000+AV$3,奖励辅助!$A:$K,11,FALSE),"")</f>
        <v/>
      </c>
      <c r="AW10" t="str">
        <f>_xlfn.IFNA(","&amp;VLOOKUP($B10*1000+AW$3,奖励辅助!$A:$K,11,FALSE),"")</f>
        <v/>
      </c>
      <c r="AX10" t="str">
        <f>_xlfn.IFNA(","&amp;VLOOKUP($B10*1000+AX$3,奖励辅助!$A:$K,11,FALSE),"")</f>
        <v/>
      </c>
      <c r="AY10" t="str">
        <f>_xlfn.IFNA(","&amp;VLOOKUP($B10*1000+AY$3,奖励辅助!$A:$K,11,FALSE),"")</f>
        <v/>
      </c>
      <c r="AZ10" t="str">
        <f>_xlfn.IFNA(","&amp;VLOOKUP($B10*1000+AZ$3,奖励辅助!$A:$K,11,FALSE),"")</f>
        <v/>
      </c>
      <c r="BA10" t="str">
        <f>_xlfn.IFNA(","&amp;VLOOKUP($B10*1000+BA$3,奖励辅助!$A:$K,11,FALSE),"")</f>
        <v/>
      </c>
      <c r="BB10" t="str">
        <f>_xlfn.IFNA(","&amp;VLOOKUP($B10*1000+BB$3,奖励辅助!$A:$K,11,FALSE),"")</f>
        <v/>
      </c>
      <c r="BC10" t="str">
        <f>_xlfn.IFNA(","&amp;VLOOKUP($B10*1000+BC$3,奖励辅助!$A:$K,11,FALSE),"")</f>
        <v/>
      </c>
      <c r="BD10" t="str">
        <f>_xlfn.IFNA(","&amp;VLOOKUP($B10*1000+BD$3,奖励辅助!$A:$K,11,FALSE),"")</f>
        <v/>
      </c>
      <c r="BE10" t="str">
        <f>_xlfn.IFNA(","&amp;VLOOKUP($B10*1000+BE$3,奖励辅助!$A:$K,11,FALSE),"")</f>
        <v/>
      </c>
      <c r="BF10" t="str">
        <f>_xlfn.IFNA(","&amp;VLOOKUP($B10*1000+BF$3,奖励辅助!$A:$K,11,FALSE),"")</f>
        <v/>
      </c>
      <c r="BG10" t="str">
        <f>_xlfn.IFNA(","&amp;VLOOKUP($B10*1000+BG$3,奖励辅助!$A:$K,11,FALSE),"")</f>
        <v/>
      </c>
    </row>
    <row r="11" spans="1:59" x14ac:dyDescent="0.15">
      <c r="A11">
        <v>370008</v>
      </c>
      <c r="B11">
        <v>370008</v>
      </c>
      <c r="C11" s="6">
        <v>1</v>
      </c>
      <c r="D11" s="6">
        <v>1</v>
      </c>
      <c r="E11" s="3" t="s">
        <v>257</v>
      </c>
      <c r="F11" s="3" t="s">
        <v>257</v>
      </c>
      <c r="G11" s="3" t="str">
        <f t="shared" si="0"/>
        <v>[{"t":"i","i":1,"c":5000,"tr":0},{"t":"i","i":2,"c":200,"tr":0},{"t":"i","i":88,"c":5,"tr":0},{"t":"i","i":25071,"c":10,"tr":0},{"t":"i","i":25072,"c":10,"tr":0},{"t":"i","i":11009,"c":1,"tr":0}]</v>
      </c>
      <c r="H11" s="2">
        <v>0</v>
      </c>
      <c r="I11" s="2">
        <v>0</v>
      </c>
      <c r="J11" t="str">
        <f>_xlfn.IFNA(VLOOKUP($B11*1000+J$3,奖励辅助!$A:$K,11,FALSE),"")</f>
        <v>{"t":"i","i":1,"c":5000,"tr":0}</v>
      </c>
      <c r="K11" t="str">
        <f>_xlfn.IFNA(","&amp;VLOOKUP($B11*1000+K$3,奖励辅助!$A:$K,11,FALSE),"")</f>
        <v>,{"t":"i","i":2,"c":200,"tr":0}</v>
      </c>
      <c r="L11" t="str">
        <f>_xlfn.IFNA(","&amp;VLOOKUP($B11*1000+L$3,奖励辅助!$A:$K,11,FALSE),"")</f>
        <v>,{"t":"i","i":88,"c":5,"tr":0}</v>
      </c>
      <c r="M11" t="str">
        <f>_xlfn.IFNA(","&amp;VLOOKUP($B11*1000+M$3,奖励辅助!$A:$K,11,FALSE),"")</f>
        <v>,{"t":"i","i":25071,"c":10,"tr":0}</v>
      </c>
      <c r="N11" t="str">
        <f>_xlfn.IFNA(","&amp;VLOOKUP($B11*1000+N$3,奖励辅助!$A:$K,11,FALSE),"")</f>
        <v>,{"t":"i","i":25072,"c":10,"tr":0}</v>
      </c>
      <c r="O11" t="str">
        <f>_xlfn.IFNA(","&amp;VLOOKUP($B11*1000+O$3,奖励辅助!$A:$K,11,FALSE),"")</f>
        <v>,{"t":"i","i":11009,"c":1,"tr":0}</v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  <c r="AN11" t="str">
        <f>_xlfn.IFNA(","&amp;VLOOKUP($B11*1000+AN$3,奖励辅助!$A:$K,11,FALSE),"")</f>
        <v/>
      </c>
      <c r="AO11" t="str">
        <f>_xlfn.IFNA(","&amp;VLOOKUP($B11*1000+AO$3,奖励辅助!$A:$K,11,FALSE),"")</f>
        <v/>
      </c>
      <c r="AP11" t="str">
        <f>_xlfn.IFNA(","&amp;VLOOKUP($B11*1000+AP$3,奖励辅助!$A:$K,11,FALSE),"")</f>
        <v/>
      </c>
      <c r="AQ11" t="str">
        <f>_xlfn.IFNA(","&amp;VLOOKUP($B11*1000+AQ$3,奖励辅助!$A:$K,11,FALSE),"")</f>
        <v/>
      </c>
      <c r="AR11" t="str">
        <f>_xlfn.IFNA(","&amp;VLOOKUP($B11*1000+AR$3,奖励辅助!$A:$K,11,FALSE),"")</f>
        <v/>
      </c>
      <c r="AS11" t="str">
        <f>_xlfn.IFNA(","&amp;VLOOKUP($B11*1000+AS$3,奖励辅助!$A:$K,11,FALSE),"")</f>
        <v/>
      </c>
      <c r="AT11" t="str">
        <f>_xlfn.IFNA(","&amp;VLOOKUP($B11*1000+AT$3,奖励辅助!$A:$K,11,FALSE),"")</f>
        <v/>
      </c>
      <c r="AU11" t="str">
        <f>_xlfn.IFNA(","&amp;VLOOKUP($B11*1000+AU$3,奖励辅助!$A:$K,11,FALSE),"")</f>
        <v/>
      </c>
      <c r="AV11" t="str">
        <f>_xlfn.IFNA(","&amp;VLOOKUP($B11*1000+AV$3,奖励辅助!$A:$K,11,FALSE),"")</f>
        <v/>
      </c>
      <c r="AW11" t="str">
        <f>_xlfn.IFNA(","&amp;VLOOKUP($B11*1000+AW$3,奖励辅助!$A:$K,11,FALSE),"")</f>
        <v/>
      </c>
      <c r="AX11" t="str">
        <f>_xlfn.IFNA(","&amp;VLOOKUP($B11*1000+AX$3,奖励辅助!$A:$K,11,FALSE),"")</f>
        <v/>
      </c>
      <c r="AY11" t="str">
        <f>_xlfn.IFNA(","&amp;VLOOKUP($B11*1000+AY$3,奖励辅助!$A:$K,11,FALSE),"")</f>
        <v/>
      </c>
      <c r="AZ11" t="str">
        <f>_xlfn.IFNA(","&amp;VLOOKUP($B11*1000+AZ$3,奖励辅助!$A:$K,11,FALSE),"")</f>
        <v/>
      </c>
      <c r="BA11" t="str">
        <f>_xlfn.IFNA(","&amp;VLOOKUP($B11*1000+BA$3,奖励辅助!$A:$K,11,FALSE),"")</f>
        <v/>
      </c>
      <c r="BB11" t="str">
        <f>_xlfn.IFNA(","&amp;VLOOKUP($B11*1000+BB$3,奖励辅助!$A:$K,11,FALSE),"")</f>
        <v/>
      </c>
      <c r="BC11" t="str">
        <f>_xlfn.IFNA(","&amp;VLOOKUP($B11*1000+BC$3,奖励辅助!$A:$K,11,FALSE),"")</f>
        <v/>
      </c>
      <c r="BD11" t="str">
        <f>_xlfn.IFNA(","&amp;VLOOKUP($B11*1000+BD$3,奖励辅助!$A:$K,11,FALSE),"")</f>
        <v/>
      </c>
      <c r="BE11" t="str">
        <f>_xlfn.IFNA(","&amp;VLOOKUP($B11*1000+BE$3,奖励辅助!$A:$K,11,FALSE),"")</f>
        <v/>
      </c>
      <c r="BF11" t="str">
        <f>_xlfn.IFNA(","&amp;VLOOKUP($B11*1000+BF$3,奖励辅助!$A:$K,11,FALSE),"")</f>
        <v/>
      </c>
      <c r="BG11" t="str">
        <f>_xlfn.IFNA(","&amp;VLOOKUP($B11*1000+BG$3,奖励辅助!$A:$K,11,FALSE),"")</f>
        <v/>
      </c>
    </row>
    <row r="12" spans="1:59" x14ac:dyDescent="0.15">
      <c r="A12">
        <v>370009</v>
      </c>
      <c r="B12">
        <v>370009</v>
      </c>
      <c r="C12" s="6">
        <v>1</v>
      </c>
      <c r="D12" s="6">
        <v>1</v>
      </c>
      <c r="E12" s="3" t="s">
        <v>258</v>
      </c>
      <c r="F12" s="3" t="s">
        <v>258</v>
      </c>
      <c r="G12" s="3" t="str">
        <f t="shared" si="0"/>
        <v>[{"t":"i","i":1,"c":5000,"tr":0},{"t":"i","i":2,"c":200,"tr":0},{"t":"i","i":88,"c":5,"tr":0},{"t":"i","i":25081,"c":10,"tr":0},{"t":"i","i":25082,"c":10,"tr":0},{"t":"i","i":11010,"c":1,"tr":0}]</v>
      </c>
      <c r="H12" s="2">
        <v>0</v>
      </c>
      <c r="I12" s="2">
        <v>0</v>
      </c>
      <c r="J12" t="str">
        <f>_xlfn.IFNA(VLOOKUP($B12*1000+J$3,奖励辅助!$A:$K,11,FALSE),"")</f>
        <v>{"t":"i","i":1,"c":5000,"tr":0}</v>
      </c>
      <c r="K12" t="str">
        <f>_xlfn.IFNA(","&amp;VLOOKUP($B12*1000+K$3,奖励辅助!$A:$K,11,FALSE),"")</f>
        <v>,{"t":"i","i":2,"c":200,"tr":0}</v>
      </c>
      <c r="L12" t="str">
        <f>_xlfn.IFNA(","&amp;VLOOKUP($B12*1000+L$3,奖励辅助!$A:$K,11,FALSE),"")</f>
        <v>,{"t":"i","i":88,"c":5,"tr":0}</v>
      </c>
      <c r="M12" t="str">
        <f>_xlfn.IFNA(","&amp;VLOOKUP($B12*1000+M$3,奖励辅助!$A:$K,11,FALSE),"")</f>
        <v>,{"t":"i","i":25081,"c":10,"tr":0}</v>
      </c>
      <c r="N12" t="str">
        <f>_xlfn.IFNA(","&amp;VLOOKUP($B12*1000+N$3,奖励辅助!$A:$K,11,FALSE),"")</f>
        <v>,{"t":"i","i":25082,"c":10,"tr":0}</v>
      </c>
      <c r="O12" t="str">
        <f>_xlfn.IFNA(","&amp;VLOOKUP($B12*1000+O$3,奖励辅助!$A:$K,11,FALSE),"")</f>
        <v>,{"t":"i","i":11010,"c":1,"tr":0}</v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  <c r="AN12" t="str">
        <f>_xlfn.IFNA(","&amp;VLOOKUP($B12*1000+AN$3,奖励辅助!$A:$K,11,FALSE),"")</f>
        <v/>
      </c>
      <c r="AO12" t="str">
        <f>_xlfn.IFNA(","&amp;VLOOKUP($B12*1000+AO$3,奖励辅助!$A:$K,11,FALSE),"")</f>
        <v/>
      </c>
      <c r="AP12" t="str">
        <f>_xlfn.IFNA(","&amp;VLOOKUP($B12*1000+AP$3,奖励辅助!$A:$K,11,FALSE),"")</f>
        <v/>
      </c>
      <c r="AQ12" t="str">
        <f>_xlfn.IFNA(","&amp;VLOOKUP($B12*1000+AQ$3,奖励辅助!$A:$K,11,FALSE),"")</f>
        <v/>
      </c>
      <c r="AR12" t="str">
        <f>_xlfn.IFNA(","&amp;VLOOKUP($B12*1000+AR$3,奖励辅助!$A:$K,11,FALSE),"")</f>
        <v/>
      </c>
      <c r="AS12" t="str">
        <f>_xlfn.IFNA(","&amp;VLOOKUP($B12*1000+AS$3,奖励辅助!$A:$K,11,FALSE),"")</f>
        <v/>
      </c>
      <c r="AT12" t="str">
        <f>_xlfn.IFNA(","&amp;VLOOKUP($B12*1000+AT$3,奖励辅助!$A:$K,11,FALSE),"")</f>
        <v/>
      </c>
      <c r="AU12" t="str">
        <f>_xlfn.IFNA(","&amp;VLOOKUP($B12*1000+AU$3,奖励辅助!$A:$K,11,FALSE),"")</f>
        <v/>
      </c>
      <c r="AV12" t="str">
        <f>_xlfn.IFNA(","&amp;VLOOKUP($B12*1000+AV$3,奖励辅助!$A:$K,11,FALSE),"")</f>
        <v/>
      </c>
      <c r="AW12" t="str">
        <f>_xlfn.IFNA(","&amp;VLOOKUP($B12*1000+AW$3,奖励辅助!$A:$K,11,FALSE),"")</f>
        <v/>
      </c>
      <c r="AX12" t="str">
        <f>_xlfn.IFNA(","&amp;VLOOKUP($B12*1000+AX$3,奖励辅助!$A:$K,11,FALSE),"")</f>
        <v/>
      </c>
      <c r="AY12" t="str">
        <f>_xlfn.IFNA(","&amp;VLOOKUP($B12*1000+AY$3,奖励辅助!$A:$K,11,FALSE),"")</f>
        <v/>
      </c>
      <c r="AZ12" t="str">
        <f>_xlfn.IFNA(","&amp;VLOOKUP($B12*1000+AZ$3,奖励辅助!$A:$K,11,FALSE),"")</f>
        <v/>
      </c>
      <c r="BA12" t="str">
        <f>_xlfn.IFNA(","&amp;VLOOKUP($B12*1000+BA$3,奖励辅助!$A:$K,11,FALSE),"")</f>
        <v/>
      </c>
      <c r="BB12" t="str">
        <f>_xlfn.IFNA(","&amp;VLOOKUP($B12*1000+BB$3,奖励辅助!$A:$K,11,FALSE),"")</f>
        <v/>
      </c>
      <c r="BC12" t="str">
        <f>_xlfn.IFNA(","&amp;VLOOKUP($B12*1000+BC$3,奖励辅助!$A:$K,11,FALSE),"")</f>
        <v/>
      </c>
      <c r="BD12" t="str">
        <f>_xlfn.IFNA(","&amp;VLOOKUP($B12*1000+BD$3,奖励辅助!$A:$K,11,FALSE),"")</f>
        <v/>
      </c>
      <c r="BE12" t="str">
        <f>_xlfn.IFNA(","&amp;VLOOKUP($B12*1000+BE$3,奖励辅助!$A:$K,11,FALSE),"")</f>
        <v/>
      </c>
      <c r="BF12" t="str">
        <f>_xlfn.IFNA(","&amp;VLOOKUP($B12*1000+BF$3,奖励辅助!$A:$K,11,FALSE),"")</f>
        <v/>
      </c>
      <c r="BG12" t="str">
        <f>_xlfn.IFNA(","&amp;VLOOKUP($B12*1000+BG$3,奖励辅助!$A:$K,11,FALSE),"")</f>
        <v/>
      </c>
    </row>
    <row r="13" spans="1:59" x14ac:dyDescent="0.15">
      <c r="A13">
        <v>370010</v>
      </c>
      <c r="B13">
        <v>370010</v>
      </c>
      <c r="C13" s="6">
        <v>1</v>
      </c>
      <c r="D13" s="6">
        <v>1</v>
      </c>
      <c r="E13" s="3" t="s">
        <v>259</v>
      </c>
      <c r="F13" s="3" t="s">
        <v>259</v>
      </c>
      <c r="G13" s="3" t="str">
        <f t="shared" si="0"/>
        <v>[{"t":"i","i":1,"c":5000,"tr":0},{"t":"i","i":2,"c":200,"tr":0},{"t":"i","i":88,"c":5,"tr":0}]</v>
      </c>
      <c r="H13" s="2">
        <v>0</v>
      </c>
      <c r="I13" s="2">
        <v>0</v>
      </c>
      <c r="J13" t="str">
        <f>_xlfn.IFNA(VLOOKUP($B13*1000+J$3,奖励辅助!$A:$K,11,FALSE),"")</f>
        <v>{"t":"i","i":1,"c":5000,"tr":0}</v>
      </c>
      <c r="K13" t="str">
        <f>_xlfn.IFNA(","&amp;VLOOKUP($B13*1000+K$3,奖励辅助!$A:$K,11,FALSE),"")</f>
        <v>,{"t":"i","i":2,"c":200,"tr":0}</v>
      </c>
      <c r="L13" t="str">
        <f>_xlfn.IFNA(","&amp;VLOOKUP($B13*1000+L$3,奖励辅助!$A:$K,11,FALSE),"")</f>
        <v>,{"t":"i","i":88,"c":5,"tr":0}</v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  <c r="AN13" t="str">
        <f>_xlfn.IFNA(","&amp;VLOOKUP($B13*1000+AN$3,奖励辅助!$A:$K,11,FALSE),"")</f>
        <v/>
      </c>
      <c r="AO13" t="str">
        <f>_xlfn.IFNA(","&amp;VLOOKUP($B13*1000+AO$3,奖励辅助!$A:$K,11,FALSE),"")</f>
        <v/>
      </c>
      <c r="AP13" t="str">
        <f>_xlfn.IFNA(","&amp;VLOOKUP($B13*1000+AP$3,奖励辅助!$A:$K,11,FALSE),"")</f>
        <v/>
      </c>
      <c r="AQ13" t="str">
        <f>_xlfn.IFNA(","&amp;VLOOKUP($B13*1000+AQ$3,奖励辅助!$A:$K,11,FALSE),"")</f>
        <v/>
      </c>
      <c r="AR13" t="str">
        <f>_xlfn.IFNA(","&amp;VLOOKUP($B13*1000+AR$3,奖励辅助!$A:$K,11,FALSE),"")</f>
        <v/>
      </c>
      <c r="AS13" t="str">
        <f>_xlfn.IFNA(","&amp;VLOOKUP($B13*1000+AS$3,奖励辅助!$A:$K,11,FALSE),"")</f>
        <v/>
      </c>
      <c r="AT13" t="str">
        <f>_xlfn.IFNA(","&amp;VLOOKUP($B13*1000+AT$3,奖励辅助!$A:$K,11,FALSE),"")</f>
        <v/>
      </c>
      <c r="AU13" t="str">
        <f>_xlfn.IFNA(","&amp;VLOOKUP($B13*1000+AU$3,奖励辅助!$A:$K,11,FALSE),"")</f>
        <v/>
      </c>
      <c r="AV13" t="str">
        <f>_xlfn.IFNA(","&amp;VLOOKUP($B13*1000+AV$3,奖励辅助!$A:$K,11,FALSE),"")</f>
        <v/>
      </c>
      <c r="AW13" t="str">
        <f>_xlfn.IFNA(","&amp;VLOOKUP($B13*1000+AW$3,奖励辅助!$A:$K,11,FALSE),"")</f>
        <v/>
      </c>
      <c r="AX13" t="str">
        <f>_xlfn.IFNA(","&amp;VLOOKUP($B13*1000+AX$3,奖励辅助!$A:$K,11,FALSE),"")</f>
        <v/>
      </c>
      <c r="AY13" t="str">
        <f>_xlfn.IFNA(","&amp;VLOOKUP($B13*1000+AY$3,奖励辅助!$A:$K,11,FALSE),"")</f>
        <v/>
      </c>
      <c r="AZ13" t="str">
        <f>_xlfn.IFNA(","&amp;VLOOKUP($B13*1000+AZ$3,奖励辅助!$A:$K,11,FALSE),"")</f>
        <v/>
      </c>
      <c r="BA13" t="str">
        <f>_xlfn.IFNA(","&amp;VLOOKUP($B13*1000+BA$3,奖励辅助!$A:$K,11,FALSE),"")</f>
        <v/>
      </c>
      <c r="BB13" t="str">
        <f>_xlfn.IFNA(","&amp;VLOOKUP($B13*1000+BB$3,奖励辅助!$A:$K,11,FALSE),"")</f>
        <v/>
      </c>
      <c r="BC13" t="str">
        <f>_xlfn.IFNA(","&amp;VLOOKUP($B13*1000+BC$3,奖励辅助!$A:$K,11,FALSE),"")</f>
        <v/>
      </c>
      <c r="BD13" t="str">
        <f>_xlfn.IFNA(","&amp;VLOOKUP($B13*1000+BD$3,奖励辅助!$A:$K,11,FALSE),"")</f>
        <v/>
      </c>
      <c r="BE13" t="str">
        <f>_xlfn.IFNA(","&amp;VLOOKUP($B13*1000+BE$3,奖励辅助!$A:$K,11,FALSE),"")</f>
        <v/>
      </c>
      <c r="BF13" t="str">
        <f>_xlfn.IFNA(","&amp;VLOOKUP($B13*1000+BF$3,奖励辅助!$A:$K,11,FALSE),"")</f>
        <v/>
      </c>
      <c r="BG13" t="str">
        <f>_xlfn.IFNA(","&amp;VLOOKUP($B13*1000+BG$3,奖励辅助!$A:$K,11,FALSE),"")</f>
        <v/>
      </c>
    </row>
    <row r="14" spans="1:59" x14ac:dyDescent="0.15">
      <c r="B14" s="2"/>
      <c r="E14" s="1"/>
      <c r="F14" s="3"/>
      <c r="G14" s="3"/>
      <c r="H14" s="2"/>
      <c r="I14" s="2"/>
    </row>
    <row r="15" spans="1:59" x14ac:dyDescent="0.15">
      <c r="B15" s="2"/>
      <c r="E15" s="1"/>
      <c r="F15" s="3"/>
      <c r="G15" s="3"/>
      <c r="H15" s="2"/>
      <c r="I15" s="2"/>
    </row>
    <row r="16" spans="1:59" x14ac:dyDescent="0.15">
      <c r="B16" s="2"/>
      <c r="E16" s="1"/>
      <c r="F16" s="3"/>
      <c r="G16" s="3"/>
      <c r="H16" s="2"/>
      <c r="I16" s="2"/>
    </row>
    <row r="17" spans="2:9" x14ac:dyDescent="0.15">
      <c r="B17" s="2"/>
      <c r="E17" s="1"/>
      <c r="F17" s="3"/>
      <c r="G17" s="3"/>
      <c r="H17" s="2"/>
      <c r="I17" s="2"/>
    </row>
    <row r="18" spans="2:9" x14ac:dyDescent="0.15">
      <c r="B18" s="2"/>
      <c r="E18" s="1"/>
      <c r="F18" s="3"/>
      <c r="G18" s="3"/>
      <c r="H18" s="2"/>
      <c r="I18" s="2"/>
    </row>
    <row r="19" spans="2:9" x14ac:dyDescent="0.15">
      <c r="B19" s="2"/>
      <c r="E19" s="1"/>
      <c r="F19" s="3"/>
      <c r="G19" s="3"/>
      <c r="H19" s="2"/>
      <c r="I19" s="2"/>
    </row>
    <row r="20" spans="2:9" x14ac:dyDescent="0.15">
      <c r="B20" s="2"/>
      <c r="E20" s="1"/>
      <c r="F20" s="3"/>
      <c r="G20" s="3"/>
      <c r="H20" s="2"/>
      <c r="I20" s="2"/>
    </row>
    <row r="21" spans="2:9" x14ac:dyDescent="0.15">
      <c r="B21" s="2"/>
      <c r="E21" s="1"/>
      <c r="F21" s="3"/>
      <c r="G21" s="3"/>
      <c r="H21" s="2"/>
      <c r="I21" s="2"/>
    </row>
    <row r="22" spans="2:9" x14ac:dyDescent="0.15">
      <c r="B22" s="2"/>
      <c r="E22" s="1"/>
      <c r="F22" s="3"/>
      <c r="G22" s="3"/>
      <c r="H22" s="2"/>
      <c r="I22" s="2"/>
    </row>
    <row r="23" spans="2:9" x14ac:dyDescent="0.15">
      <c r="B23" s="2"/>
      <c r="E23" s="1"/>
      <c r="F23" s="3"/>
      <c r="G23" s="3"/>
      <c r="H23" s="2"/>
      <c r="I23" s="2"/>
    </row>
    <row r="24" spans="2:9" x14ac:dyDescent="0.15">
      <c r="B24" s="2"/>
      <c r="E24" s="1"/>
      <c r="F24" s="3"/>
      <c r="G24" s="3"/>
      <c r="H24" s="2"/>
      <c r="I24" s="2"/>
    </row>
    <row r="25" spans="2:9" x14ac:dyDescent="0.15">
      <c r="B25" s="2"/>
      <c r="E25" s="1"/>
      <c r="F25" s="3"/>
      <c r="G25" s="3"/>
      <c r="H25" s="2"/>
      <c r="I25" s="2"/>
    </row>
    <row r="26" spans="2:9" x14ac:dyDescent="0.15">
      <c r="B26" s="2"/>
      <c r="E26" s="1"/>
      <c r="F26" s="3"/>
      <c r="G26" s="3"/>
      <c r="H26" s="2"/>
      <c r="I26" s="2"/>
    </row>
    <row r="27" spans="2:9" x14ac:dyDescent="0.15">
      <c r="B27" s="2"/>
      <c r="E27" s="1"/>
      <c r="F27" s="3"/>
      <c r="G27" s="3"/>
      <c r="H27" s="2"/>
      <c r="I27" s="2"/>
    </row>
    <row r="28" spans="2:9" x14ac:dyDescent="0.15">
      <c r="B28" s="2"/>
      <c r="E28" s="1"/>
      <c r="F28" s="3"/>
      <c r="G28" s="3"/>
      <c r="H28" s="2"/>
      <c r="I28" s="2"/>
    </row>
    <row r="29" spans="2:9" x14ac:dyDescent="0.15">
      <c r="B29" s="2"/>
      <c r="E29" s="1"/>
      <c r="F29" s="3"/>
      <c r="G29" s="3"/>
      <c r="H29" s="2"/>
      <c r="I29" s="2"/>
    </row>
    <row r="30" spans="2:9" x14ac:dyDescent="0.15">
      <c r="B30" s="2"/>
      <c r="E30" s="1"/>
      <c r="F30" s="3"/>
      <c r="G30" s="3"/>
      <c r="H30" s="2"/>
      <c r="I30" s="2"/>
    </row>
    <row r="31" spans="2:9" x14ac:dyDescent="0.15">
      <c r="B31" s="2"/>
      <c r="E31" s="1"/>
      <c r="F31" s="3"/>
      <c r="G31" s="3"/>
      <c r="H31" s="2"/>
      <c r="I31" s="2"/>
    </row>
    <row r="32" spans="2:9" x14ac:dyDescent="0.15">
      <c r="B32" s="2"/>
      <c r="E32" s="1"/>
      <c r="F32" s="3"/>
      <c r="G32" s="3"/>
      <c r="H32" s="2"/>
      <c r="I32" s="2"/>
    </row>
    <row r="33" spans="2:9" x14ac:dyDescent="0.15">
      <c r="B33" s="2"/>
      <c r="E33" s="1"/>
      <c r="F33" s="3"/>
      <c r="G33" s="3"/>
      <c r="H33" s="2"/>
      <c r="I33" s="2"/>
    </row>
    <row r="34" spans="2:9" x14ac:dyDescent="0.15">
      <c r="B34" s="2"/>
      <c r="E34" s="1"/>
      <c r="F34" s="3"/>
      <c r="G34" s="3"/>
      <c r="H34" s="2"/>
      <c r="I34" s="2"/>
    </row>
    <row r="35" spans="2:9" x14ac:dyDescent="0.15">
      <c r="B35" s="2"/>
      <c r="E35" s="1"/>
      <c r="F35" s="3"/>
      <c r="G35" s="3"/>
      <c r="H35" s="2"/>
      <c r="I35" s="2"/>
    </row>
    <row r="36" spans="2:9" x14ac:dyDescent="0.15">
      <c r="B36" s="2"/>
      <c r="E36" s="1"/>
      <c r="F36" s="3"/>
      <c r="G36" s="3"/>
      <c r="H36" s="2"/>
      <c r="I36" s="2"/>
    </row>
    <row r="37" spans="2:9" x14ac:dyDescent="0.15">
      <c r="B37" s="2"/>
      <c r="E37" s="1"/>
      <c r="F37" s="3"/>
      <c r="G37" s="3"/>
      <c r="H37" s="2"/>
      <c r="I37" s="2"/>
    </row>
    <row r="38" spans="2:9" x14ac:dyDescent="0.15">
      <c r="B38" s="2"/>
      <c r="E38" s="1"/>
      <c r="F38" s="3"/>
      <c r="G38" s="3"/>
      <c r="H38" s="2"/>
      <c r="I38" s="2"/>
    </row>
    <row r="39" spans="2:9" x14ac:dyDescent="0.15">
      <c r="B39" s="2"/>
      <c r="E39" s="1"/>
      <c r="F39" s="3"/>
      <c r="G39" s="3"/>
      <c r="H39" s="2"/>
      <c r="I39" s="2"/>
    </row>
    <row r="40" spans="2:9" x14ac:dyDescent="0.15">
      <c r="B40" s="2"/>
      <c r="E40" s="1"/>
      <c r="F40" s="3"/>
      <c r="G40" s="3"/>
      <c r="H40" s="2"/>
      <c r="I40" s="2"/>
    </row>
    <row r="41" spans="2:9" x14ac:dyDescent="0.15">
      <c r="B41" s="2"/>
      <c r="E41" s="1"/>
      <c r="F41" s="3"/>
      <c r="G41" s="3"/>
      <c r="H41" s="2"/>
      <c r="I41" s="2"/>
    </row>
    <row r="42" spans="2:9" x14ac:dyDescent="0.15">
      <c r="B42" s="2"/>
      <c r="E42" s="1"/>
      <c r="F42" s="3"/>
      <c r="G42" s="3"/>
      <c r="H42" s="2"/>
      <c r="I42" s="2"/>
    </row>
    <row r="43" spans="2:9" x14ac:dyDescent="0.15">
      <c r="B43" s="2"/>
      <c r="E43" s="1"/>
      <c r="F43" s="3"/>
      <c r="G43" s="3"/>
      <c r="H43" s="2"/>
      <c r="I43" s="2"/>
    </row>
    <row r="44" spans="2:9" x14ac:dyDescent="0.15">
      <c r="B44" s="2"/>
      <c r="E44" s="1"/>
      <c r="F44" s="3"/>
      <c r="G44" s="3"/>
      <c r="H44" s="2"/>
      <c r="I44" s="2"/>
    </row>
    <row r="45" spans="2:9" x14ac:dyDescent="0.15">
      <c r="B45" s="2"/>
      <c r="E45" s="1"/>
      <c r="F45" s="3"/>
      <c r="G45" s="3"/>
      <c r="H45" s="2"/>
      <c r="I45" s="2"/>
    </row>
    <row r="46" spans="2:9" x14ac:dyDescent="0.15">
      <c r="B46" s="2"/>
      <c r="E46" s="1"/>
      <c r="F46" s="3"/>
      <c r="G46" s="3"/>
      <c r="H46" s="2"/>
      <c r="I46" s="2"/>
    </row>
    <row r="47" spans="2:9" x14ac:dyDescent="0.15">
      <c r="B47" s="2"/>
      <c r="E47" s="1"/>
      <c r="F47" s="3"/>
      <c r="G47" s="3"/>
      <c r="H47" s="2"/>
      <c r="I47" s="2"/>
    </row>
    <row r="48" spans="2:9" x14ac:dyDescent="0.15">
      <c r="B48" s="2"/>
      <c r="E48" s="1"/>
      <c r="F48" s="3"/>
      <c r="G48" s="3"/>
      <c r="H48" s="2"/>
      <c r="I48" s="2"/>
    </row>
    <row r="49" spans="2:9" x14ac:dyDescent="0.15">
      <c r="B49" s="2"/>
      <c r="E49" s="1"/>
      <c r="F49" s="3"/>
      <c r="G49" s="3"/>
      <c r="H49" s="2"/>
      <c r="I49" s="2"/>
    </row>
    <row r="50" spans="2:9" x14ac:dyDescent="0.15">
      <c r="B50" s="2"/>
      <c r="E50" s="1"/>
      <c r="F50" s="3"/>
      <c r="G50" s="3"/>
      <c r="H50" s="2"/>
      <c r="I50" s="2"/>
    </row>
    <row r="51" spans="2:9" x14ac:dyDescent="0.15">
      <c r="B51" s="2"/>
      <c r="E51" s="1"/>
      <c r="F51" s="3"/>
      <c r="G51" s="3"/>
      <c r="H51" s="2"/>
      <c r="I51" s="2"/>
    </row>
    <row r="52" spans="2:9" x14ac:dyDescent="0.15">
      <c r="B52" s="2"/>
      <c r="E52" s="1"/>
      <c r="F52" s="3"/>
      <c r="G52" s="3"/>
      <c r="H52" s="2"/>
      <c r="I52" s="2"/>
    </row>
    <row r="53" spans="2:9" x14ac:dyDescent="0.15">
      <c r="B53" s="2"/>
      <c r="E53" s="1"/>
      <c r="F53" s="3"/>
      <c r="G53" s="3"/>
      <c r="H53" s="2"/>
      <c r="I53" s="2"/>
    </row>
    <row r="54" spans="2:9" x14ac:dyDescent="0.15">
      <c r="B54" s="2"/>
      <c r="E54" s="1"/>
      <c r="F54" s="3"/>
      <c r="G54" s="3"/>
      <c r="H54" s="2"/>
      <c r="I54" s="2"/>
    </row>
    <row r="55" spans="2:9" x14ac:dyDescent="0.15">
      <c r="B55" s="2"/>
      <c r="E55" s="1"/>
      <c r="F55" s="3"/>
      <c r="G55" s="3"/>
      <c r="H55" s="2"/>
      <c r="I55" s="2"/>
    </row>
    <row r="56" spans="2:9" x14ac:dyDescent="0.15">
      <c r="B56" s="2"/>
      <c r="E56" s="1"/>
      <c r="F56" s="3"/>
      <c r="G56" s="3"/>
      <c r="H56" s="2"/>
      <c r="I56" s="2"/>
    </row>
    <row r="57" spans="2:9" x14ac:dyDescent="0.15">
      <c r="B57" s="2"/>
      <c r="E57" s="1"/>
      <c r="F57" s="3"/>
      <c r="G57" s="3"/>
      <c r="H57" s="2"/>
      <c r="I57" s="2"/>
    </row>
    <row r="58" spans="2:9" x14ac:dyDescent="0.15">
      <c r="B58" s="2"/>
      <c r="E58" s="1"/>
      <c r="F58" s="3"/>
      <c r="G58" s="3"/>
      <c r="H58" s="2"/>
      <c r="I58" s="2"/>
    </row>
    <row r="59" spans="2:9" x14ac:dyDescent="0.15">
      <c r="B59" s="2"/>
      <c r="E59" s="1"/>
      <c r="F59" s="3"/>
      <c r="G59" s="3"/>
      <c r="H59" s="2"/>
      <c r="I59" s="2"/>
    </row>
    <row r="60" spans="2:9" x14ac:dyDescent="0.15">
      <c r="B60" s="2"/>
      <c r="E60" s="1"/>
      <c r="F60" s="3"/>
      <c r="G60" s="3"/>
      <c r="H60" s="2"/>
      <c r="I60" s="2"/>
    </row>
    <row r="61" spans="2:9" x14ac:dyDescent="0.15">
      <c r="B61" s="2"/>
      <c r="E61" s="1"/>
      <c r="F61" s="3"/>
      <c r="G61" s="3"/>
      <c r="H61" s="2"/>
      <c r="I61" s="2"/>
    </row>
    <row r="62" spans="2:9" x14ac:dyDescent="0.15">
      <c r="B62" s="2"/>
      <c r="E62" s="1"/>
      <c r="F62" s="3"/>
      <c r="G62" s="3"/>
      <c r="H62" s="2"/>
      <c r="I62" s="2"/>
    </row>
    <row r="63" spans="2:9" x14ac:dyDescent="0.15">
      <c r="B63" s="2"/>
      <c r="E63" s="1"/>
      <c r="F63" s="3"/>
      <c r="G63" s="3"/>
      <c r="H63" s="2"/>
      <c r="I63" s="2"/>
    </row>
    <row r="64" spans="2: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  <row r="282" spans="2:9" x14ac:dyDescent="0.15">
      <c r="B282" s="2"/>
      <c r="E282" s="1"/>
      <c r="F282" s="3"/>
      <c r="G282" s="3"/>
      <c r="H282" s="2"/>
      <c r="I282" s="2"/>
    </row>
    <row r="283" spans="2:9" x14ac:dyDescent="0.15">
      <c r="B283" s="2"/>
      <c r="E283" s="1"/>
      <c r="F283" s="3"/>
      <c r="G283" s="3"/>
      <c r="H283" s="2"/>
      <c r="I283" s="2"/>
    </row>
    <row r="284" spans="2:9" x14ac:dyDescent="0.15">
      <c r="B284" s="2"/>
      <c r="E284" s="1"/>
      <c r="F284" s="3"/>
      <c r="G284" s="3"/>
      <c r="H284" s="2"/>
      <c r="I284" s="2"/>
    </row>
    <row r="285" spans="2:9" x14ac:dyDescent="0.15">
      <c r="B285" s="2"/>
      <c r="E285" s="1"/>
      <c r="F285" s="3"/>
      <c r="G285" s="3"/>
      <c r="H285" s="2"/>
      <c r="I285" s="2"/>
    </row>
    <row r="286" spans="2:9" x14ac:dyDescent="0.15">
      <c r="B286" s="2"/>
      <c r="E286" s="1"/>
      <c r="F286" s="3"/>
      <c r="G286" s="3"/>
      <c r="H286" s="2"/>
      <c r="I286" s="2"/>
    </row>
    <row r="287" spans="2:9" x14ac:dyDescent="0.15">
      <c r="B287" s="2"/>
      <c r="E287" s="1"/>
      <c r="F287" s="3"/>
      <c r="G287" s="3"/>
      <c r="H287" s="2"/>
      <c r="I287" s="2"/>
    </row>
    <row r="288" spans="2:9" x14ac:dyDescent="0.15">
      <c r="B288" s="2"/>
      <c r="E288" s="1"/>
      <c r="F288" s="3"/>
      <c r="G288" s="3"/>
      <c r="H288" s="2"/>
      <c r="I288" s="2"/>
    </row>
    <row r="289" spans="2:9" x14ac:dyDescent="0.15">
      <c r="B289" s="2"/>
      <c r="E289" s="1"/>
      <c r="F289" s="3"/>
      <c r="G289" s="3"/>
      <c r="H289" s="2"/>
      <c r="I289" s="2"/>
    </row>
    <row r="290" spans="2:9" x14ac:dyDescent="0.15">
      <c r="B290" s="2"/>
      <c r="E290" s="1"/>
      <c r="F290" s="3"/>
      <c r="G290" s="3"/>
      <c r="H290" s="2"/>
      <c r="I290" s="2"/>
    </row>
    <row r="291" spans="2:9" x14ac:dyDescent="0.15">
      <c r="B291" s="2"/>
      <c r="E291" s="1"/>
      <c r="F291" s="3"/>
      <c r="G291" s="3"/>
      <c r="H291" s="2"/>
      <c r="I291" s="2"/>
    </row>
    <row r="292" spans="2:9" x14ac:dyDescent="0.15">
      <c r="B292" s="2"/>
      <c r="E292" s="1"/>
      <c r="F292" s="3"/>
      <c r="G292" s="3"/>
      <c r="H292" s="2"/>
      <c r="I292" s="2"/>
    </row>
    <row r="293" spans="2:9" x14ac:dyDescent="0.15">
      <c r="B293" s="2"/>
      <c r="E293" s="1"/>
      <c r="F293" s="3"/>
      <c r="G293" s="3"/>
      <c r="H293" s="2"/>
      <c r="I293" s="2"/>
    </row>
    <row r="294" spans="2:9" x14ac:dyDescent="0.15">
      <c r="B294" s="2"/>
      <c r="E294" s="1"/>
      <c r="F294" s="3"/>
      <c r="G294" s="3"/>
      <c r="H294" s="2"/>
      <c r="I294" s="2"/>
    </row>
    <row r="295" spans="2:9" x14ac:dyDescent="0.15">
      <c r="B295" s="2"/>
      <c r="E295" s="1"/>
      <c r="F295" s="3"/>
      <c r="G295" s="3"/>
      <c r="H295" s="2"/>
      <c r="I295" s="2"/>
    </row>
    <row r="296" spans="2:9" x14ac:dyDescent="0.15">
      <c r="B296" s="2"/>
      <c r="E296" s="1"/>
      <c r="F296" s="3"/>
      <c r="G296" s="3"/>
      <c r="H296" s="2"/>
      <c r="I296" s="2"/>
    </row>
    <row r="297" spans="2:9" x14ac:dyDescent="0.15">
      <c r="B297" s="2"/>
      <c r="E297" s="1"/>
      <c r="F297" s="3"/>
      <c r="G297" s="3"/>
      <c r="H297" s="2"/>
      <c r="I29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0"/>
  <sheetViews>
    <sheetView workbookViewId="0">
      <selection activeCell="K17" sqref="K17"/>
    </sheetView>
  </sheetViews>
  <sheetFormatPr baseColWidth="10" defaultRowHeight="15" x14ac:dyDescent="0.15"/>
  <cols>
    <col min="1" max="1" width="14.6640625" style="7" customWidth="1"/>
    <col min="2" max="2" width="0" hidden="1" customWidth="1"/>
    <col min="3" max="4" width="15.5" bestFit="1" customWidth="1"/>
    <col min="5" max="5" width="102.6640625" customWidth="1"/>
    <col min="6" max="6" width="16.1640625" customWidth="1"/>
    <col min="7" max="7" width="14.5" customWidth="1"/>
    <col min="8" max="8" width="19.5" bestFit="1" customWidth="1"/>
    <col min="9" max="9" width="15.5" customWidth="1"/>
    <col min="10" max="10" width="3.5" customWidth="1"/>
    <col min="11" max="11" width="49.5" bestFit="1" customWidth="1"/>
    <col min="15" max="15" width="14.5" bestFit="1" customWidth="1"/>
  </cols>
  <sheetData>
    <row r="1" spans="1:15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N1" t="s">
        <v>290</v>
      </c>
      <c r="O1" t="s">
        <v>291</v>
      </c>
    </row>
    <row r="4" spans="1:15" x14ac:dyDescent="0.15">
      <c r="A4">
        <v>370001</v>
      </c>
    </row>
    <row r="5" spans="1:15" x14ac:dyDescent="0.15">
      <c r="G5" s="4" t="s">
        <v>92</v>
      </c>
      <c r="H5" s="4"/>
      <c r="I5" s="4" t="s">
        <v>95</v>
      </c>
      <c r="J5" s="4"/>
    </row>
    <row r="6" spans="1:15" x14ac:dyDescent="0.15">
      <c r="G6" s="4" t="s">
        <v>93</v>
      </c>
      <c r="H6" s="4" t="s">
        <v>94</v>
      </c>
      <c r="I6" s="4" t="s">
        <v>96</v>
      </c>
      <c r="J6" s="4" t="s">
        <v>97</v>
      </c>
    </row>
    <row r="7" spans="1:15" x14ac:dyDescent="0.15">
      <c r="A7" s="7" t="s">
        <v>91</v>
      </c>
      <c r="B7" t="s">
        <v>133</v>
      </c>
      <c r="C7" t="s">
        <v>134</v>
      </c>
      <c r="D7" t="s">
        <v>136</v>
      </c>
      <c r="E7" t="s">
        <v>89</v>
      </c>
      <c r="F7" t="s">
        <v>90</v>
      </c>
    </row>
    <row r="9" spans="1:15" x14ac:dyDescent="0.15">
      <c r="A9" s="7">
        <f>C9*1000+D9</f>
        <v>370001001</v>
      </c>
      <c r="B9">
        <v>1</v>
      </c>
      <c r="C9">
        <v>370001</v>
      </c>
      <c r="D9">
        <v>1</v>
      </c>
      <c r="E9" t="s">
        <v>149</v>
      </c>
      <c r="F9">
        <v>5000</v>
      </c>
      <c r="H9" t="str">
        <f>H$6&amp;VLOOKUP(E9,物品!B:C,2,FALSE)</f>
        <v>{"t":"i","i":1</v>
      </c>
      <c r="I9" t="str">
        <f>I$5&amp;F9&amp;I$6</f>
        <v>,"c":5000,"tr":0}</v>
      </c>
      <c r="J9" t="str">
        <f>IF(G9="","",J$6)</f>
        <v/>
      </c>
      <c r="K9" t="str">
        <f>G9&amp;H9&amp;I9&amp;J9</f>
        <v>{"t":"i","i":1,"c":5000,"tr":0}</v>
      </c>
      <c r="L9">
        <f>IF(C9="","",C9+1)</f>
        <v>370002</v>
      </c>
    </row>
    <row r="10" spans="1:15" x14ac:dyDescent="0.15">
      <c r="A10" s="7">
        <f t="shared" ref="A10:A14" si="0">C10*1000+D10</f>
        <v>370001002</v>
      </c>
      <c r="B10">
        <v>1</v>
      </c>
      <c r="C10">
        <v>370001</v>
      </c>
      <c r="D10">
        <v>2</v>
      </c>
      <c r="E10" s="1" t="s">
        <v>9</v>
      </c>
      <c r="F10">
        <v>200</v>
      </c>
      <c r="H10" t="str">
        <f>H$6&amp;VLOOKUP(E10,物品!B:C,2,FALSE)</f>
        <v>{"t":"i","i":2</v>
      </c>
      <c r="I10" t="str">
        <f t="shared" ref="I10:I14" si="1">I$5&amp;F10&amp;I$6</f>
        <v>,"c":200,"tr":0}</v>
      </c>
      <c r="J10" t="str">
        <f t="shared" ref="J10:J14" si="2">IF(G10="","",J$6)</f>
        <v/>
      </c>
      <c r="K10" t="str">
        <f t="shared" ref="K10:K14" si="3">G10&amp;H10&amp;I10&amp;J10</f>
        <v>{"t":"i","i":2,"c":200,"tr":0}</v>
      </c>
      <c r="L10">
        <f t="shared" ref="L10:L14" si="4">IF(C10="","",C10+1)</f>
        <v>370002</v>
      </c>
    </row>
    <row r="11" spans="1:15" x14ac:dyDescent="0.15">
      <c r="A11" s="7">
        <f t="shared" ref="A11" si="5">C11*1000+D11</f>
        <v>370001003</v>
      </c>
      <c r="B11">
        <v>1</v>
      </c>
      <c r="C11">
        <v>370001</v>
      </c>
      <c r="D11">
        <v>3</v>
      </c>
      <c r="E11" t="s">
        <v>248</v>
      </c>
      <c r="F11">
        <v>10</v>
      </c>
      <c r="H11" t="str">
        <f>H$6&amp;VLOOKUP(E11,物品!B:C,2,FALSE)</f>
        <v>{"t":"i","i":29001</v>
      </c>
      <c r="I11" t="str">
        <f t="shared" ref="I11" si="6">I$5&amp;F11&amp;I$6</f>
        <v>,"c":10,"tr":0}</v>
      </c>
      <c r="J11" t="str">
        <f t="shared" ref="J11" si="7">IF(G11="","",J$6)</f>
        <v/>
      </c>
      <c r="K11" t="str">
        <f t="shared" ref="K11" si="8">G11&amp;H11&amp;I11&amp;J11</f>
        <v>{"t":"i","i":29001,"c":10,"tr":0}</v>
      </c>
      <c r="L11">
        <f t="shared" ref="L11" si="9">IF(C11="","",C11+1)</f>
        <v>370002</v>
      </c>
    </row>
    <row r="12" spans="1:15" x14ac:dyDescent="0.15">
      <c r="A12" s="7">
        <f t="shared" si="0"/>
        <v>370001004</v>
      </c>
      <c r="B12">
        <v>1</v>
      </c>
      <c r="C12">
        <v>370001</v>
      </c>
      <c r="D12">
        <v>4</v>
      </c>
      <c r="E12" s="1" t="s">
        <v>287</v>
      </c>
      <c r="F12">
        <v>1</v>
      </c>
      <c r="H12" t="str">
        <f>H$6&amp;VLOOKUP(E12,物品!B:C,2,FALSE)</f>
        <v>{"t":"i","i":11002</v>
      </c>
      <c r="I12" t="str">
        <f t="shared" si="1"/>
        <v>,"c":1,"tr":0}</v>
      </c>
      <c r="J12" t="str">
        <f t="shared" si="2"/>
        <v/>
      </c>
      <c r="K12" t="str">
        <f t="shared" si="3"/>
        <v>{"t":"i","i":11002,"c":1,"tr":0}</v>
      </c>
      <c r="L12">
        <f t="shared" si="4"/>
        <v>370002</v>
      </c>
    </row>
    <row r="13" spans="1:15" x14ac:dyDescent="0.15">
      <c r="A13" s="7">
        <f t="shared" si="0"/>
        <v>370001005</v>
      </c>
      <c r="B13">
        <v>1</v>
      </c>
      <c r="C13">
        <v>370001</v>
      </c>
      <c r="D13">
        <v>5</v>
      </c>
      <c r="E13" s="3" t="s">
        <v>261</v>
      </c>
      <c r="F13">
        <v>5</v>
      </c>
      <c r="H13" t="str">
        <f>H$6&amp;VLOOKUP(E13,物品!B:C,2,FALSE)</f>
        <v>{"t":"i","i":25011</v>
      </c>
      <c r="I13" t="str">
        <f t="shared" si="1"/>
        <v>,"c":5,"tr":0}</v>
      </c>
      <c r="J13" t="str">
        <f t="shared" si="2"/>
        <v/>
      </c>
      <c r="K13" t="str">
        <f t="shared" si="3"/>
        <v>{"t":"i","i":25011,"c":5,"tr":0}</v>
      </c>
      <c r="L13">
        <f t="shared" si="4"/>
        <v>370002</v>
      </c>
    </row>
    <row r="14" spans="1:15" x14ac:dyDescent="0.15">
      <c r="A14" s="7">
        <f t="shared" si="0"/>
        <v>370001006</v>
      </c>
      <c r="B14">
        <v>1</v>
      </c>
      <c r="C14">
        <v>370001</v>
      </c>
      <c r="D14">
        <v>6</v>
      </c>
      <c r="E14" s="3" t="s">
        <v>262</v>
      </c>
      <c r="F14">
        <v>5</v>
      </c>
      <c r="H14" t="str">
        <f>H$6&amp;VLOOKUP(E14,物品!B:C,2,FALSE)</f>
        <v>{"t":"i","i":25012</v>
      </c>
      <c r="I14" t="str">
        <f t="shared" si="1"/>
        <v>,"c":5,"tr":0}</v>
      </c>
      <c r="J14" t="str">
        <f t="shared" si="2"/>
        <v/>
      </c>
      <c r="K14" t="str">
        <f t="shared" si="3"/>
        <v>{"t":"i","i":25012,"c":5,"tr":0}</v>
      </c>
      <c r="L14">
        <f t="shared" si="4"/>
        <v>370002</v>
      </c>
    </row>
    <row r="15" spans="1:15" s="8" customFormat="1" x14ac:dyDescent="0.15">
      <c r="A15" s="8">
        <f t="shared" ref="A15" si="10">C15*1000+D15</f>
        <v>370001007</v>
      </c>
      <c r="B15" s="8">
        <v>1</v>
      </c>
      <c r="C15" s="8">
        <v>370001</v>
      </c>
      <c r="D15" s="8">
        <v>7</v>
      </c>
      <c r="E15" s="8" t="s">
        <v>289</v>
      </c>
      <c r="F15" s="8">
        <v>1</v>
      </c>
      <c r="H15" s="8" t="str">
        <f>O15&amp;N15</f>
        <v>{"t":"c","i":3</v>
      </c>
      <c r="I15" s="8" t="str">
        <f t="shared" ref="I15" si="11">I$5&amp;F15&amp;I$6</f>
        <v>,"c":1,"tr":0}</v>
      </c>
      <c r="J15" s="8" t="str">
        <f t="shared" ref="J15" si="12">IF(G15="","",J$6)</f>
        <v/>
      </c>
      <c r="K15" s="8" t="str">
        <f t="shared" ref="K15" si="13">G15&amp;H15&amp;I15&amp;J15</f>
        <v>{"t":"c","i":3,"c":1,"tr":0}</v>
      </c>
      <c r="L15" s="8">
        <f t="shared" ref="L15" si="14">IF(C15="","",C15+1)</f>
        <v>370002</v>
      </c>
      <c r="N15" s="8">
        <v>3</v>
      </c>
      <c r="O15" s="8" t="s">
        <v>292</v>
      </c>
    </row>
    <row r="16" spans="1:15" s="8" customFormat="1" x14ac:dyDescent="0.15">
      <c r="A16" s="8">
        <f t="shared" ref="A16:A17" si="15">C16*1000+D16</f>
        <v>370001008</v>
      </c>
      <c r="B16" s="8">
        <v>1</v>
      </c>
      <c r="C16" s="8">
        <v>370001</v>
      </c>
      <c r="D16">
        <v>8</v>
      </c>
      <c r="E16" s="8" t="s">
        <v>294</v>
      </c>
      <c r="F16" s="8">
        <v>1</v>
      </c>
      <c r="H16" s="8" t="str">
        <f>O16&amp;N16</f>
        <v>{"t":"g","i":1</v>
      </c>
      <c r="I16" s="8" t="str">
        <f t="shared" ref="I16:I17" si="16">I$5&amp;F16&amp;I$6</f>
        <v>,"c":1,"tr":0}</v>
      </c>
      <c r="J16" s="8" t="str">
        <f t="shared" ref="J16:J17" si="17">IF(G16="","",J$6)</f>
        <v/>
      </c>
      <c r="K16" s="8" t="str">
        <f t="shared" ref="K16:K17" si="18">G16&amp;H16&amp;I16&amp;J16</f>
        <v>{"t":"g","i":1,"c":1,"tr":0}</v>
      </c>
      <c r="L16" s="8">
        <f t="shared" ref="L16:L17" si="19">IF(C16="","",C16+1)</f>
        <v>370002</v>
      </c>
      <c r="N16" s="8">
        <v>1</v>
      </c>
      <c r="O16" s="8" t="s">
        <v>293</v>
      </c>
    </row>
    <row r="17" spans="1:12" x14ac:dyDescent="0.15">
      <c r="A17" s="7">
        <f t="shared" si="15"/>
        <v>370001009</v>
      </c>
      <c r="B17">
        <v>1</v>
      </c>
      <c r="C17">
        <v>370001</v>
      </c>
      <c r="D17">
        <v>9</v>
      </c>
      <c r="E17" s="3" t="s">
        <v>296</v>
      </c>
      <c r="F17">
        <v>1</v>
      </c>
      <c r="H17" t="str">
        <f>H$6&amp;VLOOKUP(E17,物品!B:C,2,FALSE)</f>
        <v>{"t":"i","i":35</v>
      </c>
      <c r="I17" t="str">
        <f t="shared" si="16"/>
        <v>,"c":1,"tr":0}</v>
      </c>
      <c r="J17" t="str">
        <f t="shared" si="17"/>
        <v/>
      </c>
      <c r="K17" t="str">
        <f t="shared" si="18"/>
        <v>{"t":"i","i":35,"c":1,"tr":0}</v>
      </c>
      <c r="L17">
        <f t="shared" si="19"/>
        <v>370002</v>
      </c>
    </row>
    <row r="18" spans="1:12" s="9" customFormat="1" x14ac:dyDescent="0.15"/>
    <row r="21" spans="1:12" x14ac:dyDescent="0.15">
      <c r="A21" s="7">
        <f>C21*1000+D21</f>
        <v>370002001</v>
      </c>
      <c r="B21">
        <v>1</v>
      </c>
      <c r="C21">
        <v>370002</v>
      </c>
      <c r="D21">
        <v>1</v>
      </c>
      <c r="E21" t="s">
        <v>149</v>
      </c>
      <c r="F21">
        <v>5000</v>
      </c>
      <c r="H21" t="str">
        <f>H$6&amp;VLOOKUP(E21,物品!B:C,2,FALSE)</f>
        <v>{"t":"i","i":1</v>
      </c>
      <c r="I21" t="str">
        <f>I$5&amp;F21&amp;I$6</f>
        <v>,"c":5000,"tr":0}</v>
      </c>
      <c r="J21" t="str">
        <f>IF(G21="","",J$6)</f>
        <v/>
      </c>
      <c r="K21" t="str">
        <f>G21&amp;H21&amp;I21&amp;J21</f>
        <v>{"t":"i","i":1,"c":5000,"tr":0}</v>
      </c>
      <c r="L21">
        <f>IF(C21="","",C21+1)</f>
        <v>370003</v>
      </c>
    </row>
    <row r="22" spans="1:12" x14ac:dyDescent="0.15">
      <c r="A22" s="7">
        <f t="shared" ref="A22:A35" si="20">C22*1000+D22</f>
        <v>370002002</v>
      </c>
      <c r="B22">
        <v>1</v>
      </c>
      <c r="C22">
        <v>370002</v>
      </c>
      <c r="D22">
        <v>2</v>
      </c>
      <c r="E22" s="1" t="s">
        <v>9</v>
      </c>
      <c r="F22">
        <v>200</v>
      </c>
      <c r="H22" t="str">
        <f>H$6&amp;VLOOKUP(E22,物品!B:C,2,FALSE)</f>
        <v>{"t":"i","i":2</v>
      </c>
      <c r="I22" t="str">
        <f t="shared" ref="I22:I34" si="21">I$5&amp;F22&amp;I$6</f>
        <v>,"c":200,"tr":0}</v>
      </c>
      <c r="J22" t="str">
        <f t="shared" ref="J22:J34" si="22">IF(G22="","",J$6)</f>
        <v/>
      </c>
      <c r="K22" t="str">
        <f t="shared" ref="K22:K34" si="23">G22&amp;H22&amp;I22&amp;J22</f>
        <v>{"t":"i","i":2,"c":200,"tr":0}</v>
      </c>
      <c r="L22">
        <f t="shared" ref="L22:L87" si="24">IF(C22="","",C22+1)</f>
        <v>370003</v>
      </c>
    </row>
    <row r="23" spans="1:12" x14ac:dyDescent="0.15">
      <c r="A23" s="7">
        <f t="shared" si="20"/>
        <v>370002003</v>
      </c>
      <c r="B23">
        <v>1</v>
      </c>
      <c r="C23">
        <v>370002</v>
      </c>
      <c r="D23">
        <v>3</v>
      </c>
      <c r="E23" t="s">
        <v>260</v>
      </c>
      <c r="F23">
        <v>5</v>
      </c>
      <c r="H23" t="str">
        <f>H$6&amp;VLOOKUP(E23,物品!B:C,2,FALSE)</f>
        <v>{"t":"i","i":88</v>
      </c>
      <c r="I23" t="str">
        <f t="shared" si="21"/>
        <v>,"c":5,"tr":0}</v>
      </c>
      <c r="J23" t="str">
        <f t="shared" si="22"/>
        <v/>
      </c>
      <c r="K23" t="str">
        <f t="shared" si="23"/>
        <v>{"t":"i","i":88,"c":5,"tr":0}</v>
      </c>
      <c r="L23">
        <f t="shared" si="24"/>
        <v>370003</v>
      </c>
    </row>
    <row r="24" spans="1:12" x14ac:dyDescent="0.15">
      <c r="A24" s="7">
        <f t="shared" si="20"/>
        <v>370002004</v>
      </c>
      <c r="B24">
        <v>1</v>
      </c>
      <c r="C24">
        <v>370002</v>
      </c>
      <c r="D24">
        <v>4</v>
      </c>
      <c r="E24" s="3" t="s">
        <v>261</v>
      </c>
      <c r="F24">
        <v>10</v>
      </c>
      <c r="H24" t="str">
        <f>H$6&amp;VLOOKUP(E24,物品!B:C,2,FALSE)</f>
        <v>{"t":"i","i":25011</v>
      </c>
      <c r="I24" t="str">
        <f t="shared" si="21"/>
        <v>,"c":10,"tr":0}</v>
      </c>
      <c r="J24" t="str">
        <f t="shared" si="22"/>
        <v/>
      </c>
      <c r="K24" t="str">
        <f t="shared" si="23"/>
        <v>{"t":"i","i":25011,"c":10,"tr":0}</v>
      </c>
      <c r="L24">
        <f t="shared" si="24"/>
        <v>370003</v>
      </c>
    </row>
    <row r="25" spans="1:12" x14ac:dyDescent="0.15">
      <c r="A25" s="7">
        <f t="shared" si="20"/>
        <v>370002005</v>
      </c>
      <c r="B25">
        <v>1</v>
      </c>
      <c r="C25">
        <v>370002</v>
      </c>
      <c r="D25">
        <v>5</v>
      </c>
      <c r="E25" s="3" t="s">
        <v>262</v>
      </c>
      <c r="F25">
        <v>10</v>
      </c>
      <c r="H25" t="str">
        <f>H$6&amp;VLOOKUP(E25,物品!B:C,2,FALSE)</f>
        <v>{"t":"i","i":25012</v>
      </c>
      <c r="I25" t="str">
        <f t="shared" si="21"/>
        <v>,"c":10,"tr":0}</v>
      </c>
      <c r="J25" t="str">
        <f t="shared" si="22"/>
        <v/>
      </c>
      <c r="K25" t="str">
        <f t="shared" si="23"/>
        <v>{"t":"i","i":25012,"c":10,"tr":0}</v>
      </c>
      <c r="L25">
        <f t="shared" si="24"/>
        <v>370003</v>
      </c>
    </row>
    <row r="26" spans="1:12" x14ac:dyDescent="0.15">
      <c r="A26" s="7">
        <f t="shared" ref="A26" si="25">C26*1000+D26</f>
        <v>370002006</v>
      </c>
      <c r="B26">
        <v>1</v>
      </c>
      <c r="C26">
        <v>370002</v>
      </c>
      <c r="D26">
        <v>6</v>
      </c>
      <c r="E26" s="1" t="s">
        <v>265</v>
      </c>
      <c r="F26">
        <v>1</v>
      </c>
      <c r="H26" t="str">
        <f>H$6&amp;VLOOKUP(E26,物品!B:C,2,FALSE)</f>
        <v>{"t":"i","i":11003</v>
      </c>
      <c r="I26" t="str">
        <f t="shared" ref="I26" si="26">I$5&amp;F26&amp;I$6</f>
        <v>,"c":1,"tr":0}</v>
      </c>
      <c r="J26" t="str">
        <f t="shared" ref="J26" si="27">IF(G26="","",J$6)</f>
        <v/>
      </c>
      <c r="K26" t="str">
        <f t="shared" ref="K26" si="28">G26&amp;H26&amp;I26&amp;J26</f>
        <v>{"t":"i","i":11003,"c":1,"tr":0}</v>
      </c>
      <c r="L26">
        <f t="shared" si="24"/>
        <v>370003</v>
      </c>
    </row>
    <row r="27" spans="1:12" x14ac:dyDescent="0.15">
      <c r="C27" t="s">
        <v>286</v>
      </c>
      <c r="E27" s="3"/>
      <c r="L27" t="str">
        <f t="shared" si="24"/>
        <v/>
      </c>
    </row>
    <row r="28" spans="1:12" x14ac:dyDescent="0.15">
      <c r="C28" t="s">
        <v>286</v>
      </c>
      <c r="E28" s="3"/>
      <c r="L28" t="str">
        <f t="shared" si="24"/>
        <v/>
      </c>
    </row>
    <row r="29" spans="1:12" x14ac:dyDescent="0.15">
      <c r="A29" s="7">
        <f t="shared" si="20"/>
        <v>370003001</v>
      </c>
      <c r="B29">
        <v>1</v>
      </c>
      <c r="C29">
        <v>370003</v>
      </c>
      <c r="D29">
        <v>1</v>
      </c>
      <c r="E29" t="s">
        <v>149</v>
      </c>
      <c r="F29">
        <v>5000</v>
      </c>
      <c r="H29" t="str">
        <f>H$6&amp;VLOOKUP(E29,物品!B:C,2,FALSE)</f>
        <v>{"t":"i","i":1</v>
      </c>
      <c r="I29" t="str">
        <f t="shared" si="21"/>
        <v>,"c":5000,"tr":0}</v>
      </c>
      <c r="J29" t="str">
        <f t="shared" si="22"/>
        <v/>
      </c>
      <c r="K29" t="str">
        <f t="shared" si="23"/>
        <v>{"t":"i","i":1,"c":5000,"tr":0}</v>
      </c>
      <c r="L29">
        <f t="shared" si="24"/>
        <v>370004</v>
      </c>
    </row>
    <row r="30" spans="1:12" x14ac:dyDescent="0.15">
      <c r="A30" s="7">
        <f t="shared" si="20"/>
        <v>370003002</v>
      </c>
      <c r="B30">
        <v>1</v>
      </c>
      <c r="C30">
        <v>370003</v>
      </c>
      <c r="D30">
        <v>2</v>
      </c>
      <c r="E30" s="1" t="s">
        <v>9</v>
      </c>
      <c r="F30">
        <v>200</v>
      </c>
      <c r="H30" t="str">
        <f>H$6&amp;VLOOKUP(E30,物品!B:C,2,FALSE)</f>
        <v>{"t":"i","i":2</v>
      </c>
      <c r="I30" t="str">
        <f t="shared" si="21"/>
        <v>,"c":200,"tr":0}</v>
      </c>
      <c r="J30" t="str">
        <f t="shared" si="22"/>
        <v/>
      </c>
      <c r="K30" t="str">
        <f t="shared" si="23"/>
        <v>{"t":"i","i":2,"c":200,"tr":0}</v>
      </c>
      <c r="L30">
        <f t="shared" si="24"/>
        <v>370004</v>
      </c>
    </row>
    <row r="31" spans="1:12" x14ac:dyDescent="0.15">
      <c r="A31" s="7">
        <f t="shared" si="20"/>
        <v>370003003</v>
      </c>
      <c r="B31">
        <v>1</v>
      </c>
      <c r="C31">
        <v>370003</v>
      </c>
      <c r="D31">
        <v>3</v>
      </c>
      <c r="E31" t="s">
        <v>260</v>
      </c>
      <c r="F31">
        <v>5</v>
      </c>
      <c r="H31" t="str">
        <f>H$6&amp;VLOOKUP(E31,物品!B:C,2,FALSE)</f>
        <v>{"t":"i","i":88</v>
      </c>
      <c r="I31" t="str">
        <f t="shared" si="21"/>
        <v>,"c":5,"tr":0}</v>
      </c>
      <c r="J31" t="str">
        <f t="shared" si="22"/>
        <v/>
      </c>
      <c r="K31" t="str">
        <f t="shared" si="23"/>
        <v>{"t":"i","i":88,"c":5,"tr":0}</v>
      </c>
      <c r="L31">
        <f t="shared" si="24"/>
        <v>370004</v>
      </c>
    </row>
    <row r="32" spans="1:12" x14ac:dyDescent="0.15">
      <c r="A32" s="7">
        <f t="shared" si="20"/>
        <v>370003004</v>
      </c>
      <c r="B32">
        <v>1</v>
      </c>
      <c r="C32">
        <v>370003</v>
      </c>
      <c r="D32">
        <v>4</v>
      </c>
      <c r="E32" s="3" t="s">
        <v>263</v>
      </c>
      <c r="F32">
        <v>10</v>
      </c>
      <c r="H32" t="str">
        <f>H$6&amp;VLOOKUP(E32,物品!B:C,2,FALSE)</f>
        <v>{"t":"i","i":25021</v>
      </c>
      <c r="I32" t="str">
        <f t="shared" si="21"/>
        <v>,"c":10,"tr":0}</v>
      </c>
      <c r="J32" t="str">
        <f t="shared" si="22"/>
        <v/>
      </c>
      <c r="K32" t="str">
        <f t="shared" si="23"/>
        <v>{"t":"i","i":25021,"c":10,"tr":0}</v>
      </c>
      <c r="L32">
        <f t="shared" si="24"/>
        <v>370004</v>
      </c>
    </row>
    <row r="33" spans="1:12" x14ac:dyDescent="0.15">
      <c r="A33" s="7">
        <f t="shared" si="20"/>
        <v>370003005</v>
      </c>
      <c r="B33">
        <v>1</v>
      </c>
      <c r="C33">
        <v>370003</v>
      </c>
      <c r="D33">
        <v>5</v>
      </c>
      <c r="E33" s="3" t="s">
        <v>264</v>
      </c>
      <c r="F33">
        <v>10</v>
      </c>
      <c r="H33" t="str">
        <f>H$6&amp;VLOOKUP(E33,物品!B:C,2,FALSE)</f>
        <v>{"t":"i","i":25022</v>
      </c>
      <c r="I33" t="str">
        <f t="shared" si="21"/>
        <v>,"c":10,"tr":0}</v>
      </c>
      <c r="J33" t="str">
        <f t="shared" si="22"/>
        <v/>
      </c>
      <c r="K33" t="str">
        <f t="shared" si="23"/>
        <v>{"t":"i","i":25022,"c":10,"tr":0}</v>
      </c>
      <c r="L33">
        <f t="shared" si="24"/>
        <v>370004</v>
      </c>
    </row>
    <row r="34" spans="1:12" x14ac:dyDescent="0.15">
      <c r="A34" s="7">
        <f t="shared" si="20"/>
        <v>370003006</v>
      </c>
      <c r="B34">
        <v>1</v>
      </c>
      <c r="C34">
        <v>370003</v>
      </c>
      <c r="D34">
        <v>6</v>
      </c>
      <c r="E34" s="1" t="s">
        <v>266</v>
      </c>
      <c r="F34">
        <v>1</v>
      </c>
      <c r="H34" t="str">
        <f>H$6&amp;VLOOKUP(E34,物品!B:C,2,FALSE)</f>
        <v>{"t":"i","i":11004</v>
      </c>
      <c r="I34" t="str">
        <f t="shared" si="21"/>
        <v>,"c":1,"tr":0}</v>
      </c>
      <c r="J34" t="str">
        <f t="shared" si="22"/>
        <v/>
      </c>
      <c r="K34" t="str">
        <f t="shared" si="23"/>
        <v>{"t":"i","i":11004,"c":1,"tr":0}</v>
      </c>
      <c r="L34">
        <f t="shared" si="24"/>
        <v>370004</v>
      </c>
    </row>
    <row r="35" spans="1:12" x14ac:dyDescent="0.15">
      <c r="A35" s="7">
        <f t="shared" si="20"/>
        <v>370003007</v>
      </c>
      <c r="B35">
        <v>2</v>
      </c>
      <c r="C35">
        <v>370003</v>
      </c>
      <c r="D35">
        <v>7</v>
      </c>
      <c r="E35" s="1" t="s">
        <v>295</v>
      </c>
      <c r="F35">
        <v>25</v>
      </c>
      <c r="H35" t="str">
        <f>H$6&amp;VLOOKUP(E35,物品!B:C,2,FALSE)</f>
        <v>{"t":"i","i":21005</v>
      </c>
      <c r="I35" t="str">
        <f t="shared" ref="I35" si="29">I$5&amp;F35&amp;I$6</f>
        <v>,"c":25,"tr":0}</v>
      </c>
      <c r="J35" t="str">
        <f t="shared" ref="J35" si="30">IF(G35="","",J$6)</f>
        <v/>
      </c>
      <c r="K35" t="str">
        <f t="shared" ref="K35" si="31">G35&amp;H35&amp;I35&amp;J35</f>
        <v>{"t":"i","i":21005,"c":25,"tr":0}</v>
      </c>
      <c r="L35">
        <f t="shared" ref="L35" si="32">IF(C35="","",C35+1)</f>
        <v>370004</v>
      </c>
    </row>
    <row r="36" spans="1:12" x14ac:dyDescent="0.15">
      <c r="E36" s="1"/>
    </row>
    <row r="37" spans="1:12" x14ac:dyDescent="0.15">
      <c r="E37" s="1"/>
    </row>
    <row r="38" spans="1:12" x14ac:dyDescent="0.15">
      <c r="C38" t="s">
        <v>286</v>
      </c>
      <c r="L38" t="str">
        <f t="shared" si="24"/>
        <v/>
      </c>
    </row>
    <row r="39" spans="1:12" x14ac:dyDescent="0.15">
      <c r="C39" t="s">
        <v>286</v>
      </c>
      <c r="L39" t="str">
        <f t="shared" si="24"/>
        <v/>
      </c>
    </row>
    <row r="40" spans="1:12" x14ac:dyDescent="0.15">
      <c r="A40" s="7">
        <f t="shared" ref="A40:A45" si="33">C40*1000+D40</f>
        <v>370004001</v>
      </c>
      <c r="B40">
        <v>1</v>
      </c>
      <c r="C40">
        <v>370004</v>
      </c>
      <c r="D40">
        <v>1</v>
      </c>
      <c r="E40" t="s">
        <v>149</v>
      </c>
      <c r="F40">
        <v>5000</v>
      </c>
      <c r="H40" t="str">
        <f>H$6&amp;VLOOKUP(E40,物品!B:C,2,FALSE)</f>
        <v>{"t":"i","i":1</v>
      </c>
      <c r="I40" t="str">
        <f t="shared" ref="I40:I45" si="34">I$5&amp;F40&amp;I$6</f>
        <v>,"c":5000,"tr":0}</v>
      </c>
      <c r="J40" t="str">
        <f t="shared" ref="J40:J45" si="35">IF(G40="","",J$6)</f>
        <v/>
      </c>
      <c r="K40" t="str">
        <f t="shared" ref="K40:K45" si="36">G40&amp;H40&amp;I40&amp;J40</f>
        <v>{"t":"i","i":1,"c":5000,"tr":0}</v>
      </c>
      <c r="L40">
        <f t="shared" si="24"/>
        <v>370005</v>
      </c>
    </row>
    <row r="41" spans="1:12" x14ac:dyDescent="0.15">
      <c r="A41" s="7">
        <f t="shared" si="33"/>
        <v>370004002</v>
      </c>
      <c r="B41">
        <v>1</v>
      </c>
      <c r="C41">
        <v>370004</v>
      </c>
      <c r="D41">
        <v>2</v>
      </c>
      <c r="E41" s="1" t="s">
        <v>9</v>
      </c>
      <c r="F41">
        <v>200</v>
      </c>
      <c r="H41" t="str">
        <f>H$6&amp;VLOOKUP(E41,物品!B:C,2,FALSE)</f>
        <v>{"t":"i","i":2</v>
      </c>
      <c r="I41" t="str">
        <f t="shared" si="34"/>
        <v>,"c":200,"tr":0}</v>
      </c>
      <c r="J41" t="str">
        <f t="shared" si="35"/>
        <v/>
      </c>
      <c r="K41" t="str">
        <f t="shared" si="36"/>
        <v>{"t":"i","i":2,"c":200,"tr":0}</v>
      </c>
      <c r="L41">
        <f t="shared" si="24"/>
        <v>370005</v>
      </c>
    </row>
    <row r="42" spans="1:12" x14ac:dyDescent="0.15">
      <c r="A42" s="7">
        <f t="shared" si="33"/>
        <v>370004003</v>
      </c>
      <c r="B42">
        <v>1</v>
      </c>
      <c r="C42">
        <v>370004</v>
      </c>
      <c r="D42">
        <v>3</v>
      </c>
      <c r="E42" t="s">
        <v>260</v>
      </c>
      <c r="F42">
        <v>5</v>
      </c>
      <c r="H42" t="str">
        <f>H$6&amp;VLOOKUP(E42,物品!B:C,2,FALSE)</f>
        <v>{"t":"i","i":88</v>
      </c>
      <c r="I42" t="str">
        <f t="shared" si="34"/>
        <v>,"c":5,"tr":0}</v>
      </c>
      <c r="J42" t="str">
        <f t="shared" si="35"/>
        <v/>
      </c>
      <c r="K42" t="str">
        <f t="shared" si="36"/>
        <v>{"t":"i","i":88,"c":5,"tr":0}</v>
      </c>
      <c r="L42">
        <f t="shared" si="24"/>
        <v>370005</v>
      </c>
    </row>
    <row r="43" spans="1:12" x14ac:dyDescent="0.15">
      <c r="A43" s="7">
        <f t="shared" si="33"/>
        <v>370004004</v>
      </c>
      <c r="B43">
        <v>1</v>
      </c>
      <c r="C43">
        <v>370004</v>
      </c>
      <c r="D43">
        <v>4</v>
      </c>
      <c r="E43" s="3" t="s">
        <v>268</v>
      </c>
      <c r="F43">
        <v>10</v>
      </c>
      <c r="H43" t="str">
        <f>H$6&amp;VLOOKUP(E43,物品!B:C,2,FALSE)</f>
        <v>{"t":"i","i":25031</v>
      </c>
      <c r="I43" t="str">
        <f t="shared" si="34"/>
        <v>,"c":10,"tr":0}</v>
      </c>
      <c r="J43" t="str">
        <f t="shared" si="35"/>
        <v/>
      </c>
      <c r="K43" t="str">
        <f t="shared" si="36"/>
        <v>{"t":"i","i":25031,"c":10,"tr":0}</v>
      </c>
      <c r="L43">
        <f t="shared" si="24"/>
        <v>370005</v>
      </c>
    </row>
    <row r="44" spans="1:12" x14ac:dyDescent="0.15">
      <c r="A44" s="7">
        <f t="shared" si="33"/>
        <v>370004005</v>
      </c>
      <c r="B44">
        <v>1</v>
      </c>
      <c r="C44">
        <v>370004</v>
      </c>
      <c r="D44">
        <v>5</v>
      </c>
      <c r="E44" s="3" t="s">
        <v>269</v>
      </c>
      <c r="F44">
        <v>10</v>
      </c>
      <c r="H44" t="str">
        <f>H$6&amp;VLOOKUP(E44,物品!B:C,2,FALSE)</f>
        <v>{"t":"i","i":25032</v>
      </c>
      <c r="I44" t="str">
        <f t="shared" si="34"/>
        <v>,"c":10,"tr":0}</v>
      </c>
      <c r="J44" t="str">
        <f t="shared" si="35"/>
        <v/>
      </c>
      <c r="K44" t="str">
        <f t="shared" si="36"/>
        <v>{"t":"i","i":25032,"c":10,"tr":0}</v>
      </c>
      <c r="L44">
        <f t="shared" si="24"/>
        <v>370005</v>
      </c>
    </row>
    <row r="45" spans="1:12" x14ac:dyDescent="0.15">
      <c r="A45" s="7">
        <f t="shared" si="33"/>
        <v>370004006</v>
      </c>
      <c r="B45">
        <v>1</v>
      </c>
      <c r="C45">
        <v>370004</v>
      </c>
      <c r="D45">
        <v>6</v>
      </c>
      <c r="E45" s="1" t="s">
        <v>267</v>
      </c>
      <c r="F45">
        <v>1</v>
      </c>
      <c r="H45" t="str">
        <f>H$6&amp;VLOOKUP(E45,物品!B:C,2,FALSE)</f>
        <v>{"t":"i","i":11005</v>
      </c>
      <c r="I45" t="str">
        <f t="shared" si="34"/>
        <v>,"c":1,"tr":0}</v>
      </c>
      <c r="J45" t="str">
        <f t="shared" si="35"/>
        <v/>
      </c>
      <c r="K45" t="str">
        <f t="shared" si="36"/>
        <v>{"t":"i","i":11005,"c":1,"tr":0}</v>
      </c>
      <c r="L45">
        <f t="shared" si="24"/>
        <v>370005</v>
      </c>
    </row>
    <row r="46" spans="1:12" x14ac:dyDescent="0.15">
      <c r="C46" t="s">
        <v>286</v>
      </c>
      <c r="L46" t="str">
        <f t="shared" si="24"/>
        <v/>
      </c>
    </row>
    <row r="47" spans="1:12" x14ac:dyDescent="0.15">
      <c r="C47" t="s">
        <v>286</v>
      </c>
      <c r="L47" t="str">
        <f t="shared" si="24"/>
        <v/>
      </c>
    </row>
    <row r="48" spans="1:12" x14ac:dyDescent="0.15">
      <c r="A48" s="7">
        <f t="shared" ref="A48:A53" si="37">C48*1000+D48</f>
        <v>370005001</v>
      </c>
      <c r="B48">
        <v>1</v>
      </c>
      <c r="C48">
        <v>370005</v>
      </c>
      <c r="D48">
        <v>1</v>
      </c>
      <c r="E48" t="s">
        <v>149</v>
      </c>
      <c r="F48">
        <v>5000</v>
      </c>
      <c r="H48" t="str">
        <f>H$6&amp;VLOOKUP(E48,物品!B:C,2,FALSE)</f>
        <v>{"t":"i","i":1</v>
      </c>
      <c r="I48" t="str">
        <f t="shared" ref="I48:I53" si="38">I$5&amp;F48&amp;I$6</f>
        <v>,"c":5000,"tr":0}</v>
      </c>
      <c r="J48" t="str">
        <f t="shared" ref="J48:J53" si="39">IF(G48="","",J$6)</f>
        <v/>
      </c>
      <c r="K48" t="str">
        <f t="shared" ref="K48:K53" si="40">G48&amp;H48&amp;I48&amp;J48</f>
        <v>{"t":"i","i":1,"c":5000,"tr":0}</v>
      </c>
      <c r="L48">
        <f t="shared" si="24"/>
        <v>370006</v>
      </c>
    </row>
    <row r="49" spans="1:12" x14ac:dyDescent="0.15">
      <c r="A49" s="7">
        <f t="shared" si="37"/>
        <v>370005002</v>
      </c>
      <c r="B49">
        <v>1</v>
      </c>
      <c r="C49">
        <v>370005</v>
      </c>
      <c r="D49">
        <v>2</v>
      </c>
      <c r="E49" s="1" t="s">
        <v>9</v>
      </c>
      <c r="F49">
        <v>200</v>
      </c>
      <c r="H49" t="str">
        <f>H$6&amp;VLOOKUP(E49,物品!B:C,2,FALSE)</f>
        <v>{"t":"i","i":2</v>
      </c>
      <c r="I49" t="str">
        <f t="shared" si="38"/>
        <v>,"c":200,"tr":0}</v>
      </c>
      <c r="J49" t="str">
        <f t="shared" si="39"/>
        <v/>
      </c>
      <c r="K49" t="str">
        <f t="shared" si="40"/>
        <v>{"t":"i","i":2,"c":200,"tr":0}</v>
      </c>
      <c r="L49">
        <f t="shared" si="24"/>
        <v>370006</v>
      </c>
    </row>
    <row r="50" spans="1:12" x14ac:dyDescent="0.15">
      <c r="A50" s="7">
        <f t="shared" si="37"/>
        <v>370005003</v>
      </c>
      <c r="B50">
        <v>1</v>
      </c>
      <c r="C50">
        <v>370005</v>
      </c>
      <c r="D50">
        <v>3</v>
      </c>
      <c r="E50" t="s">
        <v>260</v>
      </c>
      <c r="F50">
        <v>5</v>
      </c>
      <c r="H50" t="str">
        <f>H$6&amp;VLOOKUP(E50,物品!B:C,2,FALSE)</f>
        <v>{"t":"i","i":88</v>
      </c>
      <c r="I50" t="str">
        <f t="shared" si="38"/>
        <v>,"c":5,"tr":0}</v>
      </c>
      <c r="J50" t="str">
        <f t="shared" si="39"/>
        <v/>
      </c>
      <c r="K50" t="str">
        <f t="shared" si="40"/>
        <v>{"t":"i","i":88,"c":5,"tr":0}</v>
      </c>
      <c r="L50">
        <f t="shared" si="24"/>
        <v>370006</v>
      </c>
    </row>
    <row r="51" spans="1:12" x14ac:dyDescent="0.15">
      <c r="A51" s="7">
        <f t="shared" si="37"/>
        <v>370005004</v>
      </c>
      <c r="B51">
        <v>1</v>
      </c>
      <c r="C51">
        <v>370005</v>
      </c>
      <c r="D51">
        <v>4</v>
      </c>
      <c r="E51" s="3" t="s">
        <v>271</v>
      </c>
      <c r="F51">
        <v>10</v>
      </c>
      <c r="H51" t="str">
        <f>H$6&amp;VLOOKUP(E51,物品!B:C,2,FALSE)</f>
        <v>{"t":"i","i":25041</v>
      </c>
      <c r="I51" t="str">
        <f t="shared" si="38"/>
        <v>,"c":10,"tr":0}</v>
      </c>
      <c r="J51" t="str">
        <f t="shared" si="39"/>
        <v/>
      </c>
      <c r="K51" t="str">
        <f t="shared" si="40"/>
        <v>{"t":"i","i":25041,"c":10,"tr":0}</v>
      </c>
      <c r="L51">
        <f t="shared" si="24"/>
        <v>370006</v>
      </c>
    </row>
    <row r="52" spans="1:12" x14ac:dyDescent="0.15">
      <c r="A52" s="7">
        <f t="shared" si="37"/>
        <v>370005005</v>
      </c>
      <c r="B52">
        <v>1</v>
      </c>
      <c r="C52">
        <v>370005</v>
      </c>
      <c r="D52">
        <v>5</v>
      </c>
      <c r="E52" s="3" t="s">
        <v>272</v>
      </c>
      <c r="F52">
        <v>10</v>
      </c>
      <c r="H52" t="str">
        <f>H$6&amp;VLOOKUP(E52,物品!B:C,2,FALSE)</f>
        <v>{"t":"i","i":25042</v>
      </c>
      <c r="I52" t="str">
        <f t="shared" si="38"/>
        <v>,"c":10,"tr":0}</v>
      </c>
      <c r="J52" t="str">
        <f t="shared" si="39"/>
        <v/>
      </c>
      <c r="K52" t="str">
        <f t="shared" si="40"/>
        <v>{"t":"i","i":25042,"c":10,"tr":0}</v>
      </c>
      <c r="L52">
        <f t="shared" si="24"/>
        <v>370006</v>
      </c>
    </row>
    <row r="53" spans="1:12" x14ac:dyDescent="0.15">
      <c r="A53" s="7">
        <f t="shared" si="37"/>
        <v>370005006</v>
      </c>
      <c r="B53">
        <v>1</v>
      </c>
      <c r="C53">
        <v>370005</v>
      </c>
      <c r="D53">
        <v>6</v>
      </c>
      <c r="E53" s="1" t="s">
        <v>270</v>
      </c>
      <c r="F53">
        <v>1</v>
      </c>
      <c r="H53" t="str">
        <f>H$6&amp;VLOOKUP(E53,物品!B:C,2,FALSE)</f>
        <v>{"t":"i","i":11006</v>
      </c>
      <c r="I53" t="str">
        <f t="shared" si="38"/>
        <v>,"c":1,"tr":0}</v>
      </c>
      <c r="J53" t="str">
        <f t="shared" si="39"/>
        <v/>
      </c>
      <c r="K53" t="str">
        <f t="shared" si="40"/>
        <v>{"t":"i","i":11006,"c":1,"tr":0}</v>
      </c>
      <c r="L53">
        <f t="shared" si="24"/>
        <v>370006</v>
      </c>
    </row>
    <row r="54" spans="1:12" x14ac:dyDescent="0.15">
      <c r="C54" t="s">
        <v>286</v>
      </c>
      <c r="L54" t="str">
        <f t="shared" si="24"/>
        <v/>
      </c>
    </row>
    <row r="55" spans="1:12" x14ac:dyDescent="0.15">
      <c r="C55" t="s">
        <v>286</v>
      </c>
      <c r="L55" t="str">
        <f t="shared" si="24"/>
        <v/>
      </c>
    </row>
    <row r="56" spans="1:12" x14ac:dyDescent="0.15">
      <c r="A56" s="7">
        <f t="shared" ref="A56:A61" si="41">C56*1000+D56</f>
        <v>370006001</v>
      </c>
      <c r="B56">
        <v>1</v>
      </c>
      <c r="C56">
        <v>370006</v>
      </c>
      <c r="D56">
        <v>1</v>
      </c>
      <c r="E56" t="s">
        <v>149</v>
      </c>
      <c r="F56">
        <v>5000</v>
      </c>
      <c r="H56" t="str">
        <f>H$6&amp;VLOOKUP(E56,物品!B:C,2,FALSE)</f>
        <v>{"t":"i","i":1</v>
      </c>
      <c r="I56" t="str">
        <f t="shared" ref="I56:I61" si="42">I$5&amp;F56&amp;I$6</f>
        <v>,"c":5000,"tr":0}</v>
      </c>
      <c r="J56" t="str">
        <f t="shared" ref="J56:J61" si="43">IF(G56="","",J$6)</f>
        <v/>
      </c>
      <c r="K56" t="str">
        <f t="shared" ref="K56:K61" si="44">G56&amp;H56&amp;I56&amp;J56</f>
        <v>{"t":"i","i":1,"c":5000,"tr":0}</v>
      </c>
      <c r="L56">
        <f t="shared" si="24"/>
        <v>370007</v>
      </c>
    </row>
    <row r="57" spans="1:12" x14ac:dyDescent="0.15">
      <c r="A57" s="7">
        <f t="shared" si="41"/>
        <v>370006002</v>
      </c>
      <c r="B57">
        <v>1</v>
      </c>
      <c r="C57">
        <v>370006</v>
      </c>
      <c r="D57">
        <v>2</v>
      </c>
      <c r="E57" s="1" t="s">
        <v>9</v>
      </c>
      <c r="F57">
        <v>200</v>
      </c>
      <c r="H57" t="str">
        <f>H$6&amp;VLOOKUP(E57,物品!B:C,2,FALSE)</f>
        <v>{"t":"i","i":2</v>
      </c>
      <c r="I57" t="str">
        <f t="shared" si="42"/>
        <v>,"c":200,"tr":0}</v>
      </c>
      <c r="J57" t="str">
        <f t="shared" si="43"/>
        <v/>
      </c>
      <c r="K57" t="str">
        <f t="shared" si="44"/>
        <v>{"t":"i","i":2,"c":200,"tr":0}</v>
      </c>
      <c r="L57">
        <f t="shared" si="24"/>
        <v>370007</v>
      </c>
    </row>
    <row r="58" spans="1:12" x14ac:dyDescent="0.15">
      <c r="A58" s="7">
        <f t="shared" si="41"/>
        <v>370006003</v>
      </c>
      <c r="B58">
        <v>1</v>
      </c>
      <c r="C58">
        <v>370006</v>
      </c>
      <c r="D58">
        <v>3</v>
      </c>
      <c r="E58" t="s">
        <v>260</v>
      </c>
      <c r="F58">
        <v>5</v>
      </c>
      <c r="H58" t="str">
        <f>H$6&amp;VLOOKUP(E58,物品!B:C,2,FALSE)</f>
        <v>{"t":"i","i":88</v>
      </c>
      <c r="I58" t="str">
        <f t="shared" si="42"/>
        <v>,"c":5,"tr":0}</v>
      </c>
      <c r="J58" t="str">
        <f t="shared" si="43"/>
        <v/>
      </c>
      <c r="K58" t="str">
        <f t="shared" si="44"/>
        <v>{"t":"i","i":88,"c":5,"tr":0}</v>
      </c>
      <c r="L58">
        <f t="shared" si="24"/>
        <v>370007</v>
      </c>
    </row>
    <row r="59" spans="1:12" x14ac:dyDescent="0.15">
      <c r="A59" s="7">
        <f t="shared" si="41"/>
        <v>370006004</v>
      </c>
      <c r="B59">
        <v>1</v>
      </c>
      <c r="C59">
        <v>370006</v>
      </c>
      <c r="D59">
        <v>4</v>
      </c>
      <c r="E59" s="3" t="s">
        <v>273</v>
      </c>
      <c r="F59">
        <v>10</v>
      </c>
      <c r="H59" t="str">
        <f>H$6&amp;VLOOKUP(E59,物品!B:C,2,FALSE)</f>
        <v>{"t":"i","i":25051</v>
      </c>
      <c r="I59" t="str">
        <f t="shared" si="42"/>
        <v>,"c":10,"tr":0}</v>
      </c>
      <c r="J59" t="str">
        <f t="shared" si="43"/>
        <v/>
      </c>
      <c r="K59" t="str">
        <f t="shared" si="44"/>
        <v>{"t":"i","i":25051,"c":10,"tr":0}</v>
      </c>
      <c r="L59">
        <f t="shared" si="24"/>
        <v>370007</v>
      </c>
    </row>
    <row r="60" spans="1:12" x14ac:dyDescent="0.15">
      <c r="A60" s="7">
        <f t="shared" si="41"/>
        <v>370006005</v>
      </c>
      <c r="B60">
        <v>1</v>
      </c>
      <c r="C60">
        <v>370006</v>
      </c>
      <c r="D60">
        <v>5</v>
      </c>
      <c r="E60" s="3" t="s">
        <v>274</v>
      </c>
      <c r="F60">
        <v>10</v>
      </c>
      <c r="H60" t="str">
        <f>H$6&amp;VLOOKUP(E60,物品!B:C,2,FALSE)</f>
        <v>{"t":"i","i":25052</v>
      </c>
      <c r="I60" t="str">
        <f t="shared" si="42"/>
        <v>,"c":10,"tr":0}</v>
      </c>
      <c r="J60" t="str">
        <f t="shared" si="43"/>
        <v/>
      </c>
      <c r="K60" t="str">
        <f t="shared" si="44"/>
        <v>{"t":"i","i":25052,"c":10,"tr":0}</v>
      </c>
      <c r="L60">
        <f t="shared" si="24"/>
        <v>370007</v>
      </c>
    </row>
    <row r="61" spans="1:12" x14ac:dyDescent="0.15">
      <c r="A61" s="7">
        <f t="shared" si="41"/>
        <v>370006006</v>
      </c>
      <c r="B61">
        <v>1</v>
      </c>
      <c r="C61">
        <v>370006</v>
      </c>
      <c r="D61">
        <v>6</v>
      </c>
      <c r="E61" s="1" t="s">
        <v>275</v>
      </c>
      <c r="F61">
        <v>1</v>
      </c>
      <c r="H61" t="str">
        <f>H$6&amp;VLOOKUP(E61,物品!B:C,2,FALSE)</f>
        <v>{"t":"i","i":11007</v>
      </c>
      <c r="I61" t="str">
        <f t="shared" si="42"/>
        <v>,"c":1,"tr":0}</v>
      </c>
      <c r="J61" t="str">
        <f t="shared" si="43"/>
        <v/>
      </c>
      <c r="K61" t="str">
        <f t="shared" si="44"/>
        <v>{"t":"i","i":11007,"c":1,"tr":0}</v>
      </c>
      <c r="L61">
        <f t="shared" si="24"/>
        <v>370007</v>
      </c>
    </row>
    <row r="62" spans="1:12" x14ac:dyDescent="0.15">
      <c r="C62" t="s">
        <v>286</v>
      </c>
      <c r="L62" t="str">
        <f t="shared" si="24"/>
        <v/>
      </c>
    </row>
    <row r="63" spans="1:12" x14ac:dyDescent="0.15">
      <c r="C63" t="s">
        <v>286</v>
      </c>
      <c r="L63" t="str">
        <f t="shared" si="24"/>
        <v/>
      </c>
    </row>
    <row r="64" spans="1:12" x14ac:dyDescent="0.15">
      <c r="A64" s="7">
        <f t="shared" ref="A64:A69" si="45">C64*1000+D64</f>
        <v>370007001</v>
      </c>
      <c r="B64">
        <v>1</v>
      </c>
      <c r="C64">
        <v>370007</v>
      </c>
      <c r="D64">
        <v>1</v>
      </c>
      <c r="E64" t="s">
        <v>149</v>
      </c>
      <c r="F64">
        <v>5000</v>
      </c>
      <c r="H64" t="str">
        <f>H$6&amp;VLOOKUP(E64,物品!B:C,2,FALSE)</f>
        <v>{"t":"i","i":1</v>
      </c>
      <c r="I64" t="str">
        <f t="shared" ref="I64:I69" si="46">I$5&amp;F64&amp;I$6</f>
        <v>,"c":5000,"tr":0}</v>
      </c>
      <c r="J64" t="str">
        <f t="shared" ref="J64:J69" si="47">IF(G64="","",J$6)</f>
        <v/>
      </c>
      <c r="K64" t="str">
        <f t="shared" ref="K64:K69" si="48">G64&amp;H64&amp;I64&amp;J64</f>
        <v>{"t":"i","i":1,"c":5000,"tr":0}</v>
      </c>
      <c r="L64">
        <f t="shared" si="24"/>
        <v>370008</v>
      </c>
    </row>
    <row r="65" spans="1:12" x14ac:dyDescent="0.15">
      <c r="A65" s="7">
        <f t="shared" si="45"/>
        <v>370007002</v>
      </c>
      <c r="B65">
        <v>1</v>
      </c>
      <c r="C65">
        <v>370007</v>
      </c>
      <c r="D65">
        <v>2</v>
      </c>
      <c r="E65" s="1" t="s">
        <v>9</v>
      </c>
      <c r="F65">
        <v>200</v>
      </c>
      <c r="H65" t="str">
        <f>H$6&amp;VLOOKUP(E65,物品!B:C,2,FALSE)</f>
        <v>{"t":"i","i":2</v>
      </c>
      <c r="I65" t="str">
        <f t="shared" si="46"/>
        <v>,"c":200,"tr":0}</v>
      </c>
      <c r="J65" t="str">
        <f t="shared" si="47"/>
        <v/>
      </c>
      <c r="K65" t="str">
        <f t="shared" si="48"/>
        <v>{"t":"i","i":2,"c":200,"tr":0}</v>
      </c>
      <c r="L65">
        <f t="shared" si="24"/>
        <v>370008</v>
      </c>
    </row>
    <row r="66" spans="1:12" x14ac:dyDescent="0.15">
      <c r="A66" s="7">
        <f t="shared" si="45"/>
        <v>370007003</v>
      </c>
      <c r="B66">
        <v>1</v>
      </c>
      <c r="C66">
        <v>370007</v>
      </c>
      <c r="D66">
        <v>3</v>
      </c>
      <c r="E66" t="s">
        <v>260</v>
      </c>
      <c r="F66">
        <v>5</v>
      </c>
      <c r="H66" t="str">
        <f>H$6&amp;VLOOKUP(E66,物品!B:C,2,FALSE)</f>
        <v>{"t":"i","i":88</v>
      </c>
      <c r="I66" t="str">
        <f t="shared" si="46"/>
        <v>,"c":5,"tr":0}</v>
      </c>
      <c r="J66" t="str">
        <f t="shared" si="47"/>
        <v/>
      </c>
      <c r="K66" t="str">
        <f t="shared" si="48"/>
        <v>{"t":"i","i":88,"c":5,"tr":0}</v>
      </c>
      <c r="L66">
        <f t="shared" si="24"/>
        <v>370008</v>
      </c>
    </row>
    <row r="67" spans="1:12" x14ac:dyDescent="0.15">
      <c r="A67" s="7">
        <f t="shared" si="45"/>
        <v>370007004</v>
      </c>
      <c r="B67">
        <v>1</v>
      </c>
      <c r="C67">
        <v>370007</v>
      </c>
      <c r="D67">
        <v>4</v>
      </c>
      <c r="E67" s="3" t="s">
        <v>277</v>
      </c>
      <c r="F67">
        <v>10</v>
      </c>
      <c r="H67" t="str">
        <f>H$6&amp;VLOOKUP(E67,物品!B:C,2,FALSE)</f>
        <v>{"t":"i","i":25061</v>
      </c>
      <c r="I67" t="str">
        <f t="shared" si="46"/>
        <v>,"c":10,"tr":0}</v>
      </c>
      <c r="J67" t="str">
        <f t="shared" si="47"/>
        <v/>
      </c>
      <c r="K67" t="str">
        <f t="shared" si="48"/>
        <v>{"t":"i","i":25061,"c":10,"tr":0}</v>
      </c>
      <c r="L67">
        <f t="shared" si="24"/>
        <v>370008</v>
      </c>
    </row>
    <row r="68" spans="1:12" x14ac:dyDescent="0.15">
      <c r="A68" s="7">
        <f t="shared" si="45"/>
        <v>370007005</v>
      </c>
      <c r="B68">
        <v>1</v>
      </c>
      <c r="C68">
        <v>370007</v>
      </c>
      <c r="D68">
        <v>5</v>
      </c>
      <c r="E68" s="3" t="s">
        <v>278</v>
      </c>
      <c r="F68">
        <v>10</v>
      </c>
      <c r="H68" t="str">
        <f>H$6&amp;VLOOKUP(E68,物品!B:C,2,FALSE)</f>
        <v>{"t":"i","i":25062</v>
      </c>
      <c r="I68" t="str">
        <f t="shared" si="46"/>
        <v>,"c":10,"tr":0}</v>
      </c>
      <c r="J68" t="str">
        <f t="shared" si="47"/>
        <v/>
      </c>
      <c r="K68" t="str">
        <f t="shared" si="48"/>
        <v>{"t":"i","i":25062,"c":10,"tr":0}</v>
      </c>
      <c r="L68">
        <f t="shared" si="24"/>
        <v>370008</v>
      </c>
    </row>
    <row r="69" spans="1:12" x14ac:dyDescent="0.15">
      <c r="A69" s="7">
        <f t="shared" si="45"/>
        <v>370007006</v>
      </c>
      <c r="B69">
        <v>1</v>
      </c>
      <c r="C69">
        <v>370007</v>
      </c>
      <c r="D69">
        <v>6</v>
      </c>
      <c r="E69" s="1" t="s">
        <v>276</v>
      </c>
      <c r="F69">
        <v>1</v>
      </c>
      <c r="H69" t="str">
        <f>H$6&amp;VLOOKUP(E69,物品!B:C,2,FALSE)</f>
        <v>{"t":"i","i":11008</v>
      </c>
      <c r="I69" t="str">
        <f t="shared" si="46"/>
        <v>,"c":1,"tr":0}</v>
      </c>
      <c r="J69" t="str">
        <f t="shared" si="47"/>
        <v/>
      </c>
      <c r="K69" t="str">
        <f t="shared" si="48"/>
        <v>{"t":"i","i":11008,"c":1,"tr":0}</v>
      </c>
      <c r="L69">
        <f t="shared" si="24"/>
        <v>370008</v>
      </c>
    </row>
    <row r="70" spans="1:12" x14ac:dyDescent="0.15">
      <c r="C70" t="s">
        <v>286</v>
      </c>
      <c r="L70" t="str">
        <f t="shared" si="24"/>
        <v/>
      </c>
    </row>
    <row r="71" spans="1:12" x14ac:dyDescent="0.15">
      <c r="C71" t="s">
        <v>286</v>
      </c>
      <c r="L71" t="str">
        <f t="shared" si="24"/>
        <v/>
      </c>
    </row>
    <row r="72" spans="1:12" x14ac:dyDescent="0.15">
      <c r="A72" s="7">
        <f t="shared" ref="A72:A77" si="49">C72*1000+D72</f>
        <v>370008001</v>
      </c>
      <c r="B72">
        <v>1</v>
      </c>
      <c r="C72">
        <v>370008</v>
      </c>
      <c r="D72">
        <v>1</v>
      </c>
      <c r="E72" t="s">
        <v>149</v>
      </c>
      <c r="F72">
        <v>5000</v>
      </c>
      <c r="H72" t="str">
        <f>H$6&amp;VLOOKUP(E72,物品!B:C,2,FALSE)</f>
        <v>{"t":"i","i":1</v>
      </c>
      <c r="I72" t="str">
        <f t="shared" ref="I72:I77" si="50">I$5&amp;F72&amp;I$6</f>
        <v>,"c":5000,"tr":0}</v>
      </c>
      <c r="J72" t="str">
        <f t="shared" ref="J72:J77" si="51">IF(G72="","",J$6)</f>
        <v/>
      </c>
      <c r="K72" t="str">
        <f t="shared" ref="K72:K77" si="52">G72&amp;H72&amp;I72&amp;J72</f>
        <v>{"t":"i","i":1,"c":5000,"tr":0}</v>
      </c>
      <c r="L72">
        <f t="shared" si="24"/>
        <v>370009</v>
      </c>
    </row>
    <row r="73" spans="1:12" x14ac:dyDescent="0.15">
      <c r="A73" s="7">
        <f t="shared" si="49"/>
        <v>370008002</v>
      </c>
      <c r="B73">
        <v>1</v>
      </c>
      <c r="C73">
        <v>370008</v>
      </c>
      <c r="D73">
        <v>2</v>
      </c>
      <c r="E73" s="1" t="s">
        <v>9</v>
      </c>
      <c r="F73">
        <v>200</v>
      </c>
      <c r="H73" t="str">
        <f>H$6&amp;VLOOKUP(E73,物品!B:C,2,FALSE)</f>
        <v>{"t":"i","i":2</v>
      </c>
      <c r="I73" t="str">
        <f t="shared" si="50"/>
        <v>,"c":200,"tr":0}</v>
      </c>
      <c r="J73" t="str">
        <f t="shared" si="51"/>
        <v/>
      </c>
      <c r="K73" t="str">
        <f t="shared" si="52"/>
        <v>{"t":"i","i":2,"c":200,"tr":0}</v>
      </c>
      <c r="L73">
        <f t="shared" si="24"/>
        <v>370009</v>
      </c>
    </row>
    <row r="74" spans="1:12" x14ac:dyDescent="0.15">
      <c r="A74" s="7">
        <f t="shared" si="49"/>
        <v>370008003</v>
      </c>
      <c r="B74">
        <v>1</v>
      </c>
      <c r="C74">
        <v>370008</v>
      </c>
      <c r="D74">
        <v>3</v>
      </c>
      <c r="E74" t="s">
        <v>260</v>
      </c>
      <c r="F74">
        <v>5</v>
      </c>
      <c r="H74" t="str">
        <f>H$6&amp;VLOOKUP(E74,物品!B:C,2,FALSE)</f>
        <v>{"t":"i","i":88</v>
      </c>
      <c r="I74" t="str">
        <f t="shared" si="50"/>
        <v>,"c":5,"tr":0}</v>
      </c>
      <c r="J74" t="str">
        <f t="shared" si="51"/>
        <v/>
      </c>
      <c r="K74" t="str">
        <f t="shared" si="52"/>
        <v>{"t":"i","i":88,"c":5,"tr":0}</v>
      </c>
      <c r="L74">
        <f t="shared" si="24"/>
        <v>370009</v>
      </c>
    </row>
    <row r="75" spans="1:12" x14ac:dyDescent="0.15">
      <c r="A75" s="7">
        <f t="shared" si="49"/>
        <v>370008004</v>
      </c>
      <c r="B75">
        <v>1</v>
      </c>
      <c r="C75">
        <v>370008</v>
      </c>
      <c r="D75">
        <v>4</v>
      </c>
      <c r="E75" s="3" t="s">
        <v>280</v>
      </c>
      <c r="F75">
        <v>10</v>
      </c>
      <c r="H75" t="str">
        <f>H$6&amp;VLOOKUP(E75,物品!B:C,2,FALSE)</f>
        <v>{"t":"i","i":25071</v>
      </c>
      <c r="I75" t="str">
        <f t="shared" si="50"/>
        <v>,"c":10,"tr":0}</v>
      </c>
      <c r="J75" t="str">
        <f t="shared" si="51"/>
        <v/>
      </c>
      <c r="K75" t="str">
        <f t="shared" si="52"/>
        <v>{"t":"i","i":25071,"c":10,"tr":0}</v>
      </c>
      <c r="L75">
        <f t="shared" si="24"/>
        <v>370009</v>
      </c>
    </row>
    <row r="76" spans="1:12" x14ac:dyDescent="0.15">
      <c r="A76" s="7">
        <f t="shared" si="49"/>
        <v>370008005</v>
      </c>
      <c r="B76">
        <v>1</v>
      </c>
      <c r="C76">
        <v>370008</v>
      </c>
      <c r="D76">
        <v>5</v>
      </c>
      <c r="E76" s="3" t="s">
        <v>281</v>
      </c>
      <c r="F76">
        <v>10</v>
      </c>
      <c r="H76" t="str">
        <f>H$6&amp;VLOOKUP(E76,物品!B:C,2,FALSE)</f>
        <v>{"t":"i","i":25072</v>
      </c>
      <c r="I76" t="str">
        <f t="shared" si="50"/>
        <v>,"c":10,"tr":0}</v>
      </c>
      <c r="J76" t="str">
        <f t="shared" si="51"/>
        <v/>
      </c>
      <c r="K76" t="str">
        <f t="shared" si="52"/>
        <v>{"t":"i","i":25072,"c":10,"tr":0}</v>
      </c>
      <c r="L76">
        <f t="shared" si="24"/>
        <v>370009</v>
      </c>
    </row>
    <row r="77" spans="1:12" x14ac:dyDescent="0.15">
      <c r="A77" s="7">
        <f t="shared" si="49"/>
        <v>370008006</v>
      </c>
      <c r="B77">
        <v>1</v>
      </c>
      <c r="C77">
        <v>370008</v>
      </c>
      <c r="D77">
        <v>6</v>
      </c>
      <c r="E77" s="1" t="s">
        <v>279</v>
      </c>
      <c r="F77">
        <v>1</v>
      </c>
      <c r="H77" t="str">
        <f>H$6&amp;VLOOKUP(E77,物品!B:C,2,FALSE)</f>
        <v>{"t":"i","i":11009</v>
      </c>
      <c r="I77" t="str">
        <f t="shared" si="50"/>
        <v>,"c":1,"tr":0}</v>
      </c>
      <c r="J77" t="str">
        <f t="shared" si="51"/>
        <v/>
      </c>
      <c r="K77" t="str">
        <f t="shared" si="52"/>
        <v>{"t":"i","i":11009,"c":1,"tr":0}</v>
      </c>
      <c r="L77">
        <f t="shared" si="24"/>
        <v>370009</v>
      </c>
    </row>
    <row r="78" spans="1:12" x14ac:dyDescent="0.15">
      <c r="C78" t="s">
        <v>286</v>
      </c>
      <c r="L78" t="str">
        <f t="shared" si="24"/>
        <v/>
      </c>
    </row>
    <row r="79" spans="1:12" x14ac:dyDescent="0.15">
      <c r="C79" t="s">
        <v>286</v>
      </c>
      <c r="L79" t="str">
        <f t="shared" si="24"/>
        <v/>
      </c>
    </row>
    <row r="80" spans="1:12" x14ac:dyDescent="0.15">
      <c r="A80" s="7">
        <f t="shared" ref="A80:A85" si="53">C80*1000+D80</f>
        <v>370009001</v>
      </c>
      <c r="B80">
        <v>1</v>
      </c>
      <c r="C80">
        <v>370009</v>
      </c>
      <c r="D80">
        <v>1</v>
      </c>
      <c r="E80" t="s">
        <v>149</v>
      </c>
      <c r="F80">
        <v>5000</v>
      </c>
      <c r="H80" t="str">
        <f>H$6&amp;VLOOKUP(E80,物品!B:C,2,FALSE)</f>
        <v>{"t":"i","i":1</v>
      </c>
      <c r="I80" t="str">
        <f t="shared" ref="I80:I85" si="54">I$5&amp;F80&amp;I$6</f>
        <v>,"c":5000,"tr":0}</v>
      </c>
      <c r="J80" t="str">
        <f t="shared" ref="J80:J85" si="55">IF(G80="","",J$6)</f>
        <v/>
      </c>
      <c r="K80" t="str">
        <f t="shared" ref="K80:K85" si="56">G80&amp;H80&amp;I80&amp;J80</f>
        <v>{"t":"i","i":1,"c":5000,"tr":0}</v>
      </c>
      <c r="L80">
        <f t="shared" si="24"/>
        <v>370010</v>
      </c>
    </row>
    <row r="81" spans="1:12" x14ac:dyDescent="0.15">
      <c r="A81" s="7">
        <f t="shared" si="53"/>
        <v>370009002</v>
      </c>
      <c r="B81">
        <v>1</v>
      </c>
      <c r="C81">
        <v>370009</v>
      </c>
      <c r="D81">
        <v>2</v>
      </c>
      <c r="E81" s="1" t="s">
        <v>9</v>
      </c>
      <c r="F81">
        <v>200</v>
      </c>
      <c r="H81" t="str">
        <f>H$6&amp;VLOOKUP(E81,物品!B:C,2,FALSE)</f>
        <v>{"t":"i","i":2</v>
      </c>
      <c r="I81" t="str">
        <f t="shared" si="54"/>
        <v>,"c":200,"tr":0}</v>
      </c>
      <c r="J81" t="str">
        <f t="shared" si="55"/>
        <v/>
      </c>
      <c r="K81" t="str">
        <f t="shared" si="56"/>
        <v>{"t":"i","i":2,"c":200,"tr":0}</v>
      </c>
      <c r="L81">
        <f t="shared" si="24"/>
        <v>370010</v>
      </c>
    </row>
    <row r="82" spans="1:12" x14ac:dyDescent="0.15">
      <c r="A82" s="7">
        <f t="shared" si="53"/>
        <v>370009003</v>
      </c>
      <c r="B82">
        <v>1</v>
      </c>
      <c r="C82">
        <v>370009</v>
      </c>
      <c r="D82">
        <v>3</v>
      </c>
      <c r="E82" t="s">
        <v>260</v>
      </c>
      <c r="F82">
        <v>5</v>
      </c>
      <c r="H82" t="str">
        <f>H$6&amp;VLOOKUP(E82,物品!B:C,2,FALSE)</f>
        <v>{"t":"i","i":88</v>
      </c>
      <c r="I82" t="str">
        <f t="shared" si="54"/>
        <v>,"c":5,"tr":0}</v>
      </c>
      <c r="J82" t="str">
        <f t="shared" si="55"/>
        <v/>
      </c>
      <c r="K82" t="str">
        <f t="shared" si="56"/>
        <v>{"t":"i","i":88,"c":5,"tr":0}</v>
      </c>
      <c r="L82">
        <f t="shared" si="24"/>
        <v>370010</v>
      </c>
    </row>
    <row r="83" spans="1:12" x14ac:dyDescent="0.15">
      <c r="A83" s="7">
        <f t="shared" si="53"/>
        <v>370009004</v>
      </c>
      <c r="B83">
        <v>1</v>
      </c>
      <c r="C83">
        <v>370009</v>
      </c>
      <c r="D83">
        <v>4</v>
      </c>
      <c r="E83" s="3" t="s">
        <v>283</v>
      </c>
      <c r="F83">
        <v>10</v>
      </c>
      <c r="H83" t="str">
        <f>H$6&amp;VLOOKUP(E83,物品!B:C,2,FALSE)</f>
        <v>{"t":"i","i":25081</v>
      </c>
      <c r="I83" t="str">
        <f t="shared" si="54"/>
        <v>,"c":10,"tr":0}</v>
      </c>
      <c r="J83" t="str">
        <f t="shared" si="55"/>
        <v/>
      </c>
      <c r="K83" t="str">
        <f t="shared" si="56"/>
        <v>{"t":"i","i":25081,"c":10,"tr":0}</v>
      </c>
      <c r="L83">
        <f t="shared" si="24"/>
        <v>370010</v>
      </c>
    </row>
    <row r="84" spans="1:12" x14ac:dyDescent="0.15">
      <c r="A84" s="7">
        <f t="shared" si="53"/>
        <v>370009005</v>
      </c>
      <c r="B84">
        <v>1</v>
      </c>
      <c r="C84">
        <v>370009</v>
      </c>
      <c r="D84">
        <v>5</v>
      </c>
      <c r="E84" s="3" t="s">
        <v>284</v>
      </c>
      <c r="F84">
        <v>10</v>
      </c>
      <c r="H84" t="str">
        <f>H$6&amp;VLOOKUP(E84,物品!B:C,2,FALSE)</f>
        <v>{"t":"i","i":25082</v>
      </c>
      <c r="I84" t="str">
        <f t="shared" si="54"/>
        <v>,"c":10,"tr":0}</v>
      </c>
      <c r="J84" t="str">
        <f t="shared" si="55"/>
        <v/>
      </c>
      <c r="K84" t="str">
        <f t="shared" si="56"/>
        <v>{"t":"i","i":25082,"c":10,"tr":0}</v>
      </c>
      <c r="L84">
        <f t="shared" si="24"/>
        <v>370010</v>
      </c>
    </row>
    <row r="85" spans="1:12" x14ac:dyDescent="0.15">
      <c r="A85" s="7">
        <f t="shared" si="53"/>
        <v>370009006</v>
      </c>
      <c r="B85">
        <v>1</v>
      </c>
      <c r="C85">
        <v>370009</v>
      </c>
      <c r="D85">
        <v>6</v>
      </c>
      <c r="E85" s="1" t="s">
        <v>282</v>
      </c>
      <c r="F85">
        <v>1</v>
      </c>
      <c r="H85" t="str">
        <f>H$6&amp;VLOOKUP(E85,物品!B:C,2,FALSE)</f>
        <v>{"t":"i","i":11010</v>
      </c>
      <c r="I85" t="str">
        <f t="shared" si="54"/>
        <v>,"c":1,"tr":0}</v>
      </c>
      <c r="J85" t="str">
        <f t="shared" si="55"/>
        <v/>
      </c>
      <c r="K85" t="str">
        <f t="shared" si="56"/>
        <v>{"t":"i","i":11010,"c":1,"tr":0}</v>
      </c>
      <c r="L85">
        <f t="shared" si="24"/>
        <v>370010</v>
      </c>
    </row>
    <row r="86" spans="1:12" x14ac:dyDescent="0.15">
      <c r="C86" t="s">
        <v>286</v>
      </c>
      <c r="L86" t="str">
        <f t="shared" si="24"/>
        <v/>
      </c>
    </row>
    <row r="87" spans="1:12" x14ac:dyDescent="0.15">
      <c r="C87" t="s">
        <v>286</v>
      </c>
      <c r="L87" t="str">
        <f t="shared" si="24"/>
        <v/>
      </c>
    </row>
    <row r="88" spans="1:12" x14ac:dyDescent="0.15">
      <c r="A88" s="7">
        <f t="shared" ref="A88:A90" si="57">C88*1000+D88</f>
        <v>370010001</v>
      </c>
      <c r="B88">
        <v>1</v>
      </c>
      <c r="C88">
        <v>370010</v>
      </c>
      <c r="D88">
        <v>1</v>
      </c>
      <c r="E88" t="s">
        <v>149</v>
      </c>
      <c r="F88">
        <v>5000</v>
      </c>
      <c r="H88" t="str">
        <f>H$6&amp;VLOOKUP(E88,物品!B:C,2,FALSE)</f>
        <v>{"t":"i","i":1</v>
      </c>
      <c r="I88" t="str">
        <f t="shared" ref="I88:I90" si="58">I$5&amp;F88&amp;I$6</f>
        <v>,"c":5000,"tr":0}</v>
      </c>
      <c r="J88" t="str">
        <f t="shared" ref="J88:J90" si="59">IF(G88="","",J$6)</f>
        <v/>
      </c>
      <c r="K88" t="str">
        <f t="shared" ref="K88:K90" si="60">G88&amp;H88&amp;I88&amp;J88</f>
        <v>{"t":"i","i":1,"c":5000,"tr":0}</v>
      </c>
      <c r="L88">
        <f t="shared" ref="L88:L90" si="61">IF(C88="","",C88+1)</f>
        <v>370011</v>
      </c>
    </row>
    <row r="89" spans="1:12" x14ac:dyDescent="0.15">
      <c r="A89" s="7">
        <f t="shared" si="57"/>
        <v>370010002</v>
      </c>
      <c r="B89">
        <v>1</v>
      </c>
      <c r="C89">
        <v>370010</v>
      </c>
      <c r="D89">
        <v>2</v>
      </c>
      <c r="E89" s="1" t="s">
        <v>9</v>
      </c>
      <c r="F89">
        <v>200</v>
      </c>
      <c r="H89" t="str">
        <f>H$6&amp;VLOOKUP(E89,物品!B:C,2,FALSE)</f>
        <v>{"t":"i","i":2</v>
      </c>
      <c r="I89" t="str">
        <f t="shared" si="58"/>
        <v>,"c":200,"tr":0}</v>
      </c>
      <c r="J89" t="str">
        <f t="shared" si="59"/>
        <v/>
      </c>
      <c r="K89" t="str">
        <f t="shared" si="60"/>
        <v>{"t":"i","i":2,"c":200,"tr":0}</v>
      </c>
      <c r="L89">
        <f t="shared" si="61"/>
        <v>370011</v>
      </c>
    </row>
    <row r="90" spans="1:12" x14ac:dyDescent="0.15">
      <c r="A90" s="7">
        <f t="shared" si="57"/>
        <v>370010003</v>
      </c>
      <c r="B90">
        <v>1</v>
      </c>
      <c r="C90">
        <v>370010</v>
      </c>
      <c r="D90">
        <v>3</v>
      </c>
      <c r="E90" t="s">
        <v>260</v>
      </c>
      <c r="F90">
        <v>5</v>
      </c>
      <c r="H90" t="str">
        <f>H$6&amp;VLOOKUP(E90,物品!B:C,2,FALSE)</f>
        <v>{"t":"i","i":88</v>
      </c>
      <c r="I90" t="str">
        <f t="shared" si="58"/>
        <v>,"c":5,"tr":0}</v>
      </c>
      <c r="J90" t="str">
        <f t="shared" si="59"/>
        <v/>
      </c>
      <c r="K90" t="str">
        <f t="shared" si="60"/>
        <v>{"t":"i","i":88,"c":5,"tr":0}</v>
      </c>
      <c r="L90">
        <f t="shared" si="61"/>
        <v>370011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F25" sqref="F25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98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99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100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288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74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75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76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77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78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79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80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81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82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83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84</v>
      </c>
      <c r="C94" s="2">
        <v>11502</v>
      </c>
    </row>
    <row r="95" spans="1:11" x14ac:dyDescent="0.15">
      <c r="A95" s="2">
        <v>11503</v>
      </c>
      <c r="B95" s="1" t="s">
        <v>85</v>
      </c>
      <c r="C95" s="2">
        <v>11503</v>
      </c>
    </row>
    <row r="96" spans="1:11" x14ac:dyDescent="0.15">
      <c r="A96">
        <v>21001</v>
      </c>
      <c r="B96" t="s">
        <v>162</v>
      </c>
      <c r="C96">
        <v>21001</v>
      </c>
    </row>
    <row r="97" spans="1:3" x14ac:dyDescent="0.15">
      <c r="A97">
        <v>21002</v>
      </c>
      <c r="B97" t="s">
        <v>163</v>
      </c>
      <c r="C97">
        <v>21002</v>
      </c>
    </row>
    <row r="98" spans="1:3" x14ac:dyDescent="0.15">
      <c r="A98">
        <v>21003</v>
      </c>
      <c r="B98" t="s">
        <v>164</v>
      </c>
      <c r="C98">
        <v>21003</v>
      </c>
    </row>
    <row r="99" spans="1:3" x14ac:dyDescent="0.15">
      <c r="A99">
        <v>21004</v>
      </c>
      <c r="B99" t="s">
        <v>165</v>
      </c>
      <c r="C99">
        <v>21004</v>
      </c>
    </row>
    <row r="100" spans="1:3" x14ac:dyDescent="0.15">
      <c r="A100">
        <v>21005</v>
      </c>
      <c r="B100" t="s">
        <v>166</v>
      </c>
      <c r="C100">
        <v>21005</v>
      </c>
    </row>
    <row r="101" spans="1:3" x14ac:dyDescent="0.15">
      <c r="A101">
        <v>21006</v>
      </c>
      <c r="B101" t="s">
        <v>167</v>
      </c>
      <c r="C101">
        <v>21006</v>
      </c>
    </row>
    <row r="102" spans="1:3" x14ac:dyDescent="0.15">
      <c r="A102">
        <v>21007</v>
      </c>
      <c r="B102" t="s">
        <v>168</v>
      </c>
      <c r="C102">
        <v>21007</v>
      </c>
    </row>
    <row r="103" spans="1:3" x14ac:dyDescent="0.15">
      <c r="A103">
        <v>21008</v>
      </c>
      <c r="B103" t="s">
        <v>169</v>
      </c>
      <c r="C103">
        <v>21008</v>
      </c>
    </row>
    <row r="104" spans="1:3" x14ac:dyDescent="0.15">
      <c r="A104">
        <v>21009</v>
      </c>
      <c r="B104" t="s">
        <v>170</v>
      </c>
      <c r="C104">
        <v>21009</v>
      </c>
    </row>
    <row r="105" spans="1:3" x14ac:dyDescent="0.15">
      <c r="A105">
        <v>21010</v>
      </c>
      <c r="B105" t="s">
        <v>171</v>
      </c>
      <c r="C105">
        <v>21010</v>
      </c>
    </row>
    <row r="106" spans="1:3" x14ac:dyDescent="0.15">
      <c r="A106">
        <v>21011</v>
      </c>
      <c r="B106" t="s">
        <v>172</v>
      </c>
      <c r="C106">
        <v>21011</v>
      </c>
    </row>
    <row r="107" spans="1:3" x14ac:dyDescent="0.15">
      <c r="A107">
        <v>21012</v>
      </c>
      <c r="B107" t="s">
        <v>173</v>
      </c>
      <c r="C107">
        <v>21012</v>
      </c>
    </row>
    <row r="108" spans="1:3" x14ac:dyDescent="0.15">
      <c r="A108">
        <v>21013</v>
      </c>
      <c r="B108" t="s">
        <v>174</v>
      </c>
      <c r="C108">
        <v>21013</v>
      </c>
    </row>
    <row r="109" spans="1:3" x14ac:dyDescent="0.15">
      <c r="A109">
        <v>21014</v>
      </c>
      <c r="B109" t="s">
        <v>175</v>
      </c>
      <c r="C109">
        <v>21014</v>
      </c>
    </row>
    <row r="110" spans="1:3" x14ac:dyDescent="0.15">
      <c r="A110">
        <v>21015</v>
      </c>
      <c r="B110" t="s">
        <v>176</v>
      </c>
      <c r="C110">
        <v>21015</v>
      </c>
    </row>
    <row r="111" spans="1:3" x14ac:dyDescent="0.15">
      <c r="A111">
        <v>21016</v>
      </c>
      <c r="B111" t="s">
        <v>177</v>
      </c>
      <c r="C111">
        <v>21016</v>
      </c>
    </row>
    <row r="112" spans="1:3" x14ac:dyDescent="0.15">
      <c r="A112">
        <v>21017</v>
      </c>
      <c r="B112" t="s">
        <v>178</v>
      </c>
      <c r="C112">
        <v>21017</v>
      </c>
    </row>
    <row r="113" spans="1:3" x14ac:dyDescent="0.15">
      <c r="A113">
        <v>21018</v>
      </c>
      <c r="B113" t="s">
        <v>179</v>
      </c>
      <c r="C113">
        <v>21018</v>
      </c>
    </row>
    <row r="114" spans="1:3" x14ac:dyDescent="0.15">
      <c r="A114">
        <v>21019</v>
      </c>
      <c r="B114" t="s">
        <v>180</v>
      </c>
      <c r="C114">
        <v>21019</v>
      </c>
    </row>
    <row r="115" spans="1:3" x14ac:dyDescent="0.15">
      <c r="A115">
        <v>21020</v>
      </c>
      <c r="B115" t="s">
        <v>181</v>
      </c>
      <c r="C115">
        <v>21020</v>
      </c>
    </row>
    <row r="116" spans="1:3" x14ac:dyDescent="0.15">
      <c r="A116">
        <v>21021</v>
      </c>
      <c r="B116" t="s">
        <v>182</v>
      </c>
      <c r="C116">
        <v>21021</v>
      </c>
    </row>
    <row r="117" spans="1:3" x14ac:dyDescent="0.15">
      <c r="A117">
        <v>21022</v>
      </c>
      <c r="B117" t="s">
        <v>183</v>
      </c>
      <c r="C117">
        <v>21022</v>
      </c>
    </row>
    <row r="118" spans="1:3" x14ac:dyDescent="0.15">
      <c r="A118">
        <v>21023</v>
      </c>
      <c r="B118" t="s">
        <v>184</v>
      </c>
      <c r="C118">
        <v>21023</v>
      </c>
    </row>
    <row r="119" spans="1:3" x14ac:dyDescent="0.15">
      <c r="A119">
        <v>21024</v>
      </c>
      <c r="B119" t="s">
        <v>185</v>
      </c>
      <c r="C119">
        <v>21024</v>
      </c>
    </row>
    <row r="120" spans="1:3" x14ac:dyDescent="0.15">
      <c r="A120">
        <v>22001</v>
      </c>
      <c r="B120" t="s">
        <v>101</v>
      </c>
      <c r="C120">
        <v>22001</v>
      </c>
    </row>
    <row r="121" spans="1:3" x14ac:dyDescent="0.15">
      <c r="A121">
        <v>22002</v>
      </c>
      <c r="B121" t="s">
        <v>102</v>
      </c>
      <c r="C121">
        <v>22002</v>
      </c>
    </row>
    <row r="122" spans="1:3" x14ac:dyDescent="0.15">
      <c r="A122">
        <v>22003</v>
      </c>
      <c r="B122" t="s">
        <v>103</v>
      </c>
      <c r="C122">
        <v>22003</v>
      </c>
    </row>
    <row r="123" spans="1:3" x14ac:dyDescent="0.15">
      <c r="A123">
        <v>22004</v>
      </c>
      <c r="B123" t="s">
        <v>104</v>
      </c>
      <c r="C123">
        <v>22004</v>
      </c>
    </row>
    <row r="124" spans="1:3" x14ac:dyDescent="0.15">
      <c r="A124">
        <v>22005</v>
      </c>
      <c r="B124" t="s">
        <v>105</v>
      </c>
      <c r="C124">
        <v>22005</v>
      </c>
    </row>
    <row r="125" spans="1:3" x14ac:dyDescent="0.15">
      <c r="A125">
        <v>22006</v>
      </c>
      <c r="B125" t="s">
        <v>106</v>
      </c>
      <c r="C125">
        <v>22006</v>
      </c>
    </row>
    <row r="126" spans="1:3" x14ac:dyDescent="0.15">
      <c r="A126">
        <v>22007</v>
      </c>
      <c r="B126" t="s">
        <v>107</v>
      </c>
      <c r="C126">
        <v>22007</v>
      </c>
    </row>
    <row r="127" spans="1:3" x14ac:dyDescent="0.15">
      <c r="A127">
        <v>22008</v>
      </c>
      <c r="B127" t="s">
        <v>108</v>
      </c>
      <c r="C127">
        <v>22008</v>
      </c>
    </row>
    <row r="128" spans="1:3" x14ac:dyDescent="0.15">
      <c r="A128">
        <v>22009</v>
      </c>
      <c r="B128" t="s">
        <v>109</v>
      </c>
      <c r="C128">
        <v>22009</v>
      </c>
    </row>
    <row r="129" spans="1:3" x14ac:dyDescent="0.15">
      <c r="A129">
        <v>22010</v>
      </c>
      <c r="B129" t="s">
        <v>110</v>
      </c>
      <c r="C129">
        <v>22010</v>
      </c>
    </row>
    <row r="130" spans="1:3" x14ac:dyDescent="0.15">
      <c r="A130">
        <v>22011</v>
      </c>
      <c r="B130" t="s">
        <v>111</v>
      </c>
      <c r="C130">
        <v>22011</v>
      </c>
    </row>
    <row r="131" spans="1:3" x14ac:dyDescent="0.15">
      <c r="A131">
        <v>22012</v>
      </c>
      <c r="B131" t="s">
        <v>112</v>
      </c>
      <c r="C131">
        <v>22012</v>
      </c>
    </row>
    <row r="132" spans="1:3" x14ac:dyDescent="0.15">
      <c r="A132">
        <v>22013</v>
      </c>
      <c r="B132" t="s">
        <v>113</v>
      </c>
      <c r="C132">
        <v>22013</v>
      </c>
    </row>
    <row r="133" spans="1:3" x14ac:dyDescent="0.15">
      <c r="A133">
        <v>22014</v>
      </c>
      <c r="B133" t="s">
        <v>114</v>
      </c>
      <c r="C133">
        <v>22014</v>
      </c>
    </row>
    <row r="134" spans="1:3" x14ac:dyDescent="0.15">
      <c r="A134">
        <v>22015</v>
      </c>
      <c r="B134" t="s">
        <v>115</v>
      </c>
      <c r="C134">
        <v>22015</v>
      </c>
    </row>
    <row r="135" spans="1:3" x14ac:dyDescent="0.15">
      <c r="A135">
        <v>22016</v>
      </c>
      <c r="B135" t="s">
        <v>116</v>
      </c>
      <c r="C135">
        <v>22016</v>
      </c>
    </row>
    <row r="136" spans="1:3" x14ac:dyDescent="0.15">
      <c r="A136">
        <v>22017</v>
      </c>
      <c r="B136" t="s">
        <v>117</v>
      </c>
      <c r="C136">
        <v>22017</v>
      </c>
    </row>
    <row r="137" spans="1:3" x14ac:dyDescent="0.15">
      <c r="A137">
        <v>22018</v>
      </c>
      <c r="B137" t="s">
        <v>118</v>
      </c>
      <c r="C137">
        <v>22018</v>
      </c>
    </row>
    <row r="138" spans="1:3" x14ac:dyDescent="0.15">
      <c r="A138">
        <v>22019</v>
      </c>
      <c r="B138" t="s">
        <v>119</v>
      </c>
      <c r="C138">
        <v>22019</v>
      </c>
    </row>
    <row r="139" spans="1:3" x14ac:dyDescent="0.15">
      <c r="A139">
        <v>22020</v>
      </c>
      <c r="B139" t="s">
        <v>120</v>
      </c>
      <c r="C139">
        <v>22020</v>
      </c>
    </row>
    <row r="140" spans="1:3" x14ac:dyDescent="0.15">
      <c r="A140">
        <v>22021</v>
      </c>
      <c r="B140" t="s">
        <v>121</v>
      </c>
      <c r="C140">
        <v>22021</v>
      </c>
    </row>
    <row r="141" spans="1:3" x14ac:dyDescent="0.15">
      <c r="A141">
        <v>22022</v>
      </c>
      <c r="B141" t="s">
        <v>122</v>
      </c>
      <c r="C141">
        <v>22022</v>
      </c>
    </row>
    <row r="142" spans="1:3" x14ac:dyDescent="0.15">
      <c r="A142">
        <v>22023</v>
      </c>
      <c r="B142" t="s">
        <v>123</v>
      </c>
      <c r="C142">
        <v>22023</v>
      </c>
    </row>
    <row r="143" spans="1:3" x14ac:dyDescent="0.15">
      <c r="A143">
        <v>22024</v>
      </c>
      <c r="B143" t="s">
        <v>124</v>
      </c>
      <c r="C143">
        <v>22024</v>
      </c>
    </row>
    <row r="144" spans="1:3" x14ac:dyDescent="0.15">
      <c r="A144">
        <v>22025</v>
      </c>
      <c r="B144" t="s">
        <v>125</v>
      </c>
      <c r="C144">
        <v>22025</v>
      </c>
    </row>
    <row r="145" spans="1:3" x14ac:dyDescent="0.15">
      <c r="A145">
        <v>22026</v>
      </c>
      <c r="B145" t="s">
        <v>126</v>
      </c>
      <c r="C145">
        <v>22026</v>
      </c>
    </row>
    <row r="146" spans="1:3" x14ac:dyDescent="0.15">
      <c r="A146">
        <v>22027</v>
      </c>
      <c r="B146" t="s">
        <v>127</v>
      </c>
      <c r="C146">
        <v>22027</v>
      </c>
    </row>
    <row r="147" spans="1:3" x14ac:dyDescent="0.15">
      <c r="A147">
        <v>23001</v>
      </c>
      <c r="B147" t="s">
        <v>128</v>
      </c>
      <c r="C147">
        <v>23001</v>
      </c>
    </row>
    <row r="148" spans="1:3" x14ac:dyDescent="0.15">
      <c r="A148">
        <v>23002</v>
      </c>
      <c r="B148" t="s">
        <v>129</v>
      </c>
      <c r="C148">
        <v>23002</v>
      </c>
    </row>
    <row r="149" spans="1:3" x14ac:dyDescent="0.15">
      <c r="A149">
        <v>23003</v>
      </c>
      <c r="B149" t="s">
        <v>130</v>
      </c>
      <c r="C149">
        <v>23003</v>
      </c>
    </row>
    <row r="150" spans="1:3" x14ac:dyDescent="0.15">
      <c r="A150">
        <v>23004</v>
      </c>
      <c r="B150" t="s">
        <v>131</v>
      </c>
      <c r="C150">
        <v>23004</v>
      </c>
    </row>
    <row r="151" spans="1:3" x14ac:dyDescent="0.15">
      <c r="A151">
        <v>23005</v>
      </c>
      <c r="B151" t="s">
        <v>132</v>
      </c>
      <c r="C151">
        <v>23005</v>
      </c>
    </row>
    <row r="152" spans="1:3" x14ac:dyDescent="0.15">
      <c r="A152">
        <v>23011</v>
      </c>
      <c r="B152" t="s">
        <v>186</v>
      </c>
      <c r="C152">
        <v>23011</v>
      </c>
    </row>
    <row r="153" spans="1:3" x14ac:dyDescent="0.15">
      <c r="A153">
        <v>23012</v>
      </c>
      <c r="B153" t="s">
        <v>187</v>
      </c>
      <c r="C153">
        <v>23012</v>
      </c>
    </row>
    <row r="154" spans="1:3" x14ac:dyDescent="0.15">
      <c r="A154">
        <v>23021</v>
      </c>
      <c r="B154" t="s">
        <v>188</v>
      </c>
      <c r="C154">
        <v>23021</v>
      </c>
    </row>
    <row r="155" spans="1:3" x14ac:dyDescent="0.15">
      <c r="A155">
        <v>23022</v>
      </c>
      <c r="B155" t="s">
        <v>189</v>
      </c>
      <c r="C155">
        <v>23022</v>
      </c>
    </row>
    <row r="156" spans="1:3" x14ac:dyDescent="0.15">
      <c r="A156">
        <v>23031</v>
      </c>
      <c r="B156" t="s">
        <v>190</v>
      </c>
      <c r="C156">
        <v>23031</v>
      </c>
    </row>
    <row r="157" spans="1:3" x14ac:dyDescent="0.15">
      <c r="A157">
        <v>23032</v>
      </c>
      <c r="B157" t="s">
        <v>191</v>
      </c>
      <c r="C157">
        <v>23032</v>
      </c>
    </row>
    <row r="158" spans="1:3" x14ac:dyDescent="0.15">
      <c r="A158">
        <v>23041</v>
      </c>
      <c r="B158" t="s">
        <v>192</v>
      </c>
      <c r="C158">
        <v>23041</v>
      </c>
    </row>
    <row r="159" spans="1:3" x14ac:dyDescent="0.15">
      <c r="A159">
        <v>23042</v>
      </c>
      <c r="B159" t="s">
        <v>193</v>
      </c>
      <c r="C159">
        <v>23042</v>
      </c>
    </row>
    <row r="160" spans="1:3" x14ac:dyDescent="0.15">
      <c r="A160">
        <v>23051</v>
      </c>
      <c r="B160" t="s">
        <v>194</v>
      </c>
      <c r="C160">
        <v>23051</v>
      </c>
    </row>
    <row r="161" spans="1:3" x14ac:dyDescent="0.15">
      <c r="A161">
        <v>23052</v>
      </c>
      <c r="B161" t="s">
        <v>195</v>
      </c>
      <c r="C161">
        <v>23052</v>
      </c>
    </row>
    <row r="162" spans="1:3" x14ac:dyDescent="0.15">
      <c r="A162">
        <v>24010</v>
      </c>
      <c r="B162" t="s">
        <v>196</v>
      </c>
      <c r="C162">
        <v>24010</v>
      </c>
    </row>
    <row r="163" spans="1:3" x14ac:dyDescent="0.15">
      <c r="A163">
        <v>24020</v>
      </c>
      <c r="B163" t="s">
        <v>197</v>
      </c>
      <c r="C163">
        <v>24020</v>
      </c>
    </row>
    <row r="164" spans="1:3" x14ac:dyDescent="0.15">
      <c r="A164">
        <v>24030</v>
      </c>
      <c r="B164" t="s">
        <v>198</v>
      </c>
      <c r="C164">
        <v>24030</v>
      </c>
    </row>
    <row r="165" spans="1:3" x14ac:dyDescent="0.15">
      <c r="A165">
        <v>24040</v>
      </c>
      <c r="B165" t="s">
        <v>199</v>
      </c>
      <c r="C165">
        <v>24040</v>
      </c>
    </row>
    <row r="166" spans="1:3" x14ac:dyDescent="0.15">
      <c r="A166">
        <v>24050</v>
      </c>
      <c r="B166" t="s">
        <v>200</v>
      </c>
      <c r="C166">
        <v>24050</v>
      </c>
    </row>
    <row r="167" spans="1:3" x14ac:dyDescent="0.15">
      <c r="A167">
        <v>24011</v>
      </c>
      <c r="B167" t="s">
        <v>201</v>
      </c>
      <c r="C167">
        <v>24011</v>
      </c>
    </row>
    <row r="168" spans="1:3" x14ac:dyDescent="0.15">
      <c r="A168">
        <v>24012</v>
      </c>
      <c r="B168" t="s">
        <v>202</v>
      </c>
      <c r="C168">
        <v>24012</v>
      </c>
    </row>
    <row r="169" spans="1:3" x14ac:dyDescent="0.15">
      <c r="A169">
        <v>24021</v>
      </c>
      <c r="B169" t="s">
        <v>203</v>
      </c>
      <c r="C169">
        <v>24021</v>
      </c>
    </row>
    <row r="170" spans="1:3" x14ac:dyDescent="0.15">
      <c r="A170">
        <v>24022</v>
      </c>
      <c r="B170" t="s">
        <v>204</v>
      </c>
      <c r="C170">
        <v>24022</v>
      </c>
    </row>
    <row r="171" spans="1:3" x14ac:dyDescent="0.15">
      <c r="A171">
        <v>24031</v>
      </c>
      <c r="B171" t="s">
        <v>205</v>
      </c>
      <c r="C171">
        <v>24031</v>
      </c>
    </row>
    <row r="172" spans="1:3" x14ac:dyDescent="0.15">
      <c r="A172">
        <v>24032</v>
      </c>
      <c r="B172" t="s">
        <v>206</v>
      </c>
      <c r="C172">
        <v>24032</v>
      </c>
    </row>
    <row r="173" spans="1:3" x14ac:dyDescent="0.15">
      <c r="A173">
        <v>24041</v>
      </c>
      <c r="B173" t="s">
        <v>207</v>
      </c>
      <c r="C173">
        <v>24041</v>
      </c>
    </row>
    <row r="174" spans="1:3" x14ac:dyDescent="0.15">
      <c r="A174">
        <v>24042</v>
      </c>
      <c r="B174" t="s">
        <v>208</v>
      </c>
      <c r="C174">
        <v>24042</v>
      </c>
    </row>
    <row r="175" spans="1:3" x14ac:dyDescent="0.15">
      <c r="A175">
        <v>24051</v>
      </c>
      <c r="B175" t="s">
        <v>209</v>
      </c>
      <c r="C175">
        <v>24051</v>
      </c>
    </row>
    <row r="176" spans="1:3" x14ac:dyDescent="0.15">
      <c r="A176">
        <v>24052</v>
      </c>
      <c r="B176" t="s">
        <v>210</v>
      </c>
      <c r="C176">
        <v>24052</v>
      </c>
    </row>
    <row r="177" spans="1:3" x14ac:dyDescent="0.15">
      <c r="A177">
        <v>24061</v>
      </c>
      <c r="B177" t="s">
        <v>211</v>
      </c>
      <c r="C177">
        <v>24061</v>
      </c>
    </row>
    <row r="178" spans="1:3" x14ac:dyDescent="0.15">
      <c r="A178">
        <v>24062</v>
      </c>
      <c r="B178" t="s">
        <v>212</v>
      </c>
      <c r="C178">
        <v>24062</v>
      </c>
    </row>
    <row r="179" spans="1:3" x14ac:dyDescent="0.15">
      <c r="A179">
        <v>24071</v>
      </c>
      <c r="B179" t="s">
        <v>213</v>
      </c>
      <c r="C179">
        <v>24071</v>
      </c>
    </row>
    <row r="180" spans="1:3" x14ac:dyDescent="0.15">
      <c r="A180">
        <v>24072</v>
      </c>
      <c r="B180" t="s">
        <v>214</v>
      </c>
      <c r="C180">
        <v>24072</v>
      </c>
    </row>
    <row r="181" spans="1:3" x14ac:dyDescent="0.15">
      <c r="A181">
        <v>24081</v>
      </c>
      <c r="B181" t="s">
        <v>215</v>
      </c>
      <c r="C181">
        <v>24081</v>
      </c>
    </row>
    <row r="182" spans="1:3" x14ac:dyDescent="0.15">
      <c r="A182">
        <v>24082</v>
      </c>
      <c r="B182" t="s">
        <v>216</v>
      </c>
      <c r="C182">
        <v>24082</v>
      </c>
    </row>
    <row r="183" spans="1:3" x14ac:dyDescent="0.15">
      <c r="A183">
        <v>24091</v>
      </c>
      <c r="B183" t="s">
        <v>217</v>
      </c>
      <c r="C183">
        <v>24091</v>
      </c>
    </row>
    <row r="184" spans="1:3" x14ac:dyDescent="0.15">
      <c r="A184">
        <v>24092</v>
      </c>
      <c r="B184" t="s">
        <v>218</v>
      </c>
      <c r="C184">
        <v>24092</v>
      </c>
    </row>
    <row r="185" spans="1:3" x14ac:dyDescent="0.15">
      <c r="A185">
        <v>25011</v>
      </c>
      <c r="B185" t="s">
        <v>219</v>
      </c>
      <c r="C185">
        <v>25011</v>
      </c>
    </row>
    <row r="186" spans="1:3" x14ac:dyDescent="0.15">
      <c r="A186">
        <v>25012</v>
      </c>
      <c r="B186" t="s">
        <v>220</v>
      </c>
      <c r="C186">
        <v>25012</v>
      </c>
    </row>
    <row r="187" spans="1:3" x14ac:dyDescent="0.15">
      <c r="A187">
        <v>25021</v>
      </c>
      <c r="B187" t="s">
        <v>221</v>
      </c>
      <c r="C187">
        <v>25021</v>
      </c>
    </row>
    <row r="188" spans="1:3" x14ac:dyDescent="0.15">
      <c r="A188">
        <v>25022</v>
      </c>
      <c r="B188" t="s">
        <v>222</v>
      </c>
      <c r="C188">
        <v>25022</v>
      </c>
    </row>
    <row r="189" spans="1:3" x14ac:dyDescent="0.15">
      <c r="A189">
        <v>25031</v>
      </c>
      <c r="B189" t="s">
        <v>223</v>
      </c>
      <c r="C189">
        <v>25031</v>
      </c>
    </row>
    <row r="190" spans="1:3" x14ac:dyDescent="0.15">
      <c r="A190">
        <v>25032</v>
      </c>
      <c r="B190" t="s">
        <v>224</v>
      </c>
      <c r="C190">
        <v>25032</v>
      </c>
    </row>
    <row r="191" spans="1:3" x14ac:dyDescent="0.15">
      <c r="A191">
        <v>25041</v>
      </c>
      <c r="B191" t="s">
        <v>225</v>
      </c>
      <c r="C191">
        <v>25041</v>
      </c>
    </row>
    <row r="192" spans="1:3" x14ac:dyDescent="0.15">
      <c r="A192">
        <v>25042</v>
      </c>
      <c r="B192" t="s">
        <v>226</v>
      </c>
      <c r="C192">
        <v>25042</v>
      </c>
    </row>
    <row r="193" spans="1:3" x14ac:dyDescent="0.15">
      <c r="A193">
        <v>25051</v>
      </c>
      <c r="B193" t="s">
        <v>227</v>
      </c>
      <c r="C193">
        <v>25051</v>
      </c>
    </row>
    <row r="194" spans="1:3" x14ac:dyDescent="0.15">
      <c r="A194">
        <v>25052</v>
      </c>
      <c r="B194" t="s">
        <v>228</v>
      </c>
      <c r="C194">
        <v>25052</v>
      </c>
    </row>
    <row r="195" spans="1:3" x14ac:dyDescent="0.15">
      <c r="A195">
        <v>25061</v>
      </c>
      <c r="B195" t="s">
        <v>229</v>
      </c>
      <c r="C195">
        <v>25061</v>
      </c>
    </row>
    <row r="196" spans="1:3" x14ac:dyDescent="0.15">
      <c r="A196">
        <v>25062</v>
      </c>
      <c r="B196" t="s">
        <v>230</v>
      </c>
      <c r="C196">
        <v>25062</v>
      </c>
    </row>
    <row r="197" spans="1:3" x14ac:dyDescent="0.15">
      <c r="A197">
        <v>25071</v>
      </c>
      <c r="B197" t="s">
        <v>231</v>
      </c>
      <c r="C197">
        <v>25071</v>
      </c>
    </row>
    <row r="198" spans="1:3" x14ac:dyDescent="0.15">
      <c r="A198">
        <v>25072</v>
      </c>
      <c r="B198" t="s">
        <v>232</v>
      </c>
      <c r="C198">
        <v>25072</v>
      </c>
    </row>
    <row r="199" spans="1:3" x14ac:dyDescent="0.15">
      <c r="A199">
        <v>25081</v>
      </c>
      <c r="B199" t="s">
        <v>233</v>
      </c>
      <c r="C199">
        <v>25081</v>
      </c>
    </row>
    <row r="200" spans="1:3" x14ac:dyDescent="0.15">
      <c r="A200">
        <v>25082</v>
      </c>
      <c r="B200" t="s">
        <v>234</v>
      </c>
      <c r="C200">
        <v>25082</v>
      </c>
    </row>
    <row r="201" spans="1:3" x14ac:dyDescent="0.15">
      <c r="A201">
        <v>26001</v>
      </c>
      <c r="B201" t="s">
        <v>235</v>
      </c>
      <c r="C201">
        <v>26001</v>
      </c>
    </row>
    <row r="202" spans="1:3" x14ac:dyDescent="0.15">
      <c r="A202">
        <v>26002</v>
      </c>
      <c r="B202" t="s">
        <v>236</v>
      </c>
      <c r="C202">
        <v>26002</v>
      </c>
    </row>
    <row r="203" spans="1:3" x14ac:dyDescent="0.15">
      <c r="A203">
        <v>26003</v>
      </c>
      <c r="B203" t="s">
        <v>237</v>
      </c>
      <c r="C203">
        <v>26003</v>
      </c>
    </row>
    <row r="204" spans="1:3" x14ac:dyDescent="0.15">
      <c r="A204">
        <v>27011</v>
      </c>
      <c r="B204" t="s">
        <v>238</v>
      </c>
      <c r="C204">
        <v>27011</v>
      </c>
    </row>
    <row r="205" spans="1:3" x14ac:dyDescent="0.15">
      <c r="A205">
        <v>27012</v>
      </c>
      <c r="B205" t="s">
        <v>239</v>
      </c>
      <c r="C205">
        <v>27012</v>
      </c>
    </row>
    <row r="206" spans="1:3" x14ac:dyDescent="0.15">
      <c r="A206">
        <v>27013</v>
      </c>
      <c r="B206" t="s">
        <v>240</v>
      </c>
      <c r="C206">
        <v>27013</v>
      </c>
    </row>
    <row r="207" spans="1:3" x14ac:dyDescent="0.15">
      <c r="A207">
        <v>27021</v>
      </c>
      <c r="B207" t="s">
        <v>241</v>
      </c>
      <c r="C207">
        <v>27021</v>
      </c>
    </row>
    <row r="208" spans="1:3" x14ac:dyDescent="0.15">
      <c r="A208">
        <v>27022</v>
      </c>
      <c r="B208" t="s">
        <v>242</v>
      </c>
      <c r="C208">
        <v>27022</v>
      </c>
    </row>
    <row r="209" spans="1:3" x14ac:dyDescent="0.15">
      <c r="A209">
        <v>27023</v>
      </c>
      <c r="B209" t="s">
        <v>243</v>
      </c>
      <c r="C209">
        <v>27023</v>
      </c>
    </row>
    <row r="210" spans="1:3" x14ac:dyDescent="0.15">
      <c r="A210">
        <v>27031</v>
      </c>
      <c r="B210" t="s">
        <v>244</v>
      </c>
      <c r="C210">
        <v>27031</v>
      </c>
    </row>
    <row r="211" spans="1:3" x14ac:dyDescent="0.15">
      <c r="A211">
        <v>27032</v>
      </c>
      <c r="B211" t="s">
        <v>245</v>
      </c>
      <c r="C211">
        <v>27032</v>
      </c>
    </row>
    <row r="212" spans="1:3" x14ac:dyDescent="0.15">
      <c r="A212">
        <v>27033</v>
      </c>
      <c r="B212" t="s">
        <v>246</v>
      </c>
      <c r="C212">
        <v>27033</v>
      </c>
    </row>
    <row r="213" spans="1:3" x14ac:dyDescent="0.15">
      <c r="A213">
        <v>28001</v>
      </c>
      <c r="B213" t="s">
        <v>247</v>
      </c>
      <c r="C213">
        <v>28001</v>
      </c>
    </row>
    <row r="214" spans="1:3" x14ac:dyDescent="0.15">
      <c r="A214">
        <v>29001</v>
      </c>
      <c r="B214" t="s">
        <v>248</v>
      </c>
      <c r="C214">
        <v>29001</v>
      </c>
    </row>
    <row r="215" spans="1:3" x14ac:dyDescent="0.15">
      <c r="A215">
        <v>29002</v>
      </c>
      <c r="B215" t="s">
        <v>249</v>
      </c>
      <c r="C215">
        <v>29002</v>
      </c>
    </row>
    <row r="216" spans="1:3" x14ac:dyDescent="0.15">
      <c r="A216">
        <v>29003</v>
      </c>
      <c r="B216" t="s">
        <v>250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工作表2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2017-08-01T03:58:32Z</dcterms:modified>
</cp:coreProperties>
</file>