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0" yWindow="460" windowWidth="28800" windowHeight="16540" tabRatio="500" activeTab="1"/>
  </bookViews>
  <sheets>
    <sheet name="工作表1" sheetId="1" r:id="rId1"/>
    <sheet name="乘法战斗公式总结" sheetId="2" r:id="rId2"/>
    <sheet name="工作表2" sheetId="3" r:id="rId3"/>
    <sheet name="工作表3" sheetId="4" r:id="rId4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8" i="2" l="1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C27" i="2"/>
  <c r="C50" i="2"/>
  <c r="C35" i="2"/>
  <c r="C16" i="2"/>
  <c r="C25" i="2"/>
  <c r="C23" i="2"/>
  <c r="C11" i="2"/>
  <c r="C12" i="2"/>
  <c r="C55" i="2"/>
  <c r="C32" i="2"/>
  <c r="C48" i="2"/>
  <c r="C42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AF60" i="2"/>
  <c r="AE61" i="2"/>
  <c r="AF61" i="2"/>
  <c r="AE62" i="2"/>
  <c r="AF62" i="2"/>
  <c r="AE63" i="2"/>
  <c r="AF63" i="2"/>
  <c r="AE64" i="2"/>
  <c r="AF64" i="2"/>
  <c r="AE65" i="2"/>
  <c r="AF65" i="2"/>
  <c r="AE66" i="2"/>
  <c r="AF66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9" i="2"/>
  <c r="AF9" i="2"/>
  <c r="C28" i="2"/>
  <c r="Y108" i="2"/>
  <c r="Z108" i="2"/>
  <c r="Y107" i="2"/>
  <c r="Z107" i="2"/>
  <c r="Y106" i="2"/>
  <c r="Z106" i="2"/>
  <c r="Y105" i="2"/>
  <c r="Z105" i="2"/>
  <c r="Y104" i="2"/>
  <c r="Z104" i="2"/>
  <c r="Y103" i="2"/>
  <c r="Z103" i="2"/>
  <c r="Y102" i="2"/>
  <c r="Z102" i="2"/>
  <c r="Y101" i="2"/>
  <c r="Z101" i="2"/>
  <c r="Y100" i="2"/>
  <c r="Z100" i="2"/>
  <c r="Y99" i="2"/>
  <c r="Z99" i="2"/>
  <c r="Y98" i="2"/>
  <c r="Z98" i="2"/>
  <c r="Y97" i="2"/>
  <c r="Z97" i="2"/>
  <c r="Y96" i="2"/>
  <c r="Z96" i="2"/>
  <c r="Y95" i="2"/>
  <c r="Z95" i="2"/>
  <c r="Y94" i="2"/>
  <c r="Z94" i="2"/>
  <c r="Y93" i="2"/>
  <c r="Z93" i="2"/>
  <c r="Y92" i="2"/>
  <c r="Z92" i="2"/>
  <c r="Y91" i="2"/>
  <c r="Z91" i="2"/>
  <c r="Y90" i="2"/>
  <c r="Z90" i="2"/>
  <c r="Y89" i="2"/>
  <c r="Z89" i="2"/>
  <c r="Y88" i="2"/>
  <c r="Z88" i="2"/>
  <c r="Y87" i="2"/>
  <c r="Z87" i="2"/>
  <c r="Y86" i="2"/>
  <c r="Z86" i="2"/>
  <c r="Y85" i="2"/>
  <c r="Z85" i="2"/>
  <c r="Y84" i="2"/>
  <c r="Z84" i="2"/>
  <c r="Y83" i="2"/>
  <c r="Z83" i="2"/>
  <c r="Y82" i="2"/>
  <c r="Z82" i="2"/>
  <c r="Y81" i="2"/>
  <c r="Z81" i="2"/>
  <c r="Y80" i="2"/>
  <c r="Z80" i="2"/>
  <c r="Y79" i="2"/>
  <c r="Z79" i="2"/>
  <c r="Y78" i="2"/>
  <c r="Z78" i="2"/>
  <c r="Y77" i="2"/>
  <c r="Z77" i="2"/>
  <c r="Y76" i="2"/>
  <c r="Z76" i="2"/>
  <c r="Y75" i="2"/>
  <c r="Z75" i="2"/>
  <c r="Y74" i="2"/>
  <c r="Z74" i="2"/>
  <c r="Y73" i="2"/>
  <c r="Z73" i="2"/>
  <c r="Y72" i="2"/>
  <c r="Z72" i="2"/>
  <c r="Y71" i="2"/>
  <c r="Z71" i="2"/>
  <c r="Y70" i="2"/>
  <c r="Z70" i="2"/>
  <c r="Y69" i="2"/>
  <c r="Z69" i="2"/>
  <c r="Y68" i="2"/>
  <c r="Z68" i="2"/>
  <c r="Y67" i="2"/>
  <c r="Z67" i="2"/>
  <c r="Y66" i="2"/>
  <c r="Z66" i="2"/>
  <c r="Y65" i="2"/>
  <c r="Z65" i="2"/>
  <c r="Y64" i="2"/>
  <c r="Z64" i="2"/>
  <c r="Y63" i="2"/>
  <c r="Z63" i="2"/>
  <c r="Y62" i="2"/>
  <c r="Z62" i="2"/>
  <c r="Y61" i="2"/>
  <c r="Z61" i="2"/>
  <c r="Y60" i="2"/>
  <c r="Z60" i="2"/>
  <c r="Y59" i="2"/>
  <c r="Z59" i="2"/>
  <c r="Y58" i="2"/>
  <c r="Z58" i="2"/>
  <c r="Y57" i="2"/>
  <c r="Z57" i="2"/>
  <c r="Y56" i="2"/>
  <c r="Z56" i="2"/>
  <c r="Y55" i="2"/>
  <c r="Z55" i="2"/>
  <c r="Y54" i="2"/>
  <c r="Z54" i="2"/>
  <c r="Y53" i="2"/>
  <c r="Z53" i="2"/>
  <c r="Y52" i="2"/>
  <c r="Z52" i="2"/>
  <c r="Y51" i="2"/>
  <c r="Z51" i="2"/>
  <c r="Y50" i="2"/>
  <c r="Z50" i="2"/>
  <c r="Y49" i="2"/>
  <c r="Z49" i="2"/>
  <c r="Y48" i="2"/>
  <c r="Z48" i="2"/>
  <c r="Y47" i="2"/>
  <c r="Z47" i="2"/>
  <c r="Y46" i="2"/>
  <c r="Z46" i="2"/>
  <c r="Y45" i="2"/>
  <c r="Z45" i="2"/>
  <c r="Y44" i="2"/>
  <c r="Z44" i="2"/>
  <c r="Y43" i="2"/>
  <c r="Z43" i="2"/>
  <c r="Y42" i="2"/>
  <c r="Z42" i="2"/>
  <c r="Y41" i="2"/>
  <c r="Z41" i="2"/>
  <c r="Y40" i="2"/>
  <c r="Z40" i="2"/>
  <c r="Y39" i="2"/>
  <c r="Z39" i="2"/>
  <c r="Y38" i="2"/>
  <c r="Z38" i="2"/>
  <c r="Y37" i="2"/>
  <c r="Z37" i="2"/>
  <c r="Y36" i="2"/>
  <c r="Z36" i="2"/>
  <c r="Y35" i="2"/>
  <c r="Z35" i="2"/>
  <c r="Y34" i="2"/>
  <c r="Z34" i="2"/>
  <c r="Y33" i="2"/>
  <c r="Z33" i="2"/>
  <c r="Y32" i="2"/>
  <c r="Z32" i="2"/>
  <c r="Y31" i="2"/>
  <c r="Z31" i="2"/>
  <c r="Y30" i="2"/>
  <c r="Z30" i="2"/>
  <c r="Y29" i="2"/>
  <c r="Z29" i="2"/>
  <c r="Y28" i="2"/>
  <c r="Z28" i="2"/>
  <c r="Y27" i="2"/>
  <c r="Z27" i="2"/>
  <c r="Y26" i="2"/>
  <c r="Z26" i="2"/>
  <c r="Y25" i="2"/>
  <c r="Z25" i="2"/>
  <c r="Y24" i="2"/>
  <c r="Z24" i="2"/>
  <c r="Y23" i="2"/>
  <c r="Z23" i="2"/>
  <c r="Y22" i="2"/>
  <c r="Z22" i="2"/>
  <c r="Y21" i="2"/>
  <c r="Z21" i="2"/>
  <c r="Y20" i="2"/>
  <c r="Z20" i="2"/>
  <c r="Y19" i="2"/>
  <c r="Z19" i="2"/>
  <c r="Y18" i="2"/>
  <c r="Z18" i="2"/>
  <c r="Y17" i="2"/>
  <c r="Z17" i="2"/>
  <c r="Y16" i="2"/>
  <c r="Z16" i="2"/>
  <c r="Y15" i="2"/>
  <c r="Z15" i="2"/>
  <c r="Y14" i="2"/>
  <c r="Z14" i="2"/>
  <c r="Y13" i="2"/>
  <c r="Z13" i="2"/>
  <c r="Y12" i="2"/>
  <c r="Z12" i="2"/>
  <c r="Y11" i="2"/>
  <c r="Z11" i="2"/>
  <c r="Y10" i="2"/>
  <c r="Z10" i="2"/>
  <c r="Y9" i="2"/>
  <c r="Z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9" i="2"/>
  <c r="M9" i="2"/>
  <c r="N9" i="2"/>
  <c r="M10" i="2"/>
  <c r="O10" i="2"/>
  <c r="M11" i="2"/>
  <c r="O11" i="2"/>
  <c r="M12" i="2"/>
  <c r="O12" i="2"/>
  <c r="M13" i="2"/>
  <c r="O13" i="2"/>
  <c r="M14" i="2"/>
  <c r="O14" i="2"/>
  <c r="M15" i="2"/>
  <c r="O15" i="2"/>
  <c r="M16" i="2"/>
  <c r="O16" i="2"/>
  <c r="M17" i="2"/>
  <c r="O17" i="2"/>
  <c r="M18" i="2"/>
  <c r="O18" i="2"/>
  <c r="M19" i="2"/>
  <c r="O19" i="2"/>
  <c r="M20" i="2"/>
  <c r="O20" i="2"/>
  <c r="M21" i="2"/>
  <c r="O21" i="2"/>
  <c r="M22" i="2"/>
  <c r="O22" i="2"/>
  <c r="M23" i="2"/>
  <c r="O23" i="2"/>
  <c r="M24" i="2"/>
  <c r="O24" i="2"/>
  <c r="M25" i="2"/>
  <c r="O25" i="2"/>
  <c r="M26" i="2"/>
  <c r="O26" i="2"/>
  <c r="M27" i="2"/>
  <c r="O27" i="2"/>
  <c r="M28" i="2"/>
  <c r="O28" i="2"/>
  <c r="M29" i="2"/>
  <c r="O29" i="2"/>
  <c r="M30" i="2"/>
  <c r="O30" i="2"/>
  <c r="M31" i="2"/>
  <c r="O31" i="2"/>
  <c r="M32" i="2"/>
  <c r="O32" i="2"/>
  <c r="M33" i="2"/>
  <c r="O33" i="2"/>
  <c r="M34" i="2"/>
  <c r="O34" i="2"/>
  <c r="M35" i="2"/>
  <c r="O35" i="2"/>
  <c r="M36" i="2"/>
  <c r="O36" i="2"/>
  <c r="M37" i="2"/>
  <c r="O37" i="2"/>
  <c r="M38" i="2"/>
  <c r="O38" i="2"/>
  <c r="M39" i="2"/>
  <c r="O39" i="2"/>
  <c r="M40" i="2"/>
  <c r="O40" i="2"/>
  <c r="M41" i="2"/>
  <c r="O41" i="2"/>
  <c r="M42" i="2"/>
  <c r="O42" i="2"/>
  <c r="M43" i="2"/>
  <c r="O43" i="2"/>
  <c r="M44" i="2"/>
  <c r="O44" i="2"/>
  <c r="M45" i="2"/>
  <c r="O45" i="2"/>
  <c r="M46" i="2"/>
  <c r="O46" i="2"/>
  <c r="M47" i="2"/>
  <c r="O47" i="2"/>
  <c r="M48" i="2"/>
  <c r="O48" i="2"/>
  <c r="M49" i="2"/>
  <c r="O49" i="2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57" i="2"/>
  <c r="O57" i="2"/>
  <c r="M58" i="2"/>
  <c r="O58" i="2"/>
  <c r="M59" i="2"/>
  <c r="O59" i="2"/>
  <c r="M60" i="2"/>
  <c r="O60" i="2"/>
  <c r="M61" i="2"/>
  <c r="O61" i="2"/>
  <c r="M62" i="2"/>
  <c r="O62" i="2"/>
  <c r="M63" i="2"/>
  <c r="O63" i="2"/>
  <c r="M64" i="2"/>
  <c r="O64" i="2"/>
  <c r="M65" i="2"/>
  <c r="O65" i="2"/>
  <c r="M66" i="2"/>
  <c r="O66" i="2"/>
  <c r="M67" i="2"/>
  <c r="O67" i="2"/>
  <c r="M68" i="2"/>
  <c r="O68" i="2"/>
  <c r="M69" i="2"/>
  <c r="O69" i="2"/>
  <c r="M70" i="2"/>
  <c r="O70" i="2"/>
  <c r="M71" i="2"/>
  <c r="O71" i="2"/>
  <c r="M72" i="2"/>
  <c r="O72" i="2"/>
  <c r="M73" i="2"/>
  <c r="O73" i="2"/>
  <c r="M74" i="2"/>
  <c r="O74" i="2"/>
  <c r="M75" i="2"/>
  <c r="O75" i="2"/>
  <c r="M76" i="2"/>
  <c r="O76" i="2"/>
  <c r="M77" i="2"/>
  <c r="O77" i="2"/>
  <c r="M78" i="2"/>
  <c r="O78" i="2"/>
  <c r="M79" i="2"/>
  <c r="O79" i="2"/>
  <c r="M80" i="2"/>
  <c r="O80" i="2"/>
  <c r="M81" i="2"/>
  <c r="O81" i="2"/>
  <c r="M82" i="2"/>
  <c r="O82" i="2"/>
  <c r="M83" i="2"/>
  <c r="O83" i="2"/>
  <c r="M84" i="2"/>
  <c r="O84" i="2"/>
  <c r="M85" i="2"/>
  <c r="O85" i="2"/>
  <c r="M86" i="2"/>
  <c r="O86" i="2"/>
  <c r="M87" i="2"/>
  <c r="O87" i="2"/>
  <c r="M88" i="2"/>
  <c r="O88" i="2"/>
  <c r="M89" i="2"/>
  <c r="O89" i="2"/>
  <c r="M90" i="2"/>
  <c r="O90" i="2"/>
  <c r="M91" i="2"/>
  <c r="O91" i="2"/>
  <c r="M92" i="2"/>
  <c r="O92" i="2"/>
  <c r="M93" i="2"/>
  <c r="O93" i="2"/>
  <c r="M94" i="2"/>
  <c r="O94" i="2"/>
  <c r="M95" i="2"/>
  <c r="O95" i="2"/>
  <c r="M96" i="2"/>
  <c r="O96" i="2"/>
  <c r="M97" i="2"/>
  <c r="O97" i="2"/>
  <c r="M98" i="2"/>
  <c r="O98" i="2"/>
  <c r="M99" i="2"/>
  <c r="O99" i="2"/>
  <c r="M100" i="2"/>
  <c r="O100" i="2"/>
  <c r="M101" i="2"/>
  <c r="O101" i="2"/>
  <c r="M102" i="2"/>
  <c r="O102" i="2"/>
  <c r="M103" i="2"/>
  <c r="O103" i="2"/>
  <c r="M104" i="2"/>
  <c r="O104" i="2"/>
  <c r="M105" i="2"/>
  <c r="O105" i="2"/>
  <c r="M106" i="2"/>
  <c r="O106" i="2"/>
  <c r="M107" i="2"/>
  <c r="O107" i="2"/>
  <c r="M108" i="2"/>
  <c r="O108" i="2"/>
  <c r="O9" i="2"/>
  <c r="C19" i="2"/>
  <c r="C20" i="2"/>
</calcChain>
</file>

<file path=xl/sharedStrings.xml><?xml version="1.0" encoding="utf-8"?>
<sst xmlns="http://schemas.openxmlformats.org/spreadsheetml/2006/main" count="267" uniqueCount="189">
  <si>
    <t>属性分类</t>
    <rPh sb="0" eb="1">
      <t>shu'x</t>
    </rPh>
    <rPh sb="2" eb="3">
      <t>fen'l</t>
    </rPh>
    <phoneticPr fontId="1" type="noConversion"/>
  </si>
  <si>
    <t>角色</t>
    <rPh sb="0" eb="1">
      <t>jiao's</t>
    </rPh>
    <phoneticPr fontId="1" type="noConversion"/>
  </si>
  <si>
    <t>不同资质的人，初始1级属性不同，2级属性系数不同</t>
    <rPh sb="0" eb="1">
      <t>bu</t>
    </rPh>
    <rPh sb="1" eb="2">
      <t>tong</t>
    </rPh>
    <rPh sb="2" eb="3">
      <t>zi'z</t>
    </rPh>
    <rPh sb="4" eb="5">
      <t>d</t>
    </rPh>
    <rPh sb="5" eb="6">
      <t>ren</t>
    </rPh>
    <rPh sb="7" eb="8">
      <t>chu's</t>
    </rPh>
    <rPh sb="10" eb="11">
      <t>ji</t>
    </rPh>
    <rPh sb="11" eb="12">
      <t>shu'x</t>
    </rPh>
    <rPh sb="13" eb="14">
      <t>bu't</t>
    </rPh>
    <rPh sb="17" eb="18">
      <t>ji</t>
    </rPh>
    <rPh sb="18" eb="19">
      <t>shu'x</t>
    </rPh>
    <rPh sb="20" eb="21">
      <t>xi'shu</t>
    </rPh>
    <rPh sb="22" eb="23">
      <t>bu'tong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</si>
  <si>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</si>
  <si>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</si>
  <si>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怒气</t>
    <rPh sb="0" eb="1">
      <t>nu'q</t>
    </rPh>
    <phoneticPr fontId="1" type="noConversion"/>
  </si>
  <si>
    <t>升级</t>
    <rPh sb="0" eb="1">
      <t>sheng'ji</t>
    </rPh>
    <phoneticPr fontId="1" type="noConversion"/>
  </si>
  <si>
    <t>提升1级属性</t>
    <rPh sb="0" eb="1">
      <t>ti'sheng</t>
    </rPh>
    <rPh sb="3" eb="4">
      <t>ji</t>
    </rPh>
    <rPh sb="4" eb="5">
      <t>shu'x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</si>
  <si>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</si>
  <si>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我希望是单一属性</t>
    <rPh sb="0" eb="1">
      <t>wo</t>
    </rPh>
    <rPh sb="1" eb="2">
      <t>xi'w</t>
    </rPh>
    <rPh sb="3" eb="4">
      <t>s</t>
    </rPh>
    <rPh sb="4" eb="5">
      <t>dan'yi</t>
    </rPh>
    <rPh sb="6" eb="7">
      <t>shu'x</t>
    </rPh>
    <phoneticPr fontId="1" type="noConversion"/>
  </si>
  <si>
    <t>怒气上限</t>
    <rPh sb="0" eb="1">
      <t>nu'q</t>
    </rPh>
    <rPh sb="2" eb="3">
      <t>shang'xian</t>
    </rPh>
    <phoneticPr fontId="1" type="noConversion"/>
  </si>
  <si>
    <t>可释放怒气技能时的怒气。</t>
    <rPh sb="0" eb="1">
      <t>ke</t>
    </rPh>
    <rPh sb="1" eb="2">
      <t>shi'f</t>
    </rPh>
    <rPh sb="3" eb="4">
      <t>nu'q</t>
    </rPh>
    <rPh sb="5" eb="6">
      <t>ji'neng</t>
    </rPh>
    <rPh sb="7" eb="8">
      <t>shi</t>
    </rPh>
    <rPh sb="8" eb="9">
      <t>d</t>
    </rPh>
    <rPh sb="9" eb="10">
      <t>nu'q</t>
    </rPh>
    <phoneticPr fontId="1" type="noConversion"/>
  </si>
  <si>
    <t>可用的单一属性</t>
    <rPh sb="0" eb="1">
      <t>ke</t>
    </rPh>
    <rPh sb="1" eb="2">
      <t>yong</t>
    </rPh>
    <rPh sb="2" eb="3">
      <t>d</t>
    </rPh>
    <rPh sb="3" eb="4">
      <t>dan'yi</t>
    </rPh>
    <rPh sb="5" eb="6">
      <t>shu'x</t>
    </rPh>
    <phoneticPr fontId="1" type="noConversion"/>
  </si>
  <si>
    <t>初始怒气</t>
    <rPh sb="0" eb="1">
      <t>chu'shi</t>
    </rPh>
    <rPh sb="2" eb="3">
      <t>nu'q</t>
    </rPh>
    <phoneticPr fontId="1" type="noConversion"/>
  </si>
  <si>
    <t>初始时的怒气。</t>
    <rPh sb="0" eb="1">
      <t>chu'shi</t>
    </rPh>
    <rPh sb="2" eb="3">
      <t>shi</t>
    </rPh>
    <rPh sb="3" eb="4">
      <t>d</t>
    </rPh>
    <rPh sb="4" eb="5">
      <t>nu'q</t>
    </rPh>
    <phoneticPr fontId="1" type="noConversion"/>
  </si>
  <si>
    <t>2/3</t>
    <phoneticPr fontId="1" type="noConversion"/>
  </si>
  <si>
    <t>力量</t>
    <rPh sb="0" eb="1">
      <t>li'l</t>
    </rPh>
    <phoneticPr fontId="1" type="noConversion"/>
  </si>
  <si>
    <t>攻击</t>
    <rPh sb="0" eb="1">
      <t>gong'j</t>
    </rPh>
    <phoneticPr fontId="1" type="noConversion"/>
  </si>
  <si>
    <t>怒气回复</t>
    <rPh sb="0" eb="1">
      <t>nu'q</t>
    </rPh>
    <rPh sb="2" eb="3">
      <t>hui'f</t>
    </rPh>
    <phoneticPr fontId="1" type="noConversion"/>
  </si>
  <si>
    <t>每回合回复的怒气。</t>
    <rPh sb="0" eb="1">
      <t>mei</t>
    </rPh>
    <rPh sb="1" eb="2">
      <t>hui'h</t>
    </rPh>
    <rPh sb="3" eb="4">
      <t>hui'fu</t>
    </rPh>
    <rPh sb="5" eb="6">
      <t>d</t>
    </rPh>
    <rPh sb="6" eb="7">
      <t>nu'q</t>
    </rPh>
    <phoneticPr fontId="1" type="noConversion"/>
  </si>
  <si>
    <t>强化</t>
    <rPh sb="0" eb="1">
      <t>qiang'h</t>
    </rPh>
    <phoneticPr fontId="1" type="noConversion"/>
  </si>
  <si>
    <t>体力</t>
    <rPh sb="0" eb="1">
      <t>ti'l</t>
    </rPh>
    <phoneticPr fontId="1" type="noConversion"/>
  </si>
  <si>
    <t>血量</t>
    <rPh sb="0" eb="1">
      <t>xue'l</t>
    </rPh>
    <phoneticPr fontId="1" type="noConversion"/>
  </si>
  <si>
    <t>+9</t>
    <phoneticPr fontId="1" type="noConversion"/>
  </si>
  <si>
    <t>对应升级属性的20%</t>
    <rPh sb="0" eb="1">
      <t>dui'ying</t>
    </rPh>
    <rPh sb="2" eb="3">
      <t>sheng'j</t>
    </rPh>
    <rPh sb="4" eb="5">
      <t>shu'x</t>
    </rPh>
    <rPh sb="6" eb="7">
      <t>d</t>
    </rPh>
    <phoneticPr fontId="1" type="noConversion"/>
  </si>
  <si>
    <t>攻击，速度</t>
    <rPh sb="0" eb="1">
      <t>gong'j</t>
    </rPh>
    <rPh sb="3" eb="4">
      <t>su'd</t>
    </rPh>
    <phoneticPr fontId="1" type="noConversion"/>
  </si>
  <si>
    <t>防御</t>
    <rPh sb="0" eb="1">
      <t>fang'yu</t>
    </rPh>
    <phoneticPr fontId="1" type="noConversion"/>
  </si>
  <si>
    <t>5%的防御</t>
    <rPh sb="2" eb="3">
      <t>d</t>
    </rPh>
    <rPh sb="3" eb="4">
      <t>fang'y</t>
    </rPh>
    <phoneticPr fontId="1" type="noConversion"/>
  </si>
  <si>
    <t>1级属性</t>
    <rPh sb="1" eb="2">
      <t>ji</t>
    </rPh>
    <rPh sb="2" eb="3">
      <t>shu'x</t>
    </rPh>
    <phoneticPr fontId="1" type="noConversion"/>
  </si>
  <si>
    <t>各个角色的资质是不同的。</t>
    <rPh sb="0" eb="1">
      <t>ge'ge</t>
    </rPh>
    <rPh sb="2" eb="3">
      <t>jiao's</t>
    </rPh>
    <rPh sb="4" eb="5">
      <t>d</t>
    </rPh>
    <rPh sb="5" eb="6">
      <t>zi'z</t>
    </rPh>
    <rPh sb="7" eb="8">
      <t>s</t>
    </rPh>
    <rPh sb="8" eb="9">
      <t>bu</t>
    </rPh>
    <rPh sb="9" eb="10">
      <t>tong</t>
    </rPh>
    <rPh sb="10" eb="11">
      <t>d</t>
    </rPh>
    <phoneticPr fontId="1" type="noConversion"/>
  </si>
  <si>
    <t>血量，防御</t>
    <rPh sb="0" eb="1">
      <t>xue'l</t>
    </rPh>
    <rPh sb="3" eb="4">
      <t>fang'y</t>
    </rPh>
    <phoneticPr fontId="1" type="noConversion"/>
  </si>
  <si>
    <t>速度</t>
    <rPh sb="0" eb="1">
      <t>s'd</t>
    </rPh>
    <phoneticPr fontId="1" type="noConversion"/>
  </si>
  <si>
    <t>影响攻击属性</t>
    <rPh sb="0" eb="1">
      <t>ying'xiang</t>
    </rPh>
    <rPh sb="2" eb="3">
      <t>gong'j</t>
    </rPh>
    <rPh sb="4" eb="5">
      <t>shu'x</t>
    </rPh>
    <phoneticPr fontId="1" type="noConversion"/>
  </si>
  <si>
    <t>影响血量属性</t>
    <rPh sb="0" eb="1">
      <t>ying'x</t>
    </rPh>
    <rPh sb="2" eb="3">
      <t>xue'l</t>
    </rPh>
    <rPh sb="4" eb="5">
      <t>shu'x</t>
    </rPh>
    <phoneticPr fontId="1" type="noConversion"/>
  </si>
  <si>
    <t>速度</t>
    <rPh sb="0" eb="1">
      <t>su'd</t>
    </rPh>
    <phoneticPr fontId="1" type="noConversion"/>
  </si>
  <si>
    <t xml:space="preserve"> </t>
    <phoneticPr fontId="1" type="noConversion"/>
  </si>
  <si>
    <t>护甲</t>
    <rPh sb="0" eb="1">
      <t>hu'jia</t>
    </rPh>
    <phoneticPr fontId="1" type="noConversion"/>
  </si>
  <si>
    <t>升星</t>
    <rPh sb="0" eb="1">
      <t>sheng'xing</t>
    </rPh>
    <phoneticPr fontId="1" type="noConversion"/>
  </si>
  <si>
    <t>提升被动技能，如：初始怒气提升，生命提升10%，</t>
    <rPh sb="0" eb="1">
      <t>ti'sheng</t>
    </rPh>
    <rPh sb="2" eb="3">
      <t>bei'd</t>
    </rPh>
    <rPh sb="4" eb="5">
      <t>ji'neng</t>
    </rPh>
    <rPh sb="7" eb="8">
      <t>ru</t>
    </rPh>
    <rPh sb="9" eb="10">
      <t>chu's</t>
    </rPh>
    <rPh sb="11" eb="12">
      <t>nu'q</t>
    </rPh>
    <rPh sb="13" eb="14">
      <t>ti'sheng</t>
    </rPh>
    <rPh sb="16" eb="17">
      <t>sheng'm</t>
    </rPh>
    <rPh sb="18" eb="19">
      <t>ti'sehng</t>
    </rPh>
    <phoneticPr fontId="1" type="noConversion"/>
  </si>
  <si>
    <t>消耗自身卡牌进行升星</t>
    <rPh sb="0" eb="1">
      <t>xiao'h</t>
    </rPh>
    <rPh sb="2" eb="3">
      <t>zi'shen</t>
    </rPh>
    <rPh sb="4" eb="5">
      <t>ka'p</t>
    </rPh>
    <rPh sb="6" eb="7">
      <t>jin'x</t>
    </rPh>
    <rPh sb="8" eb="9">
      <t>sheng'x</t>
    </rPh>
    <phoneticPr fontId="1" type="noConversion"/>
  </si>
  <si>
    <t>敏捷</t>
    <rPh sb="0" eb="1">
      <t>min'jie</t>
    </rPh>
    <phoneticPr fontId="1" type="noConversion"/>
  </si>
  <si>
    <t>影响速度</t>
    <rPh sb="0" eb="1">
      <t>ying'x</t>
    </rPh>
    <rPh sb="2" eb="3">
      <t>su'd</t>
    </rPh>
    <phoneticPr fontId="1" type="noConversion"/>
  </si>
  <si>
    <t>培养</t>
    <rPh sb="0" eb="1">
      <t>pei'y</t>
    </rPh>
    <phoneticPr fontId="1" type="noConversion"/>
  </si>
  <si>
    <t>提升基础1级属性</t>
    <rPh sb="0" eb="1">
      <t>ti'sehng</t>
    </rPh>
    <rPh sb="2" eb="3">
      <t>ji'chu</t>
    </rPh>
    <rPh sb="5" eb="6">
      <t>ji</t>
    </rPh>
    <rPh sb="6" eb="7">
      <t>shu'x</t>
    </rPh>
    <phoneticPr fontId="1" type="noConversion"/>
  </si>
  <si>
    <t>进阶</t>
    <rPh sb="0" eb="1">
      <t>jin'jie</t>
    </rPh>
    <phoneticPr fontId="1" type="noConversion"/>
  </si>
  <si>
    <t>装备相应的属性</t>
    <rPh sb="0" eb="1">
      <t>zhuang'b</t>
    </rPh>
    <rPh sb="2" eb="3">
      <t>xiang'ying</t>
    </rPh>
    <rPh sb="4" eb="5">
      <t>d</t>
    </rPh>
    <rPh sb="5" eb="6">
      <t>shu'x</t>
    </rPh>
    <phoneticPr fontId="1" type="noConversion"/>
  </si>
  <si>
    <t xml:space="preserve"> </t>
    <phoneticPr fontId="1" type="noConversion"/>
  </si>
  <si>
    <t>2级属性</t>
    <rPh sb="1" eb="2">
      <t>ji</t>
    </rPh>
    <rPh sb="2" eb="3">
      <t>shu'x</t>
    </rPh>
    <phoneticPr fontId="1" type="noConversion"/>
  </si>
  <si>
    <t>猎命</t>
    <rPh sb="0" eb="1">
      <t>lie'ming</t>
    </rPh>
    <phoneticPr fontId="1" type="noConversion"/>
  </si>
  <si>
    <t>猎命增加3级属性</t>
    <rPh sb="0" eb="1">
      <t>lie'm</t>
    </rPh>
    <rPh sb="2" eb="3">
      <t>zeng'j</t>
    </rPh>
    <rPh sb="5" eb="6">
      <t>ji</t>
    </rPh>
    <rPh sb="6" eb="7">
      <t>shu'x</t>
    </rPh>
    <phoneticPr fontId="1" type="noConversion"/>
  </si>
  <si>
    <t>角色3个主动技能。</t>
    <rPh sb="0" eb="1">
      <t>jiao's</t>
    </rPh>
    <rPh sb="3" eb="4">
      <t>ge</t>
    </rPh>
    <rPh sb="4" eb="5">
      <t>zhu'd</t>
    </rPh>
    <rPh sb="6" eb="7">
      <t>ji'neng</t>
    </rPh>
    <phoneticPr fontId="1" type="noConversion"/>
  </si>
  <si>
    <t>伤害值</t>
    <rPh sb="0" eb="1">
      <t>shang'h</t>
    </rPh>
    <rPh sb="2" eb="3">
      <t>zhi</t>
    </rPh>
    <phoneticPr fontId="1" type="noConversion"/>
  </si>
  <si>
    <t>2个固定被动</t>
    <rPh sb="1" eb="2">
      <t>ge</t>
    </rPh>
    <rPh sb="2" eb="3">
      <t>gu'd</t>
    </rPh>
    <rPh sb="4" eb="5">
      <t>bei'd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</si>
  <si>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</si>
  <si>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1个神器提供的被动</t>
    <rPh sb="1" eb="2">
      <t>ge</t>
    </rPh>
    <rPh sb="2" eb="3">
      <t>shen'q</t>
    </rPh>
    <rPh sb="4" eb="5">
      <t>ti'gong</t>
    </rPh>
    <rPh sb="6" eb="7">
      <t>d</t>
    </rPh>
    <rPh sb="7" eb="8">
      <t>bei'd</t>
    </rPh>
    <phoneticPr fontId="1" type="noConversion"/>
  </si>
  <si>
    <t>升级后，被动技能也进行提升</t>
    <rPh sb="0" eb="1">
      <t>sheng'j</t>
    </rPh>
    <rPh sb="2" eb="3">
      <t>hou</t>
    </rPh>
    <rPh sb="4" eb="5">
      <t>bei'd</t>
    </rPh>
    <rPh sb="6" eb="7">
      <t>ji'enng</t>
    </rPh>
    <rPh sb="8" eb="9">
      <t>ye</t>
    </rPh>
    <rPh sb="9" eb="10">
      <t>jin'x</t>
    </rPh>
    <rPh sb="11" eb="12">
      <t>ti'sheng</t>
    </rPh>
    <phoneticPr fontId="1" type="noConversion"/>
  </si>
  <si>
    <t>影响同位置出手顺序</t>
    <rPh sb="0" eb="1">
      <t>ying'x</t>
    </rPh>
    <rPh sb="2" eb="3">
      <t>tong</t>
    </rPh>
    <rPh sb="3" eb="4">
      <t>wei'z</t>
    </rPh>
    <rPh sb="5" eb="6">
      <t>chu's</t>
    </rPh>
    <rPh sb="7" eb="8">
      <t>shun'x</t>
    </rPh>
    <phoneticPr fontId="1" type="noConversion"/>
  </si>
  <si>
    <t>升星被动举例</t>
    <rPh sb="0" eb="1">
      <t>sheng'xing</t>
    </rPh>
    <rPh sb="2" eb="3">
      <t>bei'd</t>
    </rPh>
    <rPh sb="4" eb="5">
      <t>ju'l</t>
    </rPh>
    <phoneticPr fontId="1" type="noConversion"/>
  </si>
  <si>
    <t>力战2 进阶+2 攻击+100</t>
    <phoneticPr fontId="1" type="noConversion"/>
  </si>
  <si>
    <t>暴击2 进阶+3 暴击率+10%</t>
    <phoneticPr fontId="1" type="noConversion"/>
  </si>
  <si>
    <t>等级换算到属性需要有等级参数。</t>
    <rPh sb="0" eb="1">
      <t>deng'j</t>
    </rPh>
    <rPh sb="2" eb="3">
      <t>huan's</t>
    </rPh>
    <rPh sb="4" eb="5">
      <t>dao</t>
    </rPh>
    <rPh sb="5" eb="6">
      <t>shu'x</t>
    </rPh>
    <rPh sb="7" eb="8">
      <t>xu'yao</t>
    </rPh>
    <rPh sb="9" eb="10">
      <t>you</t>
    </rPh>
    <rPh sb="10" eb="11">
      <t>deng'j</t>
    </rPh>
    <rPh sb="12" eb="13">
      <t>can'shu</t>
    </rPh>
    <phoneticPr fontId="1" type="noConversion"/>
  </si>
  <si>
    <t>3级属性</t>
    <rPh sb="1" eb="2">
      <t>ji</t>
    </rPh>
    <rPh sb="2" eb="3">
      <t>shu'x</t>
    </rPh>
    <phoneticPr fontId="1" type="noConversion"/>
  </si>
  <si>
    <t>横扫4 进阶+4 格挡率+10%，格挡反击时反击目标所处的横排敌人</t>
    <phoneticPr fontId="1" type="noConversion"/>
  </si>
  <si>
    <t>命中等级</t>
    <rPh sb="0" eb="1">
      <t>ming'z</t>
    </rPh>
    <rPh sb="2" eb="3">
      <t>deng'j</t>
    </rPh>
    <phoneticPr fontId="1" type="noConversion"/>
  </si>
  <si>
    <t>命中率</t>
    <rPh sb="0" eb="1">
      <t>ming'z</t>
    </rPh>
    <rPh sb="2" eb="3">
      <t>lv</t>
    </rPh>
    <phoneticPr fontId="1" type="noConversion"/>
  </si>
  <si>
    <t>攻击时是否命中，miss不受伤害。</t>
    <rPh sb="0" eb="1">
      <t>gong'j</t>
    </rPh>
    <rPh sb="2" eb="3">
      <t>shi</t>
    </rPh>
    <rPh sb="3" eb="4">
      <t>shi'f</t>
    </rPh>
    <rPh sb="5" eb="6">
      <t>ming'z</t>
    </rPh>
    <rPh sb="12" eb="13">
      <t>bu</t>
    </rPh>
    <rPh sb="13" eb="14">
      <t>shou</t>
    </rPh>
    <rPh sb="14" eb="15">
      <t>shang'h</t>
    </rPh>
    <phoneticPr fontId="1" type="noConversion"/>
  </si>
  <si>
    <t>气势3 进阶+5 初始怒气+3（第一回合就可施放怒气技能）</t>
    <phoneticPr fontId="1" type="noConversion"/>
  </si>
  <si>
    <t>相应的属性</t>
    <rPh sb="0" eb="1">
      <t>xiang'ying</t>
    </rPh>
    <rPh sb="2" eb="3">
      <t>d</t>
    </rPh>
    <rPh sb="3" eb="4">
      <t>shu'x</t>
    </rPh>
    <phoneticPr fontId="1" type="noConversion"/>
  </si>
  <si>
    <t>回避等级</t>
    <rPh sb="0" eb="1">
      <t>hui'b</t>
    </rPh>
    <rPh sb="2" eb="3">
      <t>deng'j</t>
    </rPh>
    <phoneticPr fontId="1" type="noConversion"/>
  </si>
  <si>
    <t>回避率</t>
    <rPh sb="0" eb="1">
      <t>hui'b</t>
    </rPh>
    <rPh sb="2" eb="3">
      <t>lv</t>
    </rPh>
    <phoneticPr fontId="1" type="noConversion"/>
  </si>
  <si>
    <t>被攻击时是否命中，miss不受伤害</t>
    <rPh sb="0" eb="1">
      <t>bei</t>
    </rPh>
    <rPh sb="1" eb="2">
      <t>gong'j</t>
    </rPh>
    <rPh sb="3" eb="4">
      <t>shi</t>
    </rPh>
    <rPh sb="4" eb="5">
      <t>s</t>
    </rPh>
    <rPh sb="5" eb="6">
      <t>fou</t>
    </rPh>
    <rPh sb="6" eb="7">
      <t>ming'z</t>
    </rPh>
    <rPh sb="13" eb="14">
      <t>bu</t>
    </rPh>
    <rPh sb="14" eb="15">
      <t>shou</t>
    </rPh>
    <rPh sb="15" eb="16">
      <t>shang'h</t>
    </rPh>
    <phoneticPr fontId="1" type="noConversion"/>
  </si>
  <si>
    <t>武圣 进阶+6 免疫【封怒】【封技】效果，受到物理伤害减少15%</t>
    <phoneticPr fontId="1" type="noConversion"/>
  </si>
  <si>
    <t>格挡等级</t>
    <rPh sb="0" eb="1">
      <t>ge'dang</t>
    </rPh>
    <rPh sb="2" eb="3">
      <t>deng'j</t>
    </rPh>
    <phoneticPr fontId="1" type="noConversion"/>
  </si>
  <si>
    <t>格挡率</t>
    <rPh sb="0" eb="1">
      <t>ge'dang</t>
    </rPh>
    <rPh sb="2" eb="3">
      <t>lv</t>
    </rPh>
    <phoneticPr fontId="1" type="noConversion"/>
  </si>
  <si>
    <t>格挡成功时受到伤害减少1半。</t>
    <rPh sb="0" eb="1">
      <t>ge'd</t>
    </rPh>
    <rPh sb="2" eb="3">
      <t>cheng'g</t>
    </rPh>
    <rPh sb="4" eb="5">
      <t>shi</t>
    </rPh>
    <rPh sb="5" eb="6">
      <t>shou'dao</t>
    </rPh>
    <rPh sb="7" eb="8">
      <t>shang'h</t>
    </rPh>
    <rPh sb="9" eb="10">
      <t>jian'shao</t>
    </rPh>
    <rPh sb="12" eb="13">
      <t>ban</t>
    </rPh>
    <phoneticPr fontId="1" type="noConversion"/>
  </si>
  <si>
    <t>诛杀8 进阶+7 击杀目标时回复自身40%生命</t>
    <phoneticPr fontId="1" type="noConversion"/>
  </si>
  <si>
    <t>反击等级</t>
    <rPh sb="0" eb="1">
      <t>fan'j</t>
    </rPh>
    <rPh sb="2" eb="3">
      <t>deng'j</t>
    </rPh>
    <phoneticPr fontId="1" type="noConversion"/>
  </si>
  <si>
    <t>反击率</t>
    <rPh sb="0" eb="1">
      <t>fan'ji</t>
    </rPh>
    <rPh sb="2" eb="3">
      <t>lv</t>
    </rPh>
    <phoneticPr fontId="1" type="noConversion"/>
  </si>
  <si>
    <t>被攻击时立刻进行一次反击。反击伤害为正常伤害的1半。</t>
    <rPh sb="0" eb="1">
      <t>bei</t>
    </rPh>
    <rPh sb="1" eb="2">
      <t>gong'j</t>
    </rPh>
    <rPh sb="3" eb="4">
      <t>shi</t>
    </rPh>
    <rPh sb="4" eb="5">
      <t>li'ke</t>
    </rPh>
    <rPh sb="6" eb="7">
      <t>jin'x</t>
    </rPh>
    <rPh sb="8" eb="9">
      <t>yi'c</t>
    </rPh>
    <rPh sb="10" eb="11">
      <t>fan'j</t>
    </rPh>
    <rPh sb="13" eb="14">
      <t>fan'j</t>
    </rPh>
    <rPh sb="15" eb="16">
      <t>shang'h</t>
    </rPh>
    <rPh sb="17" eb="18">
      <t>wei</t>
    </rPh>
    <rPh sb="18" eb="19">
      <t>zheng'c</t>
    </rPh>
    <rPh sb="20" eb="21">
      <t>shang'h</t>
    </rPh>
    <rPh sb="22" eb="23">
      <t>d</t>
    </rPh>
    <rPh sb="24" eb="25">
      <t>ban</t>
    </rPh>
    <phoneticPr fontId="1" type="noConversion"/>
  </si>
  <si>
    <t>暴击等级</t>
    <rPh sb="0" eb="1">
      <t>bao'j</t>
    </rPh>
    <rPh sb="2" eb="3">
      <t>deng'j</t>
    </rPh>
    <phoneticPr fontId="1" type="noConversion"/>
  </si>
  <si>
    <t>暴击率</t>
    <rPh sb="0" eb="1">
      <t>bao'j</t>
    </rPh>
    <rPh sb="2" eb="3">
      <t>lv</t>
    </rPh>
    <phoneticPr fontId="1" type="noConversion"/>
  </si>
  <si>
    <t>影响暴击比率，暴击时伤害为（1.5+暴伤率）</t>
    <rPh sb="0" eb="1">
      <t>ying'x</t>
    </rPh>
    <rPh sb="2" eb="3">
      <t>bao'j</t>
    </rPh>
    <rPh sb="4" eb="5">
      <t>bi'l</t>
    </rPh>
    <rPh sb="7" eb="8">
      <t>bao'j</t>
    </rPh>
    <rPh sb="9" eb="10">
      <t>shi</t>
    </rPh>
    <rPh sb="10" eb="11">
      <t>shang'h</t>
    </rPh>
    <rPh sb="12" eb="13">
      <t>wei</t>
    </rPh>
    <rPh sb="18" eb="19">
      <t>bao</t>
    </rPh>
    <rPh sb="19" eb="20">
      <t>shang'h</t>
    </rPh>
    <rPh sb="20" eb="21">
      <t>lv</t>
    </rPh>
    <phoneticPr fontId="1" type="noConversion"/>
  </si>
  <si>
    <t>暴伤等级</t>
    <rPh sb="0" eb="1">
      <t>bao</t>
    </rPh>
    <rPh sb="1" eb="2">
      <t>shang</t>
    </rPh>
    <rPh sb="2" eb="3">
      <t>deng'j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</si>
  <si>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</si>
  <si>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影响暴击的伤害值大小</t>
    <rPh sb="0" eb="1">
      <t>ying'x</t>
    </rPh>
    <rPh sb="2" eb="3">
      <t>bao'j</t>
    </rPh>
    <rPh sb="4" eb="5">
      <t>d</t>
    </rPh>
    <rPh sb="5" eb="6">
      <t>shang'h</t>
    </rPh>
    <rPh sb="7" eb="8">
      <t>zhi</t>
    </rPh>
    <rPh sb="8" eb="9">
      <t>da'xiao</t>
    </rPh>
    <phoneticPr fontId="1" type="noConversion"/>
  </si>
  <si>
    <t>连击等级</t>
    <rPh sb="0" eb="1">
      <t>lian'j</t>
    </rPh>
    <rPh sb="2" eb="3">
      <t>deng'j</t>
    </rPh>
    <phoneticPr fontId="1" type="noConversion"/>
  </si>
  <si>
    <t>连击率</t>
    <rPh sb="0" eb="1">
      <t>lian'j</t>
    </rPh>
    <rPh sb="2" eb="3">
      <t>lv</t>
    </rPh>
    <phoneticPr fontId="1" type="noConversion"/>
  </si>
  <si>
    <t>攻击时有几率在次攻击1次。伤害为正常伤害的0.5倍</t>
    <rPh sb="0" eb="1">
      <t>gong'j</t>
    </rPh>
    <rPh sb="2" eb="3">
      <t>shi</t>
    </rPh>
    <rPh sb="3" eb="4">
      <t>you</t>
    </rPh>
    <rPh sb="4" eb="5">
      <t>ji'l</t>
    </rPh>
    <rPh sb="6" eb="7">
      <t>zai</t>
    </rPh>
    <rPh sb="7" eb="8">
      <t>ci</t>
    </rPh>
    <rPh sb="8" eb="9">
      <t>gong'j</t>
    </rPh>
    <rPh sb="11" eb="12">
      <t>ci</t>
    </rPh>
    <rPh sb="13" eb="14">
      <t>shang'h</t>
    </rPh>
    <rPh sb="15" eb="16">
      <t>wei</t>
    </rPh>
    <rPh sb="16" eb="17">
      <t>zheng'c</t>
    </rPh>
    <rPh sb="18" eb="19">
      <t>shang'h</t>
    </rPh>
    <rPh sb="20" eb="21">
      <t>d</t>
    </rPh>
    <rPh sb="24" eb="25">
      <t>bei</t>
    </rPh>
    <phoneticPr fontId="1" type="noConversion"/>
  </si>
  <si>
    <t>防御（最好直接换算）</t>
    <rPh sb="0" eb="1">
      <t>fang'yu</t>
    </rPh>
    <rPh sb="3" eb="4">
      <t>zui'hao</t>
    </rPh>
    <rPh sb="5" eb="6">
      <t>zhi'jie</t>
    </rPh>
    <rPh sb="7" eb="8">
      <t>huan'suan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</si>
  <si>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</si>
  <si>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减少一定比例收到的伤害。</t>
    <rPh sb="0" eb="1">
      <t>jian'shao</t>
    </rPh>
    <rPh sb="2" eb="3">
      <t>yi'ding</t>
    </rPh>
    <rPh sb="4" eb="5">
      <t>bi'l</t>
    </rPh>
    <rPh sb="6" eb="7">
      <t>shou'dao</t>
    </rPh>
    <rPh sb="8" eb="9">
      <t>d</t>
    </rPh>
    <rPh sb="9" eb="10">
      <t>shang'h</t>
    </rPh>
    <phoneticPr fontId="1" type="noConversion"/>
  </si>
  <si>
    <t>主角怎么提升资质</t>
    <rPh sb="0" eb="1">
      <t>zhu'j</t>
    </rPh>
    <rPh sb="2" eb="3">
      <t>z'm</t>
    </rPh>
    <rPh sb="4" eb="5">
      <t>ti'sheng</t>
    </rPh>
    <rPh sb="6" eb="7">
      <t>zi'zhi</t>
    </rPh>
    <phoneticPr fontId="1" type="noConversion"/>
  </si>
  <si>
    <t>初始最高资质</t>
    <rPh sb="0" eb="1">
      <t>chu'shi</t>
    </rPh>
    <rPh sb="2" eb="3">
      <t>zui</t>
    </rPh>
    <rPh sb="3" eb="4">
      <t>gao</t>
    </rPh>
    <rPh sb="4" eb="5">
      <t>zi'zhi</t>
    </rPh>
    <phoneticPr fontId="1" type="noConversion"/>
  </si>
  <si>
    <t>吸血等级</t>
    <rPh sb="0" eb="1">
      <t>xi'xue</t>
    </rPh>
    <rPh sb="2" eb="3">
      <t>deng'j</t>
    </rPh>
    <phoneticPr fontId="1" type="noConversion"/>
  </si>
  <si>
    <t>吸血率</t>
    <rPh sb="0" eb="1">
      <t>xi'xue</t>
    </rPh>
    <rPh sb="2" eb="3">
      <t>lv</t>
    </rPh>
    <phoneticPr fontId="1" type="noConversion"/>
  </si>
  <si>
    <t>破甲等级</t>
    <rPh sb="0" eb="1">
      <t>po'j</t>
    </rPh>
    <rPh sb="2" eb="3">
      <t>deng'j</t>
    </rPh>
    <phoneticPr fontId="1" type="noConversion"/>
  </si>
  <si>
    <t>破甲率</t>
    <rPh sb="0" eb="1">
      <t>po'j</t>
    </rPh>
    <rPh sb="2" eb="3">
      <t>lv</t>
    </rPh>
    <phoneticPr fontId="1" type="noConversion"/>
  </si>
  <si>
    <t>珠宝</t>
    <rPh sb="0" eb="1">
      <t>zhu'bao</t>
    </rPh>
    <phoneticPr fontId="1" type="noConversion"/>
  </si>
  <si>
    <t>可用的珠宝种类</t>
    <rPh sb="0" eb="1">
      <t>ke</t>
    </rPh>
    <rPh sb="1" eb="2">
      <t>yong</t>
    </rPh>
    <rPh sb="2" eb="3">
      <t>d</t>
    </rPh>
    <rPh sb="3" eb="4">
      <t>zhu'b</t>
    </rPh>
    <rPh sb="5" eb="6">
      <t>zhong'l</t>
    </rPh>
    <phoneticPr fontId="1" type="noConversion"/>
  </si>
  <si>
    <t>钓鱼的调整优化</t>
    <rPh sb="0" eb="1">
      <t>diao'yu</t>
    </rPh>
    <rPh sb="2" eb="3">
      <t>d</t>
    </rPh>
    <rPh sb="3" eb="4">
      <t>tiao'z</t>
    </rPh>
    <rPh sb="5" eb="6">
      <t>you'h</t>
    </rPh>
    <phoneticPr fontId="1" type="noConversion"/>
  </si>
  <si>
    <t>攻击</t>
    <rPh sb="0" eb="1">
      <t>gong'ji</t>
    </rPh>
    <phoneticPr fontId="1" type="noConversion"/>
  </si>
  <si>
    <t>技能</t>
    <rPh sb="0" eb="1">
      <t>ji'neng</t>
    </rPh>
    <phoneticPr fontId="1" type="noConversion"/>
  </si>
  <si>
    <t>技能分为物理和法术。对应的物防法防的防御类型。</t>
    <rPh sb="0" eb="1">
      <t>ji'neng</t>
    </rPh>
    <rPh sb="2" eb="3">
      <t>fen</t>
    </rPh>
    <rPh sb="3" eb="4">
      <t>wei</t>
    </rPh>
    <rPh sb="4" eb="5">
      <t>wu'li</t>
    </rPh>
    <rPh sb="6" eb="7">
      <t>he</t>
    </rPh>
    <rPh sb="7" eb="8">
      <t>fa'shu</t>
    </rPh>
    <rPh sb="10" eb="11">
      <t>dui'ying</t>
    </rPh>
    <rPh sb="12" eb="13">
      <t>d</t>
    </rPh>
    <rPh sb="13" eb="14">
      <t>wu'fang</t>
    </rPh>
    <rPh sb="15" eb="16">
      <t>fa'f</t>
    </rPh>
    <rPh sb="17" eb="18">
      <t>d</t>
    </rPh>
    <rPh sb="18" eb="19">
      <t>fang'yu</t>
    </rPh>
    <rPh sb="20" eb="21">
      <t>lei'x</t>
    </rPh>
    <phoneticPr fontId="1" type="noConversion"/>
  </si>
  <si>
    <t>普攻</t>
    <rPh sb="0" eb="1">
      <t>pu'g</t>
    </rPh>
    <phoneticPr fontId="1" type="noConversion"/>
  </si>
  <si>
    <t>角色行动时且怒气未满时释放的技能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wei</t>
    </rPh>
    <rPh sb="9" eb="10">
      <t>man</t>
    </rPh>
    <rPh sb="10" eb="11">
      <t>shi</t>
    </rPh>
    <rPh sb="11" eb="12">
      <t>shi'f</t>
    </rPh>
    <rPh sb="13" eb="14">
      <t>d</t>
    </rPh>
    <rPh sb="14" eb="15">
      <t>ji'neng</t>
    </rPh>
    <phoneticPr fontId="1" type="noConversion"/>
  </si>
  <si>
    <t>奥义</t>
    <rPh sb="0" eb="1">
      <t>ao'y</t>
    </rPh>
    <phoneticPr fontId="1" type="noConversion"/>
  </si>
  <si>
    <t>角色行动时且怒气满时释放的技能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man</t>
    </rPh>
    <rPh sb="9" eb="10">
      <t>shi</t>
    </rPh>
    <rPh sb="10" eb="11">
      <t>shi'f</t>
    </rPh>
    <rPh sb="12" eb="13">
      <t>d</t>
    </rPh>
    <rPh sb="13" eb="14">
      <t>ji'neng</t>
    </rPh>
    <phoneticPr fontId="1" type="noConversion"/>
  </si>
  <si>
    <t>角色技能可升级。</t>
    <rPh sb="0" eb="1">
      <t>jiao's</t>
    </rPh>
    <rPh sb="2" eb="3">
      <t>ji'neng</t>
    </rPh>
    <rPh sb="4" eb="5">
      <t>ke</t>
    </rPh>
    <rPh sb="5" eb="6">
      <t>sheng'ji</t>
    </rPh>
    <phoneticPr fontId="1" type="noConversion"/>
  </si>
  <si>
    <t>如果技能可进行升级，则提升相应的等级</t>
    <rPh sb="0" eb="1">
      <t>ru'g</t>
    </rPh>
    <rPh sb="2" eb="3">
      <t>ji'enng</t>
    </rPh>
    <rPh sb="4" eb="5">
      <t>ke</t>
    </rPh>
    <rPh sb="5" eb="6">
      <t>jin'x</t>
    </rPh>
    <rPh sb="7" eb="8">
      <t>sheng'j</t>
    </rPh>
    <rPh sb="10" eb="11">
      <t>ze</t>
    </rPh>
    <rPh sb="11" eb="12">
      <t>ti'sheng</t>
    </rPh>
    <rPh sb="13" eb="14">
      <t>xiang'ying</t>
    </rPh>
    <rPh sb="15" eb="16">
      <t>d</t>
    </rPh>
    <rPh sb="16" eb="17">
      <t>deng'j</t>
    </rPh>
    <phoneticPr fontId="1" type="noConversion"/>
  </si>
  <si>
    <t>锻造强化</t>
    <rPh sb="0" eb="1">
      <t>duan'z</t>
    </rPh>
    <rPh sb="2" eb="3">
      <t>qiang'h</t>
    </rPh>
    <phoneticPr fontId="1" type="noConversion"/>
  </si>
  <si>
    <t>与升级的区别？</t>
    <rPh sb="0" eb="1">
      <t>yu</t>
    </rPh>
    <rPh sb="1" eb="2">
      <t>sheng'j</t>
    </rPh>
    <rPh sb="3" eb="4">
      <t>d</t>
    </rPh>
    <rPh sb="4" eb="5">
      <t>qu'b</t>
    </rPh>
    <phoneticPr fontId="1" type="noConversion"/>
  </si>
  <si>
    <t>锻造强化</t>
    <rPh sb="0" eb="1">
      <t>duan'zao</t>
    </rPh>
    <rPh sb="2" eb="3">
      <t>qiang'h</t>
    </rPh>
    <phoneticPr fontId="1" type="noConversion"/>
  </si>
  <si>
    <t>最多+9</t>
    <rPh sb="0" eb="1">
      <t>zui</t>
    </rPh>
    <rPh sb="1" eb="2">
      <t>duo</t>
    </rPh>
    <phoneticPr fontId="1" type="noConversion"/>
  </si>
  <si>
    <t>一次性提升大量属性</t>
    <rPh sb="0" eb="1">
      <t>yi'c</t>
    </rPh>
    <rPh sb="2" eb="3">
      <t>xing</t>
    </rPh>
    <rPh sb="3" eb="4">
      <t>ti'sheng</t>
    </rPh>
    <rPh sb="5" eb="6">
      <t>da'liang</t>
    </rPh>
    <rPh sb="7" eb="8">
      <t>shu'x</t>
    </rPh>
    <phoneticPr fontId="1" type="noConversion"/>
  </si>
  <si>
    <t>锻造和洗练一起做。</t>
    <rPh sb="0" eb="1">
      <t>duan'z</t>
    </rPh>
    <rPh sb="2" eb="3">
      <t>he</t>
    </rPh>
    <rPh sb="3" eb="4">
      <t>xi'l</t>
    </rPh>
    <rPh sb="5" eb="6">
      <t>yi'qi</t>
    </rPh>
    <rPh sb="7" eb="8">
      <t>zuo</t>
    </rPh>
    <phoneticPr fontId="1" type="noConversion"/>
  </si>
  <si>
    <t>影响防御</t>
    <rPh sb="0" eb="1">
      <t>ying'x</t>
    </rPh>
    <rPh sb="2" eb="3">
      <t>fang'yu</t>
    </rPh>
    <phoneticPr fontId="1" type="noConversion"/>
  </si>
  <si>
    <t>影响伤害的减伤比率</t>
    <rPh sb="0" eb="1">
      <t>ying'x</t>
    </rPh>
    <rPh sb="2" eb="3">
      <t>shang'h</t>
    </rPh>
    <rPh sb="4" eb="5">
      <t>d</t>
    </rPh>
    <rPh sb="5" eb="6">
      <t>jian'shang</t>
    </rPh>
    <rPh sb="7" eb="8">
      <t>bi'l</t>
    </rPh>
    <phoneticPr fontId="1" type="noConversion"/>
  </si>
  <si>
    <t>等级</t>
    <rPh sb="0" eb="1">
      <t>deng'j</t>
    </rPh>
    <phoneticPr fontId="1" type="noConversion"/>
  </si>
  <si>
    <t>受伤害比率</t>
    <rPh sb="0" eb="1">
      <t>shou</t>
    </rPh>
    <rPh sb="1" eb="2">
      <t>shang'h</t>
    </rPh>
    <rPh sb="3" eb="4">
      <t>bi'l</t>
    </rPh>
    <phoneticPr fontId="1" type="noConversion"/>
  </si>
  <si>
    <t>关于等级的函数</t>
    <rPh sb="0" eb="1">
      <t>guan'yu</t>
    </rPh>
    <rPh sb="2" eb="3">
      <t>deng'j</t>
    </rPh>
    <rPh sb="4" eb="5">
      <t>d</t>
    </rPh>
    <rPh sb="5" eb="6">
      <t>han'shu</t>
    </rPh>
    <phoneticPr fontId="1" type="noConversion"/>
  </si>
  <si>
    <t>防御值</t>
    <rPh sb="0" eb="1">
      <t>fang'yu</t>
    </rPh>
    <rPh sb="2" eb="3">
      <t>zhi</t>
    </rPh>
    <phoneticPr fontId="1" type="noConversion"/>
  </si>
  <si>
    <t>2次系数</t>
    <rPh sb="1" eb="2">
      <t>ci</t>
    </rPh>
    <rPh sb="2" eb="3">
      <t>xi'shu</t>
    </rPh>
    <phoneticPr fontId="1" type="noConversion"/>
  </si>
  <si>
    <t>1次系数</t>
    <rPh sb="1" eb="2">
      <t>ci</t>
    </rPh>
    <rPh sb="2" eb="3">
      <t>xi'shu</t>
    </rPh>
    <phoneticPr fontId="1" type="noConversion"/>
  </si>
  <si>
    <t>常数</t>
    <rPh sb="0" eb="1">
      <t>chang</t>
    </rPh>
    <rPh sb="1" eb="2">
      <t>shu</t>
    </rPh>
    <phoneticPr fontId="1" type="noConversion"/>
  </si>
  <si>
    <t>攻击系数</t>
    <rPh sb="0" eb="1">
      <t>gong'j</t>
    </rPh>
    <rPh sb="2" eb="3">
      <t>xi'shu</t>
    </rPh>
    <phoneticPr fontId="1" type="noConversion"/>
  </si>
  <si>
    <t>防系数</t>
    <rPh sb="0" eb="1">
      <t>fang</t>
    </rPh>
    <rPh sb="1" eb="2">
      <t>xi'shu</t>
    </rPh>
    <phoneticPr fontId="1" type="noConversion"/>
  </si>
  <si>
    <t>战斗公式</t>
    <rPh sb="0" eb="1">
      <t>zhan'd</t>
    </rPh>
    <rPh sb="2" eb="3">
      <t>gong's</t>
    </rPh>
    <phoneticPr fontId="1" type="noConversion"/>
  </si>
  <si>
    <t>破甲等级</t>
    <rPh sb="0" eb="1">
      <t>p'j</t>
    </rPh>
    <rPh sb="2" eb="3">
      <t>deng'j</t>
    </rPh>
    <phoneticPr fontId="1" type="noConversion"/>
  </si>
  <si>
    <t>等级函数</t>
    <rPh sb="0" eb="1">
      <t>deng'j</t>
    </rPh>
    <rPh sb="2" eb="3">
      <t>han'shu</t>
    </rPh>
    <phoneticPr fontId="1" type="noConversion"/>
  </si>
  <si>
    <t>if（f(破甲率)&lt;0,0,f(破甲率)）  其中1为常数可填写</t>
    <rPh sb="5" eb="6">
      <t>po'j'lv</t>
    </rPh>
    <rPh sb="16" eb="17">
      <t>p'j'l</t>
    </rPh>
    <rPh sb="23" eb="24">
      <t>qi'zhong</t>
    </rPh>
    <rPh sb="26" eb="27">
      <t>wei</t>
    </rPh>
    <rPh sb="27" eb="28">
      <t>chang'shu</t>
    </rPh>
    <rPh sb="29" eb="30">
      <t>ke</t>
    </rPh>
    <rPh sb="30" eb="31">
      <t>tain'x</t>
    </rPh>
    <phoneticPr fontId="1" type="noConversion"/>
  </si>
  <si>
    <t>免伤等级</t>
    <rPh sb="2" eb="3">
      <t>deng'j</t>
    </rPh>
    <phoneticPr fontId="1" type="noConversion"/>
  </si>
  <si>
    <t>免伤率</t>
    <rPh sb="2" eb="3">
      <t>lv</t>
    </rPh>
    <phoneticPr fontId="1" type="noConversion"/>
  </si>
  <si>
    <t>if（f(免伤率)&lt;0,0,f(免伤率)）</t>
    <rPh sb="5" eb="6">
      <t>mian'shang</t>
    </rPh>
    <rPh sb="7" eb="8">
      <t>lv</t>
    </rPh>
    <rPh sb="16" eb="17">
      <t>m'shang</t>
    </rPh>
    <rPh sb="18" eb="19">
      <t>lv</t>
    </rPh>
    <phoneticPr fontId="1" type="noConversion"/>
  </si>
  <si>
    <t>实际格挡率=f(格挡等级)+格挡率</t>
    <rPh sb="0" eb="1">
      <t>shi'ji</t>
    </rPh>
    <rPh sb="2" eb="3">
      <t>ge'd</t>
    </rPh>
    <rPh sb="4" eb="5">
      <t>lv</t>
    </rPh>
    <rPh sb="8" eb="9">
      <t>ge'd</t>
    </rPh>
    <rPh sb="10" eb="11">
      <t>deng'j</t>
    </rPh>
    <rPh sb="14" eb="15">
      <t>ge'd</t>
    </rPh>
    <rPh sb="16" eb="17">
      <t>lv</t>
    </rPh>
    <phoneticPr fontId="1" type="noConversion"/>
  </si>
  <si>
    <t>实际反击率=f(反击等级)+反击率</t>
    <rPh sb="0" eb="1">
      <t>shi'ji</t>
    </rPh>
    <rPh sb="2" eb="3">
      <t>f'j</t>
    </rPh>
    <rPh sb="4" eb="5">
      <t>lv</t>
    </rPh>
    <rPh sb="8" eb="9">
      <t>f'j</t>
    </rPh>
    <rPh sb="10" eb="11">
      <t>deng'j</t>
    </rPh>
    <rPh sb="14" eb="15">
      <t>f'j</t>
    </rPh>
    <rPh sb="16" eb="17">
      <t>lv</t>
    </rPh>
    <phoneticPr fontId="1" type="noConversion"/>
  </si>
  <si>
    <t>实际暴击率=f(暴击等级)+暴击率</t>
    <rPh sb="0" eb="1">
      <t>shi'ji</t>
    </rPh>
    <rPh sb="2" eb="3">
      <t>bao'j</t>
    </rPh>
    <rPh sb="4" eb="5">
      <t>lv</t>
    </rPh>
    <rPh sb="8" eb="9">
      <t>bao'j</t>
    </rPh>
    <rPh sb="10" eb="11">
      <t>deng'j</t>
    </rPh>
    <rPh sb="14" eb="15">
      <t>bao'j</t>
    </rPh>
    <rPh sb="16" eb="17">
      <t>lv</t>
    </rPh>
    <phoneticPr fontId="1" type="noConversion"/>
  </si>
  <si>
    <t>实际连击率=f(连击等级)+连击率</t>
    <rPh sb="0" eb="1">
      <t>shi'ji</t>
    </rPh>
    <rPh sb="2" eb="3">
      <t>lian'ji</t>
    </rPh>
    <rPh sb="4" eb="5">
      <t>lv</t>
    </rPh>
    <rPh sb="8" eb="9">
      <t>lian'ji</t>
    </rPh>
    <rPh sb="10" eb="11">
      <t>deng'j</t>
    </rPh>
    <rPh sb="14" eb="15">
      <t>l'j</t>
    </rPh>
    <rPh sb="16" eb="17">
      <t>lv</t>
    </rPh>
    <phoneticPr fontId="1" type="noConversion"/>
  </si>
  <si>
    <t>实际吸血率=f(吸血等级)+吸血率</t>
    <rPh sb="0" eb="1">
      <t>shi'ji</t>
    </rPh>
    <rPh sb="4" eb="5">
      <t>lv</t>
    </rPh>
    <rPh sb="10" eb="11">
      <t>deng'j</t>
    </rPh>
    <rPh sb="16" eb="17">
      <t>lv</t>
    </rPh>
    <phoneticPr fontId="1" type="noConversion"/>
  </si>
  <si>
    <t>格挡等级</t>
    <rPh sb="2" eb="3">
      <t>deng'j</t>
    </rPh>
    <phoneticPr fontId="1" type="noConversion"/>
  </si>
  <si>
    <t>格挡率</t>
    <rPh sb="2" eb="3">
      <t>lv</t>
    </rPh>
    <phoneticPr fontId="1" type="noConversion"/>
  </si>
  <si>
    <t>判定是否命中</t>
    <rPh sb="0" eb="1">
      <t>pan'd</t>
    </rPh>
    <rPh sb="2" eb="3">
      <t>shi'fou</t>
    </rPh>
    <rPh sb="4" eb="5">
      <t>ming'z</t>
    </rPh>
    <phoneticPr fontId="1" type="noConversion"/>
  </si>
  <si>
    <t>实际命中率=（f(命中等级)+命中率）-（f(回避等级)+回避率）</t>
    <rPh sb="0" eb="1">
      <t>shi'j</t>
    </rPh>
    <rPh sb="2" eb="3">
      <t>ming'z</t>
    </rPh>
    <rPh sb="4" eb="5">
      <t>lv</t>
    </rPh>
    <rPh sb="9" eb="10">
      <t>ming'z</t>
    </rPh>
    <rPh sb="11" eb="12">
      <t>deng'j</t>
    </rPh>
    <rPh sb="15" eb="16">
      <t>ming'z</t>
    </rPh>
    <rPh sb="17" eb="18">
      <t>lv</t>
    </rPh>
    <phoneticPr fontId="1" type="noConversion"/>
  </si>
  <si>
    <t>如果命中判定是否暴击</t>
    <rPh sb="0" eb="1">
      <t>ru'g</t>
    </rPh>
    <rPh sb="2" eb="3">
      <t>ming'z</t>
    </rPh>
    <rPh sb="4" eb="5">
      <t>pan'd</t>
    </rPh>
    <rPh sb="6" eb="7">
      <t>shi'f</t>
    </rPh>
    <rPh sb="8" eb="9">
      <t>bao'j</t>
    </rPh>
    <phoneticPr fontId="1" type="noConversion"/>
  </si>
  <si>
    <t>暴击</t>
    <rPh sb="0" eb="1">
      <t>bao'j</t>
    </rPh>
    <phoneticPr fontId="1" type="noConversion"/>
  </si>
  <si>
    <t>不暴击</t>
    <rPh sb="0" eb="1">
      <t>bu</t>
    </rPh>
    <rPh sb="1" eb="2">
      <t>bao'j</t>
    </rPh>
    <phoneticPr fontId="1" type="noConversion"/>
  </si>
  <si>
    <t>实际爆伤率=f(爆伤等级)+爆伤率+1.5</t>
    <rPh sb="0" eb="1">
      <t>shi'j</t>
    </rPh>
    <rPh sb="4" eb="5">
      <t>lv</t>
    </rPh>
    <rPh sb="10" eb="11">
      <t>deng'j</t>
    </rPh>
    <rPh sb="16" eb="17">
      <t>lv</t>
    </rPh>
    <phoneticPr fontId="1" type="noConversion"/>
  </si>
  <si>
    <t>判定是否连击</t>
    <rPh sb="0" eb="1">
      <t>pan'd</t>
    </rPh>
    <rPh sb="2" eb="3">
      <t>shi'f</t>
    </rPh>
    <rPh sb="4" eb="5">
      <t>lian'j</t>
    </rPh>
    <phoneticPr fontId="1" type="noConversion"/>
  </si>
  <si>
    <t>被攻击</t>
    <rPh sb="0" eb="1">
      <t>bei</t>
    </rPh>
    <rPh sb="1" eb="2">
      <t>gong'j</t>
    </rPh>
    <phoneticPr fontId="1" type="noConversion"/>
  </si>
  <si>
    <t>反击成功时</t>
    <rPh sb="0" eb="1">
      <t>fan'j</t>
    </rPh>
    <rPh sb="2" eb="3">
      <t>cheng'g</t>
    </rPh>
    <rPh sb="4" eb="5">
      <t>shi</t>
    </rPh>
    <phoneticPr fontId="1" type="noConversion"/>
  </si>
  <si>
    <t>判定是否反击（反击成功造成正在伤害的一半，反击不暴击，并且不触发格挡，反击）</t>
    <rPh sb="0" eb="1">
      <t>pan'd</t>
    </rPh>
    <rPh sb="2" eb="3">
      <t>s</t>
    </rPh>
    <rPh sb="3" eb="4">
      <t>fou</t>
    </rPh>
    <rPh sb="4" eb="5">
      <t>fan'j</t>
    </rPh>
    <rPh sb="7" eb="8">
      <t>fan'j</t>
    </rPh>
    <rPh sb="9" eb="10">
      <t>cheng'g</t>
    </rPh>
    <rPh sb="11" eb="12">
      <t>zao'c</t>
    </rPh>
    <rPh sb="13" eb="14">
      <t>zheng'z</t>
    </rPh>
    <rPh sb="15" eb="16">
      <t>shang'h</t>
    </rPh>
    <rPh sb="17" eb="18">
      <t>d</t>
    </rPh>
    <rPh sb="18" eb="19">
      <t>yi'b</t>
    </rPh>
    <rPh sb="19" eb="20">
      <t>ban</t>
    </rPh>
    <phoneticPr fontId="1" type="noConversion"/>
  </si>
  <si>
    <t>吸血（对他人造成伤害时，按照伤害比率回复自身生命）</t>
    <rPh sb="0" eb="1">
      <t>xi'x</t>
    </rPh>
    <rPh sb="3" eb="4">
      <t>dui</t>
    </rPh>
    <rPh sb="4" eb="5">
      <t>ta'ren</t>
    </rPh>
    <rPh sb="6" eb="7">
      <t>zao'c</t>
    </rPh>
    <rPh sb="8" eb="9">
      <t>shang'h</t>
    </rPh>
    <rPh sb="10" eb="11">
      <t>shi</t>
    </rPh>
    <rPh sb="12" eb="13">
      <t>an'z</t>
    </rPh>
    <rPh sb="14" eb="15">
      <t>shang'h</t>
    </rPh>
    <rPh sb="16" eb="17">
      <t>bi'l</t>
    </rPh>
    <rPh sb="18" eb="19">
      <t>hui'f</t>
    </rPh>
    <rPh sb="20" eb="21">
      <t>zi'shen</t>
    </rPh>
    <rPh sb="22" eb="23">
      <t>sheng'm</t>
    </rPh>
    <phoneticPr fontId="1" type="noConversion"/>
  </si>
  <si>
    <t>判定是否格挡（格挡成功则受到的伤害减半）</t>
    <rPh sb="0" eb="1">
      <t>pan'd</t>
    </rPh>
    <rPh sb="2" eb="3">
      <t>shi'f</t>
    </rPh>
    <rPh sb="4" eb="5">
      <t>ge'd</t>
    </rPh>
    <phoneticPr fontId="1" type="noConversion"/>
  </si>
  <si>
    <t>连击判定成功造成第2次伤害。（伤害值为正常伤害的一半。连击伤害不可暴击，不可被反击）</t>
    <rPh sb="0" eb="1">
      <t>lian'j</t>
    </rPh>
    <rPh sb="2" eb="3">
      <t>pan'd</t>
    </rPh>
    <rPh sb="4" eb="5">
      <t>cheng'g</t>
    </rPh>
    <rPh sb="6" eb="7">
      <t>zao'c</t>
    </rPh>
    <rPh sb="8" eb="9">
      <t>di</t>
    </rPh>
    <rPh sb="10" eb="11">
      <t>ci</t>
    </rPh>
    <rPh sb="11" eb="12">
      <t>shang'h</t>
    </rPh>
    <rPh sb="15" eb="16">
      <t>shang'h</t>
    </rPh>
    <rPh sb="17" eb="18">
      <t>zhi</t>
    </rPh>
    <rPh sb="18" eb="19">
      <t>wei</t>
    </rPh>
    <rPh sb="19" eb="20">
      <t>zheng'c</t>
    </rPh>
    <rPh sb="21" eb="22">
      <t>shang'h</t>
    </rPh>
    <rPh sb="23" eb="24">
      <t>d</t>
    </rPh>
    <rPh sb="24" eb="25">
      <t>yi'ban</t>
    </rPh>
    <rPh sb="27" eb="28">
      <t>lian'j</t>
    </rPh>
    <rPh sb="29" eb="30">
      <t>shang'h</t>
    </rPh>
    <rPh sb="31" eb="32">
      <t>bu</t>
    </rPh>
    <rPh sb="32" eb="33">
      <t>ke</t>
    </rPh>
    <rPh sb="33" eb="34">
      <t>bao'j</t>
    </rPh>
    <rPh sb="36" eb="37">
      <t>bu</t>
    </rPh>
    <rPh sb="37" eb="38">
      <t>ke</t>
    </rPh>
    <rPh sb="38" eb="39">
      <t>bei</t>
    </rPh>
    <rPh sb="39" eb="40">
      <t>fan'j</t>
    </rPh>
    <phoneticPr fontId="1" type="noConversion"/>
  </si>
  <si>
    <t>f（命中等级）=命中等级/(lv*1+命中等级）</t>
  </si>
  <si>
    <t>f（回避等级）=回避等级/(lv*2+回避等级）</t>
  </si>
  <si>
    <t>f（暴击等级）=暴击等级/(lv*8+暴击等级）</t>
  </si>
  <si>
    <t>伤害=1*攻击己*(f(lv敌)/(f(lv敌)+1*防敌*f(破甲率己)))*f(免伤率敌)</t>
  </si>
  <si>
    <t>f(lv)=lv^2*0.5+lv*100+135</t>
  </si>
  <si>
    <t>伤害=1*攻击己*(f(lv敌)/(f(lv敌)+1*防敌*f(破甲率己)))*f(免伤率敌)*实际爆伤率</t>
  </si>
  <si>
    <t>f（爆伤等级）=爆伤等级/(lv*7+爆伤等级）</t>
  </si>
  <si>
    <t>f（连击等级）=连击等级/(lv*5+连击等级）</t>
  </si>
  <si>
    <t>伤害=1*攻击己*(f(lv敌)/(f(lv敌)+1*防敌*f(破甲率己)))*f(免伤率敌)*0.5</t>
  </si>
  <si>
    <t>f（格挡等级）=格挡等级/(lv*3+格挡等级）</t>
  </si>
  <si>
    <t>f（反击等级）=反击等级/(lv*4+反击等级）</t>
  </si>
  <si>
    <t>f（吸血等级）=吸血等级/(lv*6+吸血等级）</t>
  </si>
  <si>
    <t>战力换算</t>
    <rPh sb="0" eb="1">
      <t>zhan'l</t>
    </rPh>
    <rPh sb="2" eb="3">
      <t>huan'shuan</t>
    </rPh>
    <phoneticPr fontId="1" type="noConversion"/>
  </si>
  <si>
    <t>设计点</t>
    <rPh sb="0" eb="1">
      <t>she'j</t>
    </rPh>
    <rPh sb="2" eb="3">
      <t>dian</t>
    </rPh>
    <phoneticPr fontId="1" type="noConversion"/>
  </si>
  <si>
    <t>命中与闪避的关系</t>
    <rPh sb="0" eb="1">
      <t>ming'z</t>
    </rPh>
    <rPh sb="2" eb="3">
      <t>yu</t>
    </rPh>
    <rPh sb="3" eb="4">
      <t>shan'bi</t>
    </rPh>
    <rPh sb="5" eb="6">
      <t>d</t>
    </rPh>
    <rPh sb="6" eb="7">
      <t>guan'x</t>
    </rPh>
    <phoneticPr fontId="1" type="noConversion"/>
  </si>
  <si>
    <t>角色的命中都为100%</t>
    <rPh sb="0" eb="1">
      <t>jiao's</t>
    </rPh>
    <rPh sb="2" eb="3">
      <t>d</t>
    </rPh>
    <rPh sb="3" eb="4">
      <t>ming'z</t>
    </rPh>
    <rPh sb="5" eb="6">
      <t>dou</t>
    </rPh>
    <rPh sb="6" eb="7">
      <t>wei</t>
    </rPh>
    <phoneticPr fontId="1" type="noConversion"/>
  </si>
  <si>
    <t>角色本身可学闪避</t>
    <rPh sb="0" eb="1">
      <t>jiao's</t>
    </rPh>
    <rPh sb="2" eb="3">
      <t>ben's</t>
    </rPh>
    <rPh sb="4" eb="5">
      <t>ke</t>
    </rPh>
    <rPh sb="5" eb="6">
      <t>xue</t>
    </rPh>
    <rPh sb="6" eb="7">
      <t>shan'bi</t>
    </rPh>
    <phoneticPr fontId="1" type="noConversion"/>
  </si>
  <si>
    <t>正常怪物无闪避</t>
    <rPh sb="0" eb="1">
      <t>zheng'c</t>
    </rPh>
    <rPh sb="2" eb="3">
      <t>guai'w</t>
    </rPh>
    <rPh sb="4" eb="5">
      <t>wu</t>
    </rPh>
    <rPh sb="5" eb="6">
      <t>shan'b</t>
    </rPh>
    <phoneticPr fontId="1" type="noConversion"/>
  </si>
  <si>
    <t>讨论下战力怎么计算</t>
    <rPh sb="0" eb="1">
      <t>tao'l</t>
    </rPh>
    <rPh sb="2" eb="3">
      <t>xia</t>
    </rPh>
    <rPh sb="3" eb="4">
      <t>zhan'l</t>
    </rPh>
    <rPh sb="5" eb="6">
      <t>z'm</t>
    </rPh>
    <rPh sb="7" eb="8">
      <t>ji'suan</t>
    </rPh>
    <phoneticPr fontId="1" type="noConversion"/>
  </si>
  <si>
    <t>这样前期玩家的攻击不会被闪避。</t>
    <rPh sb="0" eb="1">
      <t>zhe'y</t>
    </rPh>
    <rPh sb="2" eb="3">
      <t>qian'q</t>
    </rPh>
    <rPh sb="4" eb="5">
      <t>wan'j</t>
    </rPh>
    <rPh sb="6" eb="7">
      <t>d</t>
    </rPh>
    <rPh sb="7" eb="8">
      <t>gong'j</t>
    </rPh>
    <rPh sb="9" eb="10">
      <t>bu</t>
    </rPh>
    <rPh sb="10" eb="11">
      <t>hui</t>
    </rPh>
    <rPh sb="11" eb="12">
      <t>bei</t>
    </rPh>
    <rPh sb="12" eb="13">
      <t>shan'bi</t>
    </rPh>
    <phoneticPr fontId="1" type="noConversion"/>
  </si>
  <si>
    <t xml:space="preserve"> </t>
    <phoneticPr fontId="1" type="noConversion"/>
  </si>
  <si>
    <r>
      <t>f(破甲率)=lv*</t>
    </r>
    <r>
      <rPr>
        <sz val="12"/>
        <color rgb="FFFF0000"/>
        <rFont val="宋体 (正文)"/>
        <family val="1"/>
        <charset val="134"/>
      </rPr>
      <t>1</t>
    </r>
    <r>
      <rPr>
        <sz val="12"/>
        <color theme="1"/>
        <rFont val="宋体"/>
        <family val="2"/>
        <charset val="134"/>
        <scheme val="minor"/>
      </rPr>
      <t>/(lv*</t>
    </r>
    <r>
      <rPr>
        <sz val="12"/>
        <color rgb="FFFF0000"/>
        <rFont val="宋体 (正文)"/>
        <family val="1"/>
        <charset val="134"/>
      </rPr>
      <t>1</t>
    </r>
    <r>
      <rPr>
        <sz val="12"/>
        <color theme="1"/>
        <rFont val="宋体"/>
        <family val="2"/>
        <charset val="134"/>
        <scheme val="minor"/>
      </rPr>
      <t>+破甲等级)-破甲率</t>
    </r>
    <phoneticPr fontId="1" type="noConversion"/>
  </si>
  <si>
    <r>
      <t>f(免伤率)=lv*</t>
    </r>
    <r>
      <rPr>
        <sz val="12"/>
        <color rgb="FFFF0000"/>
        <rFont val="宋体 (正文)"/>
        <family val="1"/>
        <charset val="134"/>
      </rPr>
      <t>4</t>
    </r>
    <r>
      <rPr>
        <sz val="12"/>
        <color theme="1"/>
        <rFont val="宋体"/>
        <family val="2"/>
        <charset val="134"/>
        <scheme val="minor"/>
      </rPr>
      <t>/(lv*</t>
    </r>
    <r>
      <rPr>
        <sz val="12"/>
        <color rgb="FFFF0000"/>
        <rFont val="宋体 (正文)"/>
        <family val="1"/>
        <charset val="134"/>
      </rPr>
      <t>4</t>
    </r>
    <r>
      <rPr>
        <sz val="12"/>
        <color theme="1"/>
        <rFont val="宋体"/>
        <family val="2"/>
        <charset val="134"/>
        <scheme val="minor"/>
      </rPr>
      <t>+免伤等级)-免伤率</t>
    </r>
    <phoneticPr fontId="1" type="noConversion"/>
  </si>
  <si>
    <t>看需求做吧</t>
    <rPh sb="0" eb="1">
      <t>kan</t>
    </rPh>
    <rPh sb="1" eb="2">
      <t>xu'q</t>
    </rPh>
    <rPh sb="3" eb="4">
      <t>zuo</t>
    </rPh>
    <rPh sb="4" eb="5">
      <t>ba</t>
    </rPh>
    <phoneticPr fontId="1" type="noConversion"/>
  </si>
  <si>
    <t>技能</t>
    <rPh sb="0" eb="1">
      <t>ji'neg</t>
    </rPh>
    <phoneticPr fontId="1" type="noConversion"/>
  </si>
  <si>
    <t>技能1释放后可改变技能2的释放变为3技能</t>
    <rPh sb="0" eb="1">
      <t>ji'neng</t>
    </rPh>
    <rPh sb="3" eb="4">
      <t>shi'f</t>
    </rPh>
    <rPh sb="5" eb="6">
      <t>hou</t>
    </rPh>
    <rPh sb="6" eb="7">
      <t>ke</t>
    </rPh>
    <rPh sb="7" eb="8">
      <t>gai'b</t>
    </rPh>
    <rPh sb="9" eb="10">
      <t>ji'neng</t>
    </rPh>
    <rPh sb="12" eb="13">
      <t>d</t>
    </rPh>
    <rPh sb="13" eb="14">
      <t>shi'f</t>
    </rPh>
    <rPh sb="15" eb="16">
      <t>bian</t>
    </rPh>
    <rPh sb="16" eb="17">
      <t>wei</t>
    </rPh>
    <rPh sb="18" eb="19">
      <t>ji'neng</t>
    </rPh>
    <phoneticPr fontId="1" type="noConversion"/>
  </si>
  <si>
    <t>buff位置分为2总</t>
    <rPh sb="4" eb="5">
      <t>wei'z</t>
    </rPh>
    <rPh sb="6" eb="7">
      <t>fen'w</t>
    </rPh>
    <rPh sb="9" eb="10">
      <t>zong</t>
    </rPh>
    <phoneticPr fontId="1" type="noConversion"/>
  </si>
  <si>
    <t>地面</t>
    <rPh sb="0" eb="1">
      <t>di'm</t>
    </rPh>
    <phoneticPr fontId="1" type="noConversion"/>
  </si>
  <si>
    <t>敌身上</t>
    <rPh sb="0" eb="1">
      <t>di</t>
    </rPh>
    <rPh sb="1" eb="2">
      <t>shen'shang</t>
    </rPh>
    <phoneticPr fontId="1" type="noConversion"/>
  </si>
  <si>
    <t>伤害=1*f（攻击己)*(f(lv敌)/(f(lv敌)+1*防敌*f(破甲率己)))*f(免伤率敌)+f(真实伤害己）</t>
    <rPh sb="53" eb="54">
      <t>zhen's</t>
    </rPh>
    <rPh sb="55" eb="56">
      <t>shang'h</t>
    </rPh>
    <rPh sb="57" eb="58">
      <t>ji</t>
    </rPh>
    <phoneticPr fontId="1" type="noConversion"/>
  </si>
  <si>
    <t>f（攻击己）=攻击力*技能加成+力量*技能加成+技能额外攻击力</t>
    <rPh sb="2" eb="3">
      <t>gong'j</t>
    </rPh>
    <rPh sb="4" eb="5">
      <t>ji</t>
    </rPh>
    <rPh sb="7" eb="8">
      <t>gong'j'l</t>
    </rPh>
    <rPh sb="9" eb="10">
      <t>li</t>
    </rPh>
    <rPh sb="11" eb="12">
      <t>ji'neng</t>
    </rPh>
    <rPh sb="13" eb="14">
      <t>jia'ch</t>
    </rPh>
    <rPh sb="16" eb="17">
      <t>li'l</t>
    </rPh>
    <rPh sb="19" eb="20">
      <t>ji'neng</t>
    </rPh>
    <rPh sb="21" eb="22">
      <t>jia'c</t>
    </rPh>
    <rPh sb="24" eb="25">
      <t>ji'nen</t>
    </rPh>
    <rPh sb="26" eb="27">
      <t>e</t>
    </rPh>
    <rPh sb="27" eb="28">
      <t>wai</t>
    </rPh>
    <rPh sb="28" eb="29">
      <t>gong'j'l</t>
    </rPh>
    <phoneticPr fontId="1" type="noConversion"/>
  </si>
  <si>
    <t>f（真实伤害）=自身血量*技能比率+敌方血量*技能比率+真实伤害值</t>
    <rPh sb="2" eb="3">
      <t>zhen's</t>
    </rPh>
    <rPh sb="4" eb="5">
      <t>shang'h</t>
    </rPh>
    <rPh sb="8" eb="9">
      <t>zi'shen</t>
    </rPh>
    <rPh sb="10" eb="11">
      <t>xue'l</t>
    </rPh>
    <rPh sb="13" eb="14">
      <t>ji'neng</t>
    </rPh>
    <rPh sb="15" eb="16">
      <t>bi'l</t>
    </rPh>
    <rPh sb="18" eb="19">
      <t>di'f</t>
    </rPh>
    <rPh sb="20" eb="21">
      <t>xue'l</t>
    </rPh>
    <rPh sb="23" eb="24">
      <t>ji'neng</t>
    </rPh>
    <rPh sb="25" eb="26">
      <t>bi'l</t>
    </rPh>
    <rPh sb="28" eb="29">
      <t>zhen's</t>
    </rPh>
    <rPh sb="30" eb="31">
      <t>shang'h</t>
    </rPh>
    <rPh sb="32" eb="33">
      <t>zhi</t>
    </rPh>
    <phoneticPr fontId="1" type="noConversion"/>
  </si>
  <si>
    <t>技能伤害不可格挡不可闪避，不可反击，不可暴击</t>
    <rPh sb="0" eb="1">
      <t>ji'neng</t>
    </rPh>
    <rPh sb="2" eb="3">
      <t>shang'h</t>
    </rPh>
    <rPh sb="4" eb="5">
      <t>bu</t>
    </rPh>
    <rPh sb="5" eb="6">
      <t>ke</t>
    </rPh>
    <rPh sb="6" eb="7">
      <t>ge'd</t>
    </rPh>
    <rPh sb="8" eb="9">
      <t>bu</t>
    </rPh>
    <rPh sb="9" eb="10">
      <t>ke</t>
    </rPh>
    <rPh sb="10" eb="11">
      <t>shan'b</t>
    </rPh>
    <rPh sb="13" eb="14">
      <t>bu'ke</t>
    </rPh>
    <rPh sb="15" eb="16">
      <t>fan'j</t>
    </rPh>
    <rPh sb="18" eb="19">
      <t>bu</t>
    </rPh>
    <rPh sb="19" eb="20">
      <t>ke</t>
    </rPh>
    <rPh sb="20" eb="21">
      <t>bao'j</t>
    </rPh>
    <phoneticPr fontId="1" type="noConversion"/>
  </si>
  <si>
    <t>实际反震率=f(反震等级)+反震率</t>
    <rPh sb="0" eb="1">
      <t>shi'ji</t>
    </rPh>
    <rPh sb="4" eb="5">
      <t>lv</t>
    </rPh>
    <rPh sb="10" eb="11">
      <t>deng'j</t>
    </rPh>
    <rPh sb="16" eb="17">
      <t>lv</t>
    </rPh>
    <phoneticPr fontId="1" type="noConversion"/>
  </si>
  <si>
    <t>f（反震等级）=反震等级/(lv*6+反震等级）</t>
  </si>
  <si>
    <t>反震（受到伤害时对攻击者造成受到伤害的比率。）</t>
    <rPh sb="0" eb="1">
      <t>fan'zhen</t>
    </rPh>
    <rPh sb="3" eb="4">
      <t>shou</t>
    </rPh>
    <rPh sb="4" eb="5">
      <t>dao</t>
    </rPh>
    <rPh sb="5" eb="6">
      <t>shang'h</t>
    </rPh>
    <rPh sb="7" eb="8">
      <t>shi</t>
    </rPh>
    <rPh sb="8" eb="9">
      <t>dui</t>
    </rPh>
    <rPh sb="9" eb="10">
      <t>gong'j</t>
    </rPh>
    <rPh sb="11" eb="12">
      <t>zhe</t>
    </rPh>
    <rPh sb="12" eb="13">
      <t>zao'c</t>
    </rPh>
    <rPh sb="14" eb="15">
      <t>shou'dao</t>
    </rPh>
    <rPh sb="16" eb="17">
      <t>shang'h</t>
    </rPh>
    <rPh sb="18" eb="19">
      <t>d</t>
    </rPh>
    <rPh sb="19" eb="20">
      <t>bi'l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</si>
</sst>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 (正文)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quotePrefix="1" applyNumberFormat="1"/>
    <xf numFmtId="0" fontId="0" fillId="0" borderId="0" xfId="0" applyFill="1"/>
    <xf numFmtId="0" fontId="0" fillId="0" borderId="0" xfId="0" quotePrefix="1" applyFill="1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opLeftCell="D1" workbookViewId="0">
      <selection activeCell="F38" sqref="F38"/>
    </sheetView>
  </sheetViews>
  <sheetFormatPr baseColWidth="10" defaultRowHeight="15" x14ac:dyDescent="0.15"/>
  <cols>
    <col min="1" max="1" width="37.5" bestFit="1" customWidth="1"/>
    <col min="2" max="2" width="10.83203125" style="2"/>
    <col min="3" max="3" width="52.5" style="2" bestFit="1" customWidth="1"/>
    <col min="4" max="4" width="10.1640625" customWidth="1"/>
    <col min="6" max="6" width="17.5" bestFit="1" customWidth="1"/>
    <col min="7" max="7" width="60" bestFit="1" customWidth="1"/>
    <col min="11" max="11" width="41.5" bestFit="1" customWidth="1"/>
  </cols>
  <sheetData>
    <row r="2" spans="2:19" x14ac:dyDescent="0.15">
      <c r="B2" s="2" t="s">
        <v>0</v>
      </c>
      <c r="F2" t="s">
        <v>1</v>
      </c>
      <c r="G2" t="s">
        <v>2</v>
      </c>
      <c r="J2" t="s">
        <v>3</v>
      </c>
      <c r="M2" t="s">
        <v>4</v>
      </c>
    </row>
    <row r="4" spans="2:19" x14ac:dyDescent="0.15">
      <c r="B4" s="2" t="s">
        <v>5</v>
      </c>
      <c r="F4" t="s">
        <v>6</v>
      </c>
      <c r="G4" t="s">
        <v>7</v>
      </c>
      <c r="J4" t="s">
        <v>8</v>
      </c>
      <c r="K4" t="s">
        <v>9</v>
      </c>
      <c r="M4" t="s">
        <v>6</v>
      </c>
    </row>
    <row r="5" spans="2:19" x14ac:dyDescent="0.15">
      <c r="B5" s="2" t="s">
        <v>10</v>
      </c>
      <c r="C5" s="2" t="s">
        <v>11</v>
      </c>
      <c r="K5" t="s">
        <v>12</v>
      </c>
    </row>
    <row r="6" spans="2:19" x14ac:dyDescent="0.15">
      <c r="B6" s="2" t="s">
        <v>13</v>
      </c>
      <c r="C6" s="2" t="s">
        <v>14</v>
      </c>
      <c r="J6" s="1" t="s">
        <v>15</v>
      </c>
      <c r="K6" t="s">
        <v>16</v>
      </c>
      <c r="M6" t="s">
        <v>17</v>
      </c>
    </row>
    <row r="7" spans="2:19" x14ac:dyDescent="0.15">
      <c r="B7" s="2" t="s">
        <v>18</v>
      </c>
      <c r="C7" s="2" t="s">
        <v>19</v>
      </c>
      <c r="F7" s="2" t="s">
        <v>20</v>
      </c>
      <c r="G7" s="2" t="s">
        <v>7</v>
      </c>
      <c r="J7" s="1" t="s">
        <v>15</v>
      </c>
      <c r="K7" t="s">
        <v>21</v>
      </c>
      <c r="M7" t="s">
        <v>22</v>
      </c>
    </row>
    <row r="8" spans="2:19" x14ac:dyDescent="0.15">
      <c r="F8" s="3" t="s">
        <v>23</v>
      </c>
      <c r="G8" s="2" t="s">
        <v>24</v>
      </c>
      <c r="J8" s="1" t="s">
        <v>15</v>
      </c>
      <c r="K8" t="s">
        <v>25</v>
      </c>
      <c r="M8" t="s">
        <v>26</v>
      </c>
      <c r="N8" t="s">
        <v>27</v>
      </c>
    </row>
    <row r="9" spans="2:19" x14ac:dyDescent="0.15">
      <c r="B9" s="2" t="s">
        <v>28</v>
      </c>
      <c r="F9" s="2"/>
      <c r="G9" s="2" t="s">
        <v>29</v>
      </c>
      <c r="J9" s="1" t="s">
        <v>15</v>
      </c>
      <c r="K9" t="s">
        <v>30</v>
      </c>
      <c r="M9" t="s">
        <v>31</v>
      </c>
    </row>
    <row r="10" spans="2:19" x14ac:dyDescent="0.15">
      <c r="B10" s="2" t="s">
        <v>16</v>
      </c>
      <c r="C10" s="2" t="s">
        <v>32</v>
      </c>
      <c r="J10" s="1" t="s">
        <v>15</v>
      </c>
      <c r="K10" t="s">
        <v>26</v>
      </c>
    </row>
    <row r="11" spans="2:19" x14ac:dyDescent="0.15">
      <c r="B11" s="2" t="s">
        <v>21</v>
      </c>
      <c r="C11" s="2" t="s">
        <v>33</v>
      </c>
      <c r="J11" s="1" t="s">
        <v>15</v>
      </c>
      <c r="K11" t="s">
        <v>34</v>
      </c>
      <c r="M11" t="s">
        <v>16</v>
      </c>
      <c r="S11" t="s">
        <v>35</v>
      </c>
    </row>
    <row r="12" spans="2:19" x14ac:dyDescent="0.15">
      <c r="B12" s="2" t="s">
        <v>36</v>
      </c>
      <c r="C12" s="2" t="s">
        <v>115</v>
      </c>
      <c r="F12" t="s">
        <v>37</v>
      </c>
      <c r="G12" t="s">
        <v>38</v>
      </c>
      <c r="M12" t="s">
        <v>21</v>
      </c>
    </row>
    <row r="13" spans="2:19" x14ac:dyDescent="0.15">
      <c r="B13" s="2" t="s">
        <v>40</v>
      </c>
      <c r="C13" s="2" t="s">
        <v>41</v>
      </c>
      <c r="G13" t="s">
        <v>39</v>
      </c>
      <c r="M13" t="s">
        <v>40</v>
      </c>
    </row>
    <row r="15" spans="2:19" x14ac:dyDescent="0.15">
      <c r="F15" t="s">
        <v>42</v>
      </c>
      <c r="G15" t="s">
        <v>43</v>
      </c>
      <c r="J15" t="s">
        <v>44</v>
      </c>
      <c r="K15" t="s">
        <v>45</v>
      </c>
    </row>
    <row r="16" spans="2:19" x14ac:dyDescent="0.15">
      <c r="G16" t="s">
        <v>46</v>
      </c>
      <c r="N16" t="s">
        <v>46</v>
      </c>
    </row>
    <row r="18" spans="1:13" x14ac:dyDescent="0.15">
      <c r="B18" s="2" t="s">
        <v>47</v>
      </c>
      <c r="F18" t="s">
        <v>48</v>
      </c>
      <c r="G18" t="s">
        <v>49</v>
      </c>
      <c r="M18" t="s">
        <v>50</v>
      </c>
    </row>
    <row r="19" spans="1:13" x14ac:dyDescent="0.15">
      <c r="B19" s="2" t="s">
        <v>17</v>
      </c>
      <c r="C19" s="2" t="s">
        <v>51</v>
      </c>
      <c r="M19" t="s">
        <v>52</v>
      </c>
    </row>
    <row r="20" spans="1:13" x14ac:dyDescent="0.15">
      <c r="B20" s="2" t="s">
        <v>22</v>
      </c>
      <c r="C20" s="2" t="s">
        <v>53</v>
      </c>
      <c r="M20" t="s">
        <v>54</v>
      </c>
    </row>
    <row r="21" spans="1:13" x14ac:dyDescent="0.15">
      <c r="B21" s="2" t="s">
        <v>26</v>
      </c>
      <c r="C21" s="2" t="s">
        <v>116</v>
      </c>
      <c r="M21" t="s">
        <v>55</v>
      </c>
    </row>
    <row r="22" spans="1:13" x14ac:dyDescent="0.15">
      <c r="B22" s="2" t="s">
        <v>34</v>
      </c>
      <c r="C22" s="2" t="s">
        <v>56</v>
      </c>
    </row>
    <row r="23" spans="1:13" x14ac:dyDescent="0.15">
      <c r="F23" t="s">
        <v>57</v>
      </c>
      <c r="G23" t="s">
        <v>58</v>
      </c>
    </row>
    <row r="24" spans="1:13" x14ac:dyDescent="0.15">
      <c r="G24" t="s">
        <v>59</v>
      </c>
      <c r="L24" s="4"/>
    </row>
    <row r="25" spans="1:13" x14ac:dyDescent="0.15">
      <c r="A25" t="s">
        <v>60</v>
      </c>
      <c r="B25" s="2" t="s">
        <v>61</v>
      </c>
      <c r="G25" t="s">
        <v>62</v>
      </c>
    </row>
    <row r="26" spans="1:13" x14ac:dyDescent="0.15">
      <c r="A26" t="s">
        <v>63</v>
      </c>
      <c r="B26" s="2" t="s">
        <v>64</v>
      </c>
      <c r="C26" s="2" t="s">
        <v>65</v>
      </c>
      <c r="G26" t="s">
        <v>66</v>
      </c>
      <c r="J26" t="s">
        <v>20</v>
      </c>
      <c r="K26" t="s">
        <v>67</v>
      </c>
    </row>
    <row r="27" spans="1:13" x14ac:dyDescent="0.15">
      <c r="A27" t="s">
        <v>68</v>
      </c>
      <c r="B27" s="2" t="s">
        <v>69</v>
      </c>
      <c r="C27" s="2" t="s">
        <v>70</v>
      </c>
      <c r="G27" t="s">
        <v>71</v>
      </c>
      <c r="K27" t="s">
        <v>16</v>
      </c>
    </row>
    <row r="28" spans="1:13" x14ac:dyDescent="0.15">
      <c r="A28" t="s">
        <v>72</v>
      </c>
      <c r="B28" s="2" t="s">
        <v>73</v>
      </c>
      <c r="C28" s="2" t="s">
        <v>74</v>
      </c>
      <c r="G28" t="s">
        <v>75</v>
      </c>
      <c r="K28" t="s">
        <v>21</v>
      </c>
    </row>
    <row r="29" spans="1:13" x14ac:dyDescent="0.15">
      <c r="A29" t="s">
        <v>76</v>
      </c>
      <c r="B29" s="2" t="s">
        <v>77</v>
      </c>
      <c r="C29" s="2" t="s">
        <v>78</v>
      </c>
      <c r="K29" t="s">
        <v>25</v>
      </c>
    </row>
    <row r="30" spans="1:13" x14ac:dyDescent="0.15">
      <c r="A30" t="s">
        <v>79</v>
      </c>
      <c r="B30" s="2" t="s">
        <v>80</v>
      </c>
      <c r="C30" s="2" t="s">
        <v>81</v>
      </c>
      <c r="K30" t="s">
        <v>30</v>
      </c>
    </row>
    <row r="31" spans="1:13" x14ac:dyDescent="0.15">
      <c r="A31" t="s">
        <v>82</v>
      </c>
      <c r="B31" s="2" t="s">
        <v>83</v>
      </c>
      <c r="C31" s="2" t="s">
        <v>84</v>
      </c>
      <c r="K31" t="s">
        <v>26</v>
      </c>
    </row>
    <row r="32" spans="1:13" x14ac:dyDescent="0.15">
      <c r="A32" t="s">
        <v>85</v>
      </c>
      <c r="B32" s="2" t="s">
        <v>86</v>
      </c>
      <c r="C32" s="2" t="s">
        <v>87</v>
      </c>
      <c r="K32" t="s">
        <v>34</v>
      </c>
    </row>
    <row r="33" spans="1:11" x14ac:dyDescent="0.15">
      <c r="A33" t="s">
        <v>88</v>
      </c>
      <c r="B33" s="2" t="s">
        <v>89</v>
      </c>
      <c r="C33" s="2" t="s">
        <v>90</v>
      </c>
      <c r="F33" t="s">
        <v>91</v>
      </c>
      <c r="G33" t="s">
        <v>92</v>
      </c>
    </row>
    <row r="34" spans="1:11" x14ac:dyDescent="0.15">
      <c r="A34" t="s">
        <v>93</v>
      </c>
      <c r="B34" s="2" t="s">
        <v>94</v>
      </c>
    </row>
    <row r="35" spans="1:11" x14ac:dyDescent="0.15">
      <c r="A35" t="s">
        <v>95</v>
      </c>
      <c r="B35" s="2" t="s">
        <v>96</v>
      </c>
    </row>
    <row r="36" spans="1:11" x14ac:dyDescent="0.15">
      <c r="J36" t="s">
        <v>97</v>
      </c>
      <c r="K36" t="s">
        <v>98</v>
      </c>
    </row>
    <row r="38" spans="1:11" x14ac:dyDescent="0.15">
      <c r="F38" t="s">
        <v>99</v>
      </c>
      <c r="K38" t="s">
        <v>100</v>
      </c>
    </row>
    <row r="39" spans="1:11" x14ac:dyDescent="0.15">
      <c r="B39" s="2" t="s">
        <v>101</v>
      </c>
      <c r="C39" s="2" t="s">
        <v>102</v>
      </c>
      <c r="K39" t="s">
        <v>22</v>
      </c>
    </row>
    <row r="40" spans="1:11" x14ac:dyDescent="0.15">
      <c r="B40" s="2" t="s">
        <v>103</v>
      </c>
      <c r="C40" s="2" t="s">
        <v>104</v>
      </c>
      <c r="K40" t="s">
        <v>26</v>
      </c>
    </row>
    <row r="41" spans="1:11" x14ac:dyDescent="0.15">
      <c r="B41" s="2" t="s">
        <v>105</v>
      </c>
      <c r="C41" s="2" t="s">
        <v>106</v>
      </c>
      <c r="K41" t="s">
        <v>34</v>
      </c>
    </row>
    <row r="42" spans="1:11" x14ac:dyDescent="0.15">
      <c r="K42" t="s">
        <v>16</v>
      </c>
    </row>
    <row r="43" spans="1:11" x14ac:dyDescent="0.15">
      <c r="C43" s="2" t="s">
        <v>107</v>
      </c>
      <c r="K43" t="s">
        <v>21</v>
      </c>
    </row>
    <row r="44" spans="1:11" x14ac:dyDescent="0.15">
      <c r="C44" s="2" t="s">
        <v>108</v>
      </c>
    </row>
    <row r="53" spans="8:11" x14ac:dyDescent="0.15">
      <c r="H53" t="s">
        <v>109</v>
      </c>
    </row>
    <row r="54" spans="8:11" x14ac:dyDescent="0.15">
      <c r="H54" t="s">
        <v>110</v>
      </c>
      <c r="J54" t="s">
        <v>111</v>
      </c>
      <c r="K54" t="s">
        <v>112</v>
      </c>
    </row>
    <row r="55" spans="8:11" x14ac:dyDescent="0.15">
      <c r="K55" t="s">
        <v>113</v>
      </c>
    </row>
    <row r="57" spans="8:11" x14ac:dyDescent="0.15">
      <c r="H57" t="s">
        <v>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8"/>
  <sheetViews>
    <sheetView tabSelected="1" workbookViewId="0">
      <selection sqref="A1:XFD1048576"/>
    </sheetView>
  </sheetViews>
  <sheetFormatPr baseColWidth="10" defaultRowHeight="15" x14ac:dyDescent="0.15"/>
  <cols>
    <col min="3" max="3" width="84.5" bestFit="1" customWidth="1"/>
    <col min="4" max="4" width="49.5" bestFit="1" customWidth="1"/>
    <col min="13" max="13" width="15.5" bestFit="1" customWidth="1"/>
    <col min="14" max="14" width="14.6640625" customWidth="1"/>
    <col min="19" max="19" width="13.5" bestFit="1" customWidth="1"/>
    <col min="25" max="25" width="13.5" bestFit="1" customWidth="1"/>
    <col min="31" max="31" width="13.5" bestFit="1" customWidth="1"/>
  </cols>
  <sheetData>
    <row r="1" spans="2:32" x14ac:dyDescent="0.15">
      <c r="M1" t="s">
        <v>121</v>
      </c>
      <c r="S1" t="s">
        <v>121</v>
      </c>
      <c r="Y1" t="s">
        <v>121</v>
      </c>
      <c r="AE1" t="s">
        <v>121</v>
      </c>
    </row>
    <row r="2" spans="2:32" x14ac:dyDescent="0.15">
      <c r="M2">
        <v>0.5</v>
      </c>
      <c r="S2">
        <v>0</v>
      </c>
      <c r="Y2">
        <v>0</v>
      </c>
      <c r="AE2">
        <v>0</v>
      </c>
    </row>
    <row r="3" spans="2:32" x14ac:dyDescent="0.15">
      <c r="M3" t="s">
        <v>122</v>
      </c>
      <c r="S3" t="s">
        <v>122</v>
      </c>
      <c r="Y3" t="s">
        <v>122</v>
      </c>
      <c r="AE3" t="s">
        <v>122</v>
      </c>
    </row>
    <row r="4" spans="2:32" x14ac:dyDescent="0.15">
      <c r="H4" t="s">
        <v>124</v>
      </c>
      <c r="I4">
        <v>1</v>
      </c>
      <c r="M4">
        <v>100</v>
      </c>
      <c r="S4">
        <v>1</v>
      </c>
      <c r="Y4">
        <v>4</v>
      </c>
      <c r="AE4">
        <v>0.3</v>
      </c>
    </row>
    <row r="5" spans="2:32" x14ac:dyDescent="0.15">
      <c r="H5" t="s">
        <v>125</v>
      </c>
      <c r="I5">
        <v>1</v>
      </c>
      <c r="M5" t="s">
        <v>123</v>
      </c>
      <c r="S5" t="s">
        <v>123</v>
      </c>
      <c r="Y5" t="s">
        <v>123</v>
      </c>
      <c r="AE5" t="s">
        <v>123</v>
      </c>
    </row>
    <row r="6" spans="2:32" x14ac:dyDescent="0.15">
      <c r="C6" t="s">
        <v>126</v>
      </c>
      <c r="E6" s="2" t="s">
        <v>64</v>
      </c>
      <c r="F6" s="2">
        <v>1</v>
      </c>
      <c r="M6">
        <v>135</v>
      </c>
      <c r="S6">
        <v>0</v>
      </c>
      <c r="Y6">
        <v>0</v>
      </c>
      <c r="AE6">
        <v>0</v>
      </c>
    </row>
    <row r="7" spans="2:32" x14ac:dyDescent="0.15">
      <c r="E7" s="2" t="s">
        <v>69</v>
      </c>
      <c r="F7" s="2">
        <v>2</v>
      </c>
    </row>
    <row r="8" spans="2:32" x14ac:dyDescent="0.15">
      <c r="B8" t="s">
        <v>17</v>
      </c>
      <c r="C8" t="s">
        <v>140</v>
      </c>
      <c r="K8" t="s">
        <v>117</v>
      </c>
      <c r="L8" t="s">
        <v>118</v>
      </c>
      <c r="M8" t="s">
        <v>119</v>
      </c>
      <c r="N8" t="s">
        <v>120</v>
      </c>
      <c r="Q8" t="s">
        <v>117</v>
      </c>
      <c r="R8" t="s">
        <v>127</v>
      </c>
      <c r="S8" t="s">
        <v>128</v>
      </c>
      <c r="T8" t="s">
        <v>96</v>
      </c>
      <c r="W8" t="s">
        <v>117</v>
      </c>
      <c r="X8" t="s">
        <v>130</v>
      </c>
      <c r="Y8" t="s">
        <v>128</v>
      </c>
      <c r="Z8" t="s">
        <v>131</v>
      </c>
      <c r="AC8" t="s">
        <v>117</v>
      </c>
      <c r="AD8" t="s">
        <v>138</v>
      </c>
      <c r="AE8" t="s">
        <v>128</v>
      </c>
      <c r="AF8" t="s">
        <v>139</v>
      </c>
    </row>
    <row r="9" spans="2:32" x14ac:dyDescent="0.15">
      <c r="E9" s="2" t="s">
        <v>80</v>
      </c>
      <c r="F9" s="2">
        <v>8</v>
      </c>
      <c r="K9">
        <v>1</v>
      </c>
      <c r="L9">
        <v>0.7</v>
      </c>
      <c r="M9">
        <f>K9^2*$M$2+K9*$M$4+$M$6</f>
        <v>235.5</v>
      </c>
      <c r="N9">
        <f>(1-L9)/L9*M9</f>
        <v>100.92857142857144</v>
      </c>
      <c r="O9">
        <f>M9/(M9+N9)</f>
        <v>0.7</v>
      </c>
      <c r="Q9">
        <v>1</v>
      </c>
      <c r="R9">
        <v>1</v>
      </c>
      <c r="S9">
        <f>Q9^2*S$2+Q9*S$4+S$6</f>
        <v>1</v>
      </c>
      <c r="T9">
        <f>S9/(S9+R9)</f>
        <v>0.5</v>
      </c>
      <c r="W9">
        <v>1</v>
      </c>
      <c r="X9">
        <v>1</v>
      </c>
      <c r="Y9">
        <f>W9^2*Y$2+W9*Y$4+Y$6</f>
        <v>4</v>
      </c>
      <c r="Z9">
        <f>Y9/(Y9+X9)</f>
        <v>0.8</v>
      </c>
      <c r="AC9">
        <v>1</v>
      </c>
      <c r="AD9">
        <v>1</v>
      </c>
      <c r="AE9">
        <f>AC9^2*AE$2+AC9*AE$4+AE$6</f>
        <v>0.3</v>
      </c>
      <c r="AF9">
        <f>AD9/(AE9+AD9)</f>
        <v>0.76923076923076916</v>
      </c>
    </row>
    <row r="10" spans="2:32" x14ac:dyDescent="0.15">
      <c r="C10" t="s">
        <v>141</v>
      </c>
      <c r="E10" s="2" t="s">
        <v>83</v>
      </c>
      <c r="F10" s="2">
        <v>7</v>
      </c>
      <c r="K10">
        <v>2</v>
      </c>
      <c r="L10">
        <v>0.7</v>
      </c>
      <c r="M10">
        <f t="shared" ref="M10:M73" si="0">K10^2*$M$2+K10*$M$4+$M$6</f>
        <v>337</v>
      </c>
      <c r="N10">
        <f t="shared" ref="N10:N73" si="1">(1-L10)/L10*M10</f>
        <v>144.42857142857144</v>
      </c>
      <c r="O10">
        <f t="shared" ref="O10:O73" si="2">M10/(M10+N10)</f>
        <v>0.7</v>
      </c>
      <c r="Q10">
        <v>2</v>
      </c>
      <c r="R10">
        <v>2</v>
      </c>
      <c r="S10">
        <f t="shared" ref="S10:S73" si="3">Q10^2*S$2+Q10*S$4+S$6</f>
        <v>2</v>
      </c>
      <c r="T10">
        <f t="shared" ref="T10:T73" si="4">S10/(S10+R10)</f>
        <v>0.5</v>
      </c>
      <c r="W10">
        <v>2</v>
      </c>
      <c r="X10">
        <v>2</v>
      </c>
      <c r="Y10">
        <f t="shared" ref="Y10:Y73" si="5">W10^2*Y$2+W10*Y$4+Y$6</f>
        <v>8</v>
      </c>
      <c r="Z10">
        <f t="shared" ref="Z10:Z73" si="6">Y10/(Y10+X10)</f>
        <v>0.8</v>
      </c>
      <c r="AC10">
        <v>2</v>
      </c>
      <c r="AD10">
        <v>2</v>
      </c>
      <c r="AE10">
        <f t="shared" ref="AE10:AE73" si="7">AC10^2*AE$2+AC10*AE$4+AE$6</f>
        <v>0.6</v>
      </c>
      <c r="AF10">
        <f t="shared" ref="AF10:AF73" si="8">AD10/(AE10+AD10)</f>
        <v>0.76923076923076916</v>
      </c>
    </row>
    <row r="11" spans="2:32" x14ac:dyDescent="0.15">
      <c r="C11" t="str">
        <f>"f（命中等级）=命中等级/(lv*"&amp;F6&amp;"+命中等级）"</f>
        <v>f（命中等级）=命中等级/(lv*1+命中等级）</v>
      </c>
      <c r="F11" s="2"/>
      <c r="K11">
        <v>3</v>
      </c>
      <c r="L11">
        <v>0.7</v>
      </c>
      <c r="M11">
        <f t="shared" si="0"/>
        <v>439.5</v>
      </c>
      <c r="N11">
        <f t="shared" si="1"/>
        <v>188.35714285714289</v>
      </c>
      <c r="O11">
        <f t="shared" si="2"/>
        <v>0.7</v>
      </c>
      <c r="Q11">
        <v>3</v>
      </c>
      <c r="R11">
        <v>3</v>
      </c>
      <c r="S11">
        <f t="shared" si="3"/>
        <v>3</v>
      </c>
      <c r="T11">
        <f t="shared" si="4"/>
        <v>0.5</v>
      </c>
      <c r="W11">
        <v>3</v>
      </c>
      <c r="X11">
        <v>3</v>
      </c>
      <c r="Y11">
        <f t="shared" si="5"/>
        <v>12</v>
      </c>
      <c r="Z11">
        <f t="shared" si="6"/>
        <v>0.8</v>
      </c>
      <c r="AC11">
        <v>3</v>
      </c>
      <c r="AD11">
        <v>3</v>
      </c>
      <c r="AE11">
        <f t="shared" si="7"/>
        <v>0.89999999999999991</v>
      </c>
      <c r="AF11">
        <f t="shared" si="8"/>
        <v>0.76923076923076927</v>
      </c>
    </row>
    <row r="12" spans="2:32" x14ac:dyDescent="0.15">
      <c r="C12" t="str">
        <f>"f（回避等级）=回避等级/(lv*"&amp;F7&amp;"+回避等级）"</f>
        <v>f（回避等级）=回避等级/(lv*2+回避等级）</v>
      </c>
      <c r="E12" s="2" t="s">
        <v>89</v>
      </c>
      <c r="F12" s="2"/>
      <c r="K12">
        <v>4</v>
      </c>
      <c r="L12">
        <v>0.7</v>
      </c>
      <c r="M12">
        <f t="shared" si="0"/>
        <v>543</v>
      </c>
      <c r="N12">
        <f t="shared" si="1"/>
        <v>232.71428571428575</v>
      </c>
      <c r="O12">
        <f t="shared" si="2"/>
        <v>0.7</v>
      </c>
      <c r="Q12">
        <v>4</v>
      </c>
      <c r="R12">
        <v>4</v>
      </c>
      <c r="S12">
        <f t="shared" si="3"/>
        <v>4</v>
      </c>
      <c r="T12">
        <f t="shared" si="4"/>
        <v>0.5</v>
      </c>
      <c r="W12">
        <v>4</v>
      </c>
      <c r="X12">
        <v>4</v>
      </c>
      <c r="Y12">
        <f t="shared" si="5"/>
        <v>16</v>
      </c>
      <c r="Z12">
        <f t="shared" si="6"/>
        <v>0.8</v>
      </c>
      <c r="AC12">
        <v>4</v>
      </c>
      <c r="AD12">
        <v>4</v>
      </c>
      <c r="AE12">
        <f t="shared" si="7"/>
        <v>1.2</v>
      </c>
      <c r="AF12">
        <f t="shared" si="8"/>
        <v>0.76923076923076916</v>
      </c>
    </row>
    <row r="13" spans="2:32" x14ac:dyDescent="0.15">
      <c r="F13" s="2"/>
      <c r="K13">
        <v>5</v>
      </c>
      <c r="L13">
        <v>0.7</v>
      </c>
      <c r="M13">
        <f t="shared" si="0"/>
        <v>647.5</v>
      </c>
      <c r="N13">
        <f t="shared" si="1"/>
        <v>277.50000000000006</v>
      </c>
      <c r="O13">
        <f t="shared" si="2"/>
        <v>0.7</v>
      </c>
      <c r="Q13">
        <v>5</v>
      </c>
      <c r="R13">
        <v>5</v>
      </c>
      <c r="S13">
        <f t="shared" si="3"/>
        <v>5</v>
      </c>
      <c r="T13">
        <f t="shared" si="4"/>
        <v>0.5</v>
      </c>
      <c r="W13">
        <v>5</v>
      </c>
      <c r="X13">
        <v>5</v>
      </c>
      <c r="Y13">
        <f t="shared" si="5"/>
        <v>20</v>
      </c>
      <c r="Z13">
        <f t="shared" si="6"/>
        <v>0.8</v>
      </c>
      <c r="AC13">
        <v>5</v>
      </c>
      <c r="AD13">
        <v>5</v>
      </c>
      <c r="AE13">
        <f t="shared" si="7"/>
        <v>1.5</v>
      </c>
      <c r="AF13">
        <f t="shared" si="8"/>
        <v>0.76923076923076927</v>
      </c>
    </row>
    <row r="14" spans="2:32" x14ac:dyDescent="0.15">
      <c r="C14" t="s">
        <v>142</v>
      </c>
      <c r="E14" s="2" t="s">
        <v>96</v>
      </c>
      <c r="F14" s="2"/>
      <c r="K14">
        <v>6</v>
      </c>
      <c r="L14">
        <v>0.7</v>
      </c>
      <c r="M14">
        <f t="shared" si="0"/>
        <v>753</v>
      </c>
      <c r="N14">
        <f t="shared" si="1"/>
        <v>322.71428571428578</v>
      </c>
      <c r="O14">
        <f t="shared" si="2"/>
        <v>0.7</v>
      </c>
      <c r="Q14">
        <v>6</v>
      </c>
      <c r="R14">
        <v>6</v>
      </c>
      <c r="S14">
        <f t="shared" si="3"/>
        <v>6</v>
      </c>
      <c r="T14">
        <f t="shared" si="4"/>
        <v>0.5</v>
      </c>
      <c r="W14">
        <v>6</v>
      </c>
      <c r="X14">
        <v>6</v>
      </c>
      <c r="Y14">
        <f t="shared" si="5"/>
        <v>24</v>
      </c>
      <c r="Z14">
        <f t="shared" si="6"/>
        <v>0.8</v>
      </c>
      <c r="AC14">
        <v>6</v>
      </c>
      <c r="AD14">
        <v>6</v>
      </c>
      <c r="AE14">
        <f t="shared" si="7"/>
        <v>1.7999999999999998</v>
      </c>
      <c r="AF14">
        <f t="shared" si="8"/>
        <v>0.76923076923076927</v>
      </c>
    </row>
    <row r="15" spans="2:32" x14ac:dyDescent="0.15">
      <c r="C15" t="s">
        <v>135</v>
      </c>
      <c r="K15">
        <v>7</v>
      </c>
      <c r="L15">
        <v>0.7</v>
      </c>
      <c r="M15">
        <f t="shared" si="0"/>
        <v>859.5</v>
      </c>
      <c r="N15">
        <f t="shared" si="1"/>
        <v>368.35714285714295</v>
      </c>
      <c r="O15">
        <f t="shared" si="2"/>
        <v>0.7</v>
      </c>
      <c r="Q15">
        <v>7</v>
      </c>
      <c r="R15">
        <v>7</v>
      </c>
      <c r="S15">
        <f t="shared" si="3"/>
        <v>7</v>
      </c>
      <c r="T15">
        <f t="shared" si="4"/>
        <v>0.5</v>
      </c>
      <c r="W15">
        <v>7</v>
      </c>
      <c r="X15">
        <v>7</v>
      </c>
      <c r="Y15">
        <f t="shared" si="5"/>
        <v>28</v>
      </c>
      <c r="Z15">
        <f t="shared" si="6"/>
        <v>0.8</v>
      </c>
      <c r="AC15">
        <v>7</v>
      </c>
      <c r="AD15">
        <v>7</v>
      </c>
      <c r="AE15">
        <f t="shared" si="7"/>
        <v>2.1</v>
      </c>
      <c r="AF15">
        <f t="shared" si="8"/>
        <v>0.76923076923076927</v>
      </c>
    </row>
    <row r="16" spans="2:32" x14ac:dyDescent="0.15">
      <c r="C16" t="str">
        <f>"f（暴击等级）=暴击等级/(lv*"&amp;F9&amp;"+暴击等级）"</f>
        <v>f（暴击等级）=暴击等级/(lv*8+暴击等级）</v>
      </c>
      <c r="E16" s="2" t="s">
        <v>73</v>
      </c>
      <c r="F16" s="2">
        <v>3</v>
      </c>
      <c r="K16">
        <v>8</v>
      </c>
      <c r="L16">
        <v>0.7</v>
      </c>
      <c r="M16">
        <f t="shared" si="0"/>
        <v>967</v>
      </c>
      <c r="N16">
        <f t="shared" si="1"/>
        <v>414.4285714285715</v>
      </c>
      <c r="O16">
        <f t="shared" si="2"/>
        <v>0.7</v>
      </c>
      <c r="Q16">
        <v>8</v>
      </c>
      <c r="R16">
        <v>8</v>
      </c>
      <c r="S16">
        <f t="shared" si="3"/>
        <v>8</v>
      </c>
      <c r="T16">
        <f t="shared" si="4"/>
        <v>0.5</v>
      </c>
      <c r="W16">
        <v>8</v>
      </c>
      <c r="X16">
        <v>8</v>
      </c>
      <c r="Y16">
        <f t="shared" si="5"/>
        <v>32</v>
      </c>
      <c r="Z16">
        <f t="shared" si="6"/>
        <v>0.8</v>
      </c>
      <c r="AC16">
        <v>8</v>
      </c>
      <c r="AD16">
        <v>8</v>
      </c>
      <c r="AE16">
        <f t="shared" si="7"/>
        <v>2.4</v>
      </c>
      <c r="AF16">
        <f t="shared" si="8"/>
        <v>0.76923076923076916</v>
      </c>
    </row>
    <row r="17" spans="3:32" x14ac:dyDescent="0.15">
      <c r="E17" s="2" t="s">
        <v>77</v>
      </c>
      <c r="F17" s="2">
        <v>4</v>
      </c>
      <c r="K17">
        <v>9</v>
      </c>
      <c r="L17">
        <v>0.7</v>
      </c>
      <c r="M17">
        <f t="shared" si="0"/>
        <v>1075.5</v>
      </c>
      <c r="N17">
        <f t="shared" si="1"/>
        <v>460.9285714285715</v>
      </c>
      <c r="O17">
        <f t="shared" si="2"/>
        <v>0.7</v>
      </c>
      <c r="Q17">
        <v>9</v>
      </c>
      <c r="R17">
        <v>9</v>
      </c>
      <c r="S17">
        <f t="shared" si="3"/>
        <v>9</v>
      </c>
      <c r="T17">
        <f t="shared" si="4"/>
        <v>0.5</v>
      </c>
      <c r="W17">
        <v>9</v>
      </c>
      <c r="X17">
        <v>9</v>
      </c>
      <c r="Y17">
        <f t="shared" si="5"/>
        <v>36</v>
      </c>
      <c r="Z17">
        <f t="shared" si="6"/>
        <v>0.8</v>
      </c>
      <c r="AC17">
        <v>9</v>
      </c>
      <c r="AD17">
        <v>9</v>
      </c>
      <c r="AE17">
        <f t="shared" si="7"/>
        <v>2.6999999999999997</v>
      </c>
      <c r="AF17">
        <f t="shared" si="8"/>
        <v>0.76923076923076927</v>
      </c>
    </row>
    <row r="18" spans="3:32" x14ac:dyDescent="0.15">
      <c r="C18" t="s">
        <v>144</v>
      </c>
      <c r="E18" s="2" t="s">
        <v>86</v>
      </c>
      <c r="F18" s="2">
        <v>5</v>
      </c>
      <c r="K18">
        <v>10</v>
      </c>
      <c r="L18">
        <v>0.7</v>
      </c>
      <c r="M18">
        <f t="shared" si="0"/>
        <v>1185</v>
      </c>
      <c r="N18">
        <f t="shared" si="1"/>
        <v>507.85714285714295</v>
      </c>
      <c r="O18">
        <f t="shared" si="2"/>
        <v>0.7</v>
      </c>
      <c r="Q18">
        <v>10</v>
      </c>
      <c r="R18">
        <v>10</v>
      </c>
      <c r="S18">
        <f t="shared" si="3"/>
        <v>10</v>
      </c>
      <c r="T18">
        <f t="shared" si="4"/>
        <v>0.5</v>
      </c>
      <c r="W18">
        <v>10</v>
      </c>
      <c r="X18">
        <v>10</v>
      </c>
      <c r="Y18">
        <f t="shared" si="5"/>
        <v>40</v>
      </c>
      <c r="Z18">
        <f t="shared" si="6"/>
        <v>0.8</v>
      </c>
      <c r="AC18">
        <v>10</v>
      </c>
      <c r="AD18">
        <v>1</v>
      </c>
      <c r="AE18">
        <f t="shared" si="7"/>
        <v>3</v>
      </c>
      <c r="AF18">
        <f t="shared" si="8"/>
        <v>0.25</v>
      </c>
    </row>
    <row r="19" spans="3:32" x14ac:dyDescent="0.15">
      <c r="C19" t="str">
        <f>"伤害="&amp;I4&amp;"*"&amp;"攻击己*(f(lv敌)/(f(lv敌)+"&amp;I5&amp;"*"&amp;"防敌*f(破甲率己)))*f(免伤率敌)"</f>
        <v>伤害=1*攻击己*(f(lv敌)/(f(lv敌)+1*防敌*f(破甲率己)))*f(免伤率敌)</v>
      </c>
      <c r="E19" s="2" t="s">
        <v>94</v>
      </c>
      <c r="F19" s="2">
        <v>6</v>
      </c>
      <c r="K19">
        <v>11</v>
      </c>
      <c r="L19">
        <v>0.7</v>
      </c>
      <c r="M19">
        <f t="shared" si="0"/>
        <v>1295.5</v>
      </c>
      <c r="N19">
        <f t="shared" si="1"/>
        <v>555.21428571428578</v>
      </c>
      <c r="O19">
        <f t="shared" si="2"/>
        <v>0.7</v>
      </c>
      <c r="Q19">
        <v>11</v>
      </c>
      <c r="R19">
        <v>11</v>
      </c>
      <c r="S19">
        <f t="shared" si="3"/>
        <v>11</v>
      </c>
      <c r="T19">
        <f t="shared" si="4"/>
        <v>0.5</v>
      </c>
      <c r="W19">
        <v>11</v>
      </c>
      <c r="X19">
        <v>11</v>
      </c>
      <c r="Y19">
        <f t="shared" si="5"/>
        <v>44</v>
      </c>
      <c r="Z19">
        <f t="shared" si="6"/>
        <v>0.8</v>
      </c>
      <c r="AC19">
        <v>11</v>
      </c>
      <c r="AD19">
        <v>11</v>
      </c>
      <c r="AE19">
        <f t="shared" si="7"/>
        <v>3.3</v>
      </c>
      <c r="AF19">
        <f t="shared" si="8"/>
        <v>0.76923076923076916</v>
      </c>
    </row>
    <row r="20" spans="3:32" x14ac:dyDescent="0.15">
      <c r="C20" t="str">
        <f>"f(lv)=lv^2*"&amp;M2&amp;"+lv*"&amp;M4&amp;"+"&amp;M6</f>
        <v>f(lv)=lv^2*0.5+lv*100+135</v>
      </c>
      <c r="K20">
        <v>12</v>
      </c>
      <c r="L20">
        <v>0.7</v>
      </c>
      <c r="M20">
        <f t="shared" si="0"/>
        <v>1407</v>
      </c>
      <c r="N20">
        <f t="shared" si="1"/>
        <v>603.00000000000011</v>
      </c>
      <c r="O20">
        <f t="shared" si="2"/>
        <v>0.7</v>
      </c>
      <c r="Q20">
        <v>12</v>
      </c>
      <c r="R20">
        <v>12</v>
      </c>
      <c r="S20">
        <f t="shared" si="3"/>
        <v>12</v>
      </c>
      <c r="T20">
        <f t="shared" si="4"/>
        <v>0.5</v>
      </c>
      <c r="W20">
        <v>12</v>
      </c>
      <c r="X20">
        <v>12</v>
      </c>
      <c r="Y20">
        <f t="shared" si="5"/>
        <v>48</v>
      </c>
      <c r="Z20">
        <f t="shared" si="6"/>
        <v>0.8</v>
      </c>
      <c r="AC20">
        <v>12</v>
      </c>
      <c r="AD20">
        <v>12</v>
      </c>
      <c r="AE20">
        <f t="shared" si="7"/>
        <v>3.5999999999999996</v>
      </c>
      <c r="AF20">
        <f t="shared" si="8"/>
        <v>0.76923076923076927</v>
      </c>
    </row>
    <row r="21" spans="3:32" x14ac:dyDescent="0.15">
      <c r="K21">
        <v>13</v>
      </c>
      <c r="L21">
        <v>0.7</v>
      </c>
      <c r="M21">
        <f t="shared" si="0"/>
        <v>1519.5</v>
      </c>
      <c r="N21">
        <f t="shared" si="1"/>
        <v>651.21428571428589</v>
      </c>
      <c r="O21">
        <f t="shared" si="2"/>
        <v>0.7</v>
      </c>
      <c r="Q21">
        <v>13</v>
      </c>
      <c r="R21">
        <v>13</v>
      </c>
      <c r="S21">
        <f t="shared" si="3"/>
        <v>13</v>
      </c>
      <c r="T21">
        <f t="shared" si="4"/>
        <v>0.5</v>
      </c>
      <c r="W21">
        <v>13</v>
      </c>
      <c r="X21">
        <v>13</v>
      </c>
      <c r="Y21">
        <f t="shared" si="5"/>
        <v>52</v>
      </c>
      <c r="Z21">
        <f t="shared" si="6"/>
        <v>0.8</v>
      </c>
      <c r="AC21">
        <v>13</v>
      </c>
      <c r="AD21">
        <v>13</v>
      </c>
      <c r="AE21">
        <f t="shared" si="7"/>
        <v>3.9</v>
      </c>
      <c r="AF21">
        <f t="shared" si="8"/>
        <v>0.76923076923076927</v>
      </c>
    </row>
    <row r="22" spans="3:32" x14ac:dyDescent="0.15">
      <c r="C22" t="s">
        <v>143</v>
      </c>
      <c r="K22">
        <v>14</v>
      </c>
      <c r="L22">
        <v>0.7</v>
      </c>
      <c r="M22">
        <f t="shared" si="0"/>
        <v>1633</v>
      </c>
      <c r="N22">
        <f t="shared" si="1"/>
        <v>699.857142857143</v>
      </c>
      <c r="O22">
        <f t="shared" si="2"/>
        <v>0.7</v>
      </c>
      <c r="Q22">
        <v>14</v>
      </c>
      <c r="R22">
        <v>14</v>
      </c>
      <c r="S22">
        <f t="shared" si="3"/>
        <v>14</v>
      </c>
      <c r="T22">
        <f t="shared" si="4"/>
        <v>0.5</v>
      </c>
      <c r="W22">
        <v>14</v>
      </c>
      <c r="X22">
        <v>14</v>
      </c>
      <c r="Y22">
        <f t="shared" si="5"/>
        <v>56</v>
      </c>
      <c r="Z22">
        <f t="shared" si="6"/>
        <v>0.8</v>
      </c>
      <c r="AC22">
        <v>14</v>
      </c>
      <c r="AD22">
        <v>14</v>
      </c>
      <c r="AE22">
        <f t="shared" si="7"/>
        <v>4.2</v>
      </c>
      <c r="AF22">
        <f t="shared" si="8"/>
        <v>0.76923076923076927</v>
      </c>
    </row>
    <row r="23" spans="3:32" x14ac:dyDescent="0.15">
      <c r="C23" t="str">
        <f>"伤害="&amp;I4&amp;"*"&amp;"攻击己*(f(lv敌)/(f(lv敌)+"&amp;I5&amp;"*"&amp;"防敌*f(破甲率己)))*f(免伤率敌)*实际爆伤率"</f>
        <v>伤害=1*攻击己*(f(lv敌)/(f(lv敌)+1*防敌*f(破甲率己)))*f(免伤率敌)*实际爆伤率</v>
      </c>
      <c r="K23">
        <v>15</v>
      </c>
      <c r="L23">
        <v>0.7</v>
      </c>
      <c r="M23">
        <f t="shared" si="0"/>
        <v>1747.5</v>
      </c>
      <c r="N23">
        <f t="shared" si="1"/>
        <v>748.92857142857156</v>
      </c>
      <c r="O23">
        <f t="shared" si="2"/>
        <v>0.7</v>
      </c>
      <c r="Q23">
        <v>15</v>
      </c>
      <c r="R23">
        <v>15</v>
      </c>
      <c r="S23">
        <f t="shared" si="3"/>
        <v>15</v>
      </c>
      <c r="T23">
        <f t="shared" si="4"/>
        <v>0.5</v>
      </c>
      <c r="W23">
        <v>15</v>
      </c>
      <c r="X23">
        <v>15</v>
      </c>
      <c r="Y23">
        <f t="shared" si="5"/>
        <v>60</v>
      </c>
      <c r="Z23">
        <f t="shared" si="6"/>
        <v>0.8</v>
      </c>
      <c r="AC23">
        <v>15</v>
      </c>
      <c r="AD23">
        <v>15</v>
      </c>
      <c r="AE23">
        <f t="shared" si="7"/>
        <v>4.5</v>
      </c>
      <c r="AF23">
        <f t="shared" si="8"/>
        <v>0.76923076923076927</v>
      </c>
    </row>
    <row r="24" spans="3:32" x14ac:dyDescent="0.15">
      <c r="C24" t="s">
        <v>145</v>
      </c>
      <c r="K24">
        <v>16</v>
      </c>
      <c r="L24">
        <v>0.7</v>
      </c>
      <c r="M24">
        <f t="shared" si="0"/>
        <v>1863</v>
      </c>
      <c r="N24">
        <f t="shared" si="1"/>
        <v>798.42857142857156</v>
      </c>
      <c r="O24">
        <f t="shared" si="2"/>
        <v>0.7</v>
      </c>
      <c r="Q24">
        <v>16</v>
      </c>
      <c r="R24">
        <v>16</v>
      </c>
      <c r="S24">
        <f t="shared" si="3"/>
        <v>16</v>
      </c>
      <c r="T24">
        <f t="shared" si="4"/>
        <v>0.5</v>
      </c>
      <c r="W24">
        <v>16</v>
      </c>
      <c r="X24">
        <v>16</v>
      </c>
      <c r="Y24">
        <f t="shared" si="5"/>
        <v>64</v>
      </c>
      <c r="Z24">
        <f t="shared" si="6"/>
        <v>0.8</v>
      </c>
      <c r="AC24">
        <v>16</v>
      </c>
      <c r="AD24">
        <v>16</v>
      </c>
      <c r="AE24">
        <f t="shared" si="7"/>
        <v>4.8</v>
      </c>
      <c r="AF24">
        <f t="shared" si="8"/>
        <v>0.76923076923076916</v>
      </c>
    </row>
    <row r="25" spans="3:32" x14ac:dyDescent="0.15">
      <c r="C25" t="str">
        <f>"f（爆伤等级）=爆伤等级/(lv*"&amp;F10&amp;"+爆伤等级）"</f>
        <v>f（爆伤等级）=爆伤等级/(lv*7+爆伤等级）</v>
      </c>
      <c r="K25">
        <v>17</v>
      </c>
      <c r="L25">
        <v>0.7</v>
      </c>
      <c r="M25">
        <f t="shared" si="0"/>
        <v>1979.5</v>
      </c>
      <c r="N25">
        <f t="shared" si="1"/>
        <v>848.357142857143</v>
      </c>
      <c r="O25">
        <f t="shared" si="2"/>
        <v>0.7</v>
      </c>
      <c r="Q25">
        <v>17</v>
      </c>
      <c r="R25">
        <v>17</v>
      </c>
      <c r="S25">
        <f t="shared" si="3"/>
        <v>17</v>
      </c>
      <c r="T25">
        <f t="shared" si="4"/>
        <v>0.5</v>
      </c>
      <c r="W25">
        <v>17</v>
      </c>
      <c r="X25">
        <v>17</v>
      </c>
      <c r="Y25">
        <f t="shared" si="5"/>
        <v>68</v>
      </c>
      <c r="Z25">
        <f t="shared" si="6"/>
        <v>0.8</v>
      </c>
      <c r="AC25">
        <v>17</v>
      </c>
      <c r="AD25">
        <v>17</v>
      </c>
      <c r="AE25">
        <f t="shared" si="7"/>
        <v>5.0999999999999996</v>
      </c>
      <c r="AF25">
        <f t="shared" si="8"/>
        <v>0.76923076923076916</v>
      </c>
    </row>
    <row r="26" spans="3:32" x14ac:dyDescent="0.15">
      <c r="K26">
        <v>18</v>
      </c>
      <c r="L26">
        <v>0.7</v>
      </c>
      <c r="M26">
        <f t="shared" si="0"/>
        <v>2097</v>
      </c>
      <c r="N26">
        <f t="shared" si="1"/>
        <v>898.71428571428589</v>
      </c>
      <c r="O26">
        <f t="shared" si="2"/>
        <v>0.7</v>
      </c>
      <c r="Q26">
        <v>18</v>
      </c>
      <c r="R26">
        <v>18</v>
      </c>
      <c r="S26">
        <f t="shared" si="3"/>
        <v>18</v>
      </c>
      <c r="T26">
        <f t="shared" si="4"/>
        <v>0.5</v>
      </c>
      <c r="W26">
        <v>18</v>
      </c>
      <c r="X26">
        <v>18</v>
      </c>
      <c r="Y26">
        <f t="shared" si="5"/>
        <v>72</v>
      </c>
      <c r="Z26">
        <f t="shared" si="6"/>
        <v>0.8</v>
      </c>
      <c r="AC26">
        <v>18</v>
      </c>
      <c r="AD26">
        <v>18</v>
      </c>
      <c r="AE26">
        <f t="shared" si="7"/>
        <v>5.3999999999999995</v>
      </c>
      <c r="AF26">
        <f t="shared" si="8"/>
        <v>0.76923076923076927</v>
      </c>
    </row>
    <row r="27" spans="3:32" x14ac:dyDescent="0.15">
      <c r="C27" t="str">
        <f>"f(破甲率)=lv*"&amp;S4&amp;"/"&amp;"(lv*"&amp;S4&amp;"+破甲等级)-破甲率"</f>
        <v>f(破甲率)=lv*1/(lv*1+破甲等级)-破甲率</v>
      </c>
      <c r="D27" t="s">
        <v>129</v>
      </c>
      <c r="K27">
        <v>19</v>
      </c>
      <c r="L27">
        <v>0.7</v>
      </c>
      <c r="M27">
        <f t="shared" si="0"/>
        <v>2215.5</v>
      </c>
      <c r="N27">
        <f t="shared" si="1"/>
        <v>949.50000000000023</v>
      </c>
      <c r="O27">
        <f t="shared" si="2"/>
        <v>0.7</v>
      </c>
      <c r="Q27">
        <v>19</v>
      </c>
      <c r="R27">
        <v>19</v>
      </c>
      <c r="S27">
        <f t="shared" si="3"/>
        <v>19</v>
      </c>
      <c r="T27">
        <f t="shared" si="4"/>
        <v>0.5</v>
      </c>
      <c r="W27">
        <v>19</v>
      </c>
      <c r="X27">
        <v>19</v>
      </c>
      <c r="Y27">
        <f t="shared" si="5"/>
        <v>76</v>
      </c>
      <c r="Z27">
        <f t="shared" si="6"/>
        <v>0.8</v>
      </c>
      <c r="AC27">
        <v>19</v>
      </c>
      <c r="AD27">
        <v>19</v>
      </c>
      <c r="AE27">
        <f t="shared" si="7"/>
        <v>5.7</v>
      </c>
      <c r="AF27">
        <f t="shared" si="8"/>
        <v>0.76923076923076927</v>
      </c>
    </row>
    <row r="28" spans="3:32" x14ac:dyDescent="0.15">
      <c r="C28" t="str">
        <f>"f(免伤率)=lv*"&amp;Y4&amp;"/"&amp;"(lv*"&amp;Y4&amp;"+免伤等级)-免伤率"</f>
        <v>f(免伤率)=lv*4/(lv*4+免伤等级)-免伤率</v>
      </c>
      <c r="D28" t="s">
        <v>132</v>
      </c>
      <c r="K28">
        <v>20</v>
      </c>
      <c r="L28">
        <v>0.7</v>
      </c>
      <c r="M28">
        <f t="shared" si="0"/>
        <v>2335</v>
      </c>
      <c r="N28">
        <f t="shared" si="1"/>
        <v>1000.7142857142859</v>
      </c>
      <c r="O28">
        <f t="shared" si="2"/>
        <v>0.7</v>
      </c>
      <c r="Q28">
        <v>20</v>
      </c>
      <c r="R28">
        <v>20</v>
      </c>
      <c r="S28">
        <f t="shared" si="3"/>
        <v>20</v>
      </c>
      <c r="T28">
        <f t="shared" si="4"/>
        <v>0.5</v>
      </c>
      <c r="W28">
        <v>20</v>
      </c>
      <c r="X28">
        <v>20</v>
      </c>
      <c r="Y28">
        <f t="shared" si="5"/>
        <v>80</v>
      </c>
      <c r="Z28">
        <f t="shared" si="6"/>
        <v>0.8</v>
      </c>
      <c r="AC28">
        <v>20</v>
      </c>
      <c r="AD28">
        <v>2</v>
      </c>
      <c r="AE28">
        <f t="shared" si="7"/>
        <v>6</v>
      </c>
      <c r="AF28">
        <f t="shared" si="8"/>
        <v>0.25</v>
      </c>
    </row>
    <row r="29" spans="3:32" x14ac:dyDescent="0.15">
      <c r="K29">
        <v>21</v>
      </c>
      <c r="L29">
        <v>0.7</v>
      </c>
      <c r="M29">
        <f t="shared" si="0"/>
        <v>2455.5</v>
      </c>
      <c r="N29">
        <f t="shared" si="1"/>
        <v>1052.3571428571431</v>
      </c>
      <c r="O29">
        <f t="shared" si="2"/>
        <v>0.7</v>
      </c>
      <c r="Q29">
        <v>21</v>
      </c>
      <c r="R29">
        <v>21</v>
      </c>
      <c r="S29">
        <f t="shared" si="3"/>
        <v>21</v>
      </c>
      <c r="T29">
        <f t="shared" si="4"/>
        <v>0.5</v>
      </c>
      <c r="W29">
        <v>21</v>
      </c>
      <c r="X29">
        <v>21</v>
      </c>
      <c r="Y29">
        <f t="shared" si="5"/>
        <v>84</v>
      </c>
      <c r="Z29">
        <f t="shared" si="6"/>
        <v>0.8</v>
      </c>
      <c r="AC29">
        <v>21</v>
      </c>
      <c r="AD29">
        <v>21</v>
      </c>
      <c r="AE29">
        <f t="shared" si="7"/>
        <v>6.3</v>
      </c>
      <c r="AF29">
        <f t="shared" si="8"/>
        <v>0.76923076923076916</v>
      </c>
    </row>
    <row r="30" spans="3:32" x14ac:dyDescent="0.15">
      <c r="C30" t="s">
        <v>146</v>
      </c>
      <c r="K30">
        <v>22</v>
      </c>
      <c r="L30">
        <v>0.7</v>
      </c>
      <c r="M30">
        <f t="shared" si="0"/>
        <v>2577</v>
      </c>
      <c r="N30">
        <f t="shared" si="1"/>
        <v>1104.4285714285716</v>
      </c>
      <c r="O30">
        <f t="shared" si="2"/>
        <v>0.7</v>
      </c>
      <c r="Q30">
        <v>22</v>
      </c>
      <c r="R30">
        <v>22</v>
      </c>
      <c r="S30">
        <f t="shared" si="3"/>
        <v>22</v>
      </c>
      <c r="T30">
        <f t="shared" si="4"/>
        <v>0.5</v>
      </c>
      <c r="W30">
        <v>22</v>
      </c>
      <c r="X30">
        <v>22</v>
      </c>
      <c r="Y30">
        <f t="shared" si="5"/>
        <v>88</v>
      </c>
      <c r="Z30">
        <f t="shared" si="6"/>
        <v>0.8</v>
      </c>
      <c r="AC30">
        <v>22</v>
      </c>
      <c r="AD30">
        <v>22</v>
      </c>
      <c r="AE30">
        <f t="shared" si="7"/>
        <v>6.6</v>
      </c>
      <c r="AF30">
        <f t="shared" si="8"/>
        <v>0.76923076923076916</v>
      </c>
    </row>
    <row r="31" spans="3:32" x14ac:dyDescent="0.15">
      <c r="C31" t="s">
        <v>136</v>
      </c>
      <c r="K31">
        <v>23</v>
      </c>
      <c r="L31">
        <v>0.7</v>
      </c>
      <c r="M31">
        <f t="shared" si="0"/>
        <v>2699.5</v>
      </c>
      <c r="N31">
        <f t="shared" si="1"/>
        <v>1156.9285714285716</v>
      </c>
      <c r="O31">
        <f t="shared" si="2"/>
        <v>0.7</v>
      </c>
      <c r="Q31">
        <v>23</v>
      </c>
      <c r="R31">
        <v>23</v>
      </c>
      <c r="S31">
        <f t="shared" si="3"/>
        <v>23</v>
      </c>
      <c r="T31">
        <f t="shared" si="4"/>
        <v>0.5</v>
      </c>
      <c r="W31">
        <v>23</v>
      </c>
      <c r="X31">
        <v>23</v>
      </c>
      <c r="Y31">
        <f t="shared" si="5"/>
        <v>92</v>
      </c>
      <c r="Z31">
        <f t="shared" si="6"/>
        <v>0.8</v>
      </c>
      <c r="AC31">
        <v>23</v>
      </c>
      <c r="AD31">
        <v>23</v>
      </c>
      <c r="AE31">
        <f t="shared" si="7"/>
        <v>6.8999999999999995</v>
      </c>
      <c r="AF31">
        <f t="shared" si="8"/>
        <v>0.76923076923076927</v>
      </c>
    </row>
    <row r="32" spans="3:32" x14ac:dyDescent="0.15">
      <c r="C32" t="str">
        <f>"f（连击等级）=连击等级/(lv*"&amp;F18&amp;"+连击等级）"</f>
        <v>f（连击等级）=连击等级/(lv*5+连击等级）</v>
      </c>
      <c r="K32">
        <v>24</v>
      </c>
      <c r="L32">
        <v>0.7</v>
      </c>
      <c r="M32">
        <f t="shared" si="0"/>
        <v>2823</v>
      </c>
      <c r="N32">
        <f t="shared" si="1"/>
        <v>1209.8571428571431</v>
      </c>
      <c r="O32">
        <f t="shared" si="2"/>
        <v>0.7</v>
      </c>
      <c r="Q32">
        <v>24</v>
      </c>
      <c r="R32">
        <v>24</v>
      </c>
      <c r="S32">
        <f t="shared" si="3"/>
        <v>24</v>
      </c>
      <c r="T32">
        <f t="shared" si="4"/>
        <v>0.5</v>
      </c>
      <c r="W32">
        <v>24</v>
      </c>
      <c r="X32">
        <v>24</v>
      </c>
      <c r="Y32">
        <f t="shared" si="5"/>
        <v>96</v>
      </c>
      <c r="Z32">
        <f t="shared" si="6"/>
        <v>0.8</v>
      </c>
      <c r="AC32">
        <v>24</v>
      </c>
      <c r="AD32">
        <v>24</v>
      </c>
      <c r="AE32">
        <f t="shared" si="7"/>
        <v>7.1999999999999993</v>
      </c>
      <c r="AF32">
        <f t="shared" si="8"/>
        <v>0.76923076923076927</v>
      </c>
    </row>
    <row r="33" spans="2:32" x14ac:dyDescent="0.15">
      <c r="K33">
        <v>25</v>
      </c>
      <c r="L33">
        <v>0.7</v>
      </c>
      <c r="M33">
        <f t="shared" si="0"/>
        <v>2947.5</v>
      </c>
      <c r="N33">
        <f t="shared" si="1"/>
        <v>1263.214285714286</v>
      </c>
      <c r="O33">
        <f t="shared" si="2"/>
        <v>0.7</v>
      </c>
      <c r="Q33">
        <v>25</v>
      </c>
      <c r="R33">
        <v>25</v>
      </c>
      <c r="S33">
        <f t="shared" si="3"/>
        <v>25</v>
      </c>
      <c r="T33">
        <f t="shared" si="4"/>
        <v>0.5</v>
      </c>
      <c r="W33">
        <v>25</v>
      </c>
      <c r="X33">
        <v>25</v>
      </c>
      <c r="Y33">
        <f t="shared" si="5"/>
        <v>100</v>
      </c>
      <c r="Z33">
        <f t="shared" si="6"/>
        <v>0.8</v>
      </c>
      <c r="AC33">
        <v>25</v>
      </c>
      <c r="AD33">
        <v>25</v>
      </c>
      <c r="AE33">
        <f t="shared" si="7"/>
        <v>7.5</v>
      </c>
      <c r="AF33">
        <f t="shared" si="8"/>
        <v>0.76923076923076927</v>
      </c>
    </row>
    <row r="34" spans="2:32" x14ac:dyDescent="0.15">
      <c r="C34" t="s">
        <v>152</v>
      </c>
      <c r="K34">
        <v>26</v>
      </c>
      <c r="L34">
        <v>0.7</v>
      </c>
      <c r="M34">
        <f t="shared" si="0"/>
        <v>3073</v>
      </c>
      <c r="N34">
        <f t="shared" si="1"/>
        <v>1317.0000000000002</v>
      </c>
      <c r="O34">
        <f t="shared" si="2"/>
        <v>0.7</v>
      </c>
      <c r="Q34">
        <v>26</v>
      </c>
      <c r="R34">
        <v>26</v>
      </c>
      <c r="S34">
        <f t="shared" si="3"/>
        <v>26</v>
      </c>
      <c r="T34">
        <f t="shared" si="4"/>
        <v>0.5</v>
      </c>
      <c r="W34">
        <v>26</v>
      </c>
      <c r="X34">
        <v>26</v>
      </c>
      <c r="Y34">
        <f t="shared" si="5"/>
        <v>104</v>
      </c>
      <c r="Z34">
        <f t="shared" si="6"/>
        <v>0.8</v>
      </c>
      <c r="AC34">
        <v>26</v>
      </c>
      <c r="AD34">
        <v>26</v>
      </c>
      <c r="AE34">
        <f t="shared" si="7"/>
        <v>7.8</v>
      </c>
      <c r="AF34">
        <f t="shared" si="8"/>
        <v>0.76923076923076927</v>
      </c>
    </row>
    <row r="35" spans="2:32" x14ac:dyDescent="0.15">
      <c r="C35" t="str">
        <f>"伤害="&amp;I4&amp;"*"&amp;"攻击己*(f(lv敌)/(f(lv敌)+"&amp;I5&amp;"*"&amp;"防敌*f(破甲率己)))*f(免伤率敌)*0.5"</f>
        <v>伤害=1*攻击己*(f(lv敌)/(f(lv敌)+1*防敌*f(破甲率己)))*f(免伤率敌)*0.5</v>
      </c>
      <c r="K35">
        <v>27</v>
      </c>
      <c r="L35">
        <v>0.7</v>
      </c>
      <c r="M35">
        <f t="shared" si="0"/>
        <v>3199.5</v>
      </c>
      <c r="N35">
        <f t="shared" si="1"/>
        <v>1371.214285714286</v>
      </c>
      <c r="O35">
        <f t="shared" si="2"/>
        <v>0.7</v>
      </c>
      <c r="Q35">
        <v>27</v>
      </c>
      <c r="R35">
        <v>27</v>
      </c>
      <c r="S35">
        <f t="shared" si="3"/>
        <v>27</v>
      </c>
      <c r="T35">
        <f t="shared" si="4"/>
        <v>0.5</v>
      </c>
      <c r="W35">
        <v>27</v>
      </c>
      <c r="X35">
        <v>27</v>
      </c>
      <c r="Y35">
        <f t="shared" si="5"/>
        <v>108</v>
      </c>
      <c r="Z35">
        <f t="shared" si="6"/>
        <v>0.8</v>
      </c>
      <c r="AC35">
        <v>27</v>
      </c>
      <c r="AD35">
        <v>27</v>
      </c>
      <c r="AE35">
        <f t="shared" si="7"/>
        <v>8.1</v>
      </c>
      <c r="AF35">
        <f t="shared" si="8"/>
        <v>0.76923076923076916</v>
      </c>
    </row>
    <row r="36" spans="2:32" x14ac:dyDescent="0.15">
      <c r="K36">
        <v>28</v>
      </c>
      <c r="L36">
        <v>0.7</v>
      </c>
      <c r="M36">
        <f t="shared" si="0"/>
        <v>3327</v>
      </c>
      <c r="N36">
        <f t="shared" si="1"/>
        <v>1425.8571428571431</v>
      </c>
      <c r="O36">
        <f t="shared" si="2"/>
        <v>0.7</v>
      </c>
      <c r="Q36">
        <v>28</v>
      </c>
      <c r="R36">
        <v>28</v>
      </c>
      <c r="S36">
        <f t="shared" si="3"/>
        <v>28</v>
      </c>
      <c r="T36">
        <f t="shared" si="4"/>
        <v>0.5</v>
      </c>
      <c r="W36">
        <v>28</v>
      </c>
      <c r="X36">
        <v>28</v>
      </c>
      <c r="Y36">
        <f t="shared" si="5"/>
        <v>112</v>
      </c>
      <c r="Z36">
        <f t="shared" si="6"/>
        <v>0.8</v>
      </c>
      <c r="AC36">
        <v>28</v>
      </c>
      <c r="AD36">
        <v>28</v>
      </c>
      <c r="AE36">
        <f t="shared" si="7"/>
        <v>8.4</v>
      </c>
      <c r="AF36">
        <f t="shared" si="8"/>
        <v>0.76923076923076927</v>
      </c>
    </row>
    <row r="37" spans="2:32" x14ac:dyDescent="0.15">
      <c r="K37">
        <v>29</v>
      </c>
      <c r="L37">
        <v>0.7</v>
      </c>
      <c r="M37">
        <f t="shared" si="0"/>
        <v>3455.5</v>
      </c>
      <c r="N37">
        <f t="shared" si="1"/>
        <v>1480.9285714285718</v>
      </c>
      <c r="O37">
        <f t="shared" si="2"/>
        <v>0.7</v>
      </c>
      <c r="Q37">
        <v>29</v>
      </c>
      <c r="R37">
        <v>29</v>
      </c>
      <c r="S37">
        <f t="shared" si="3"/>
        <v>29</v>
      </c>
      <c r="T37">
        <f t="shared" si="4"/>
        <v>0.5</v>
      </c>
      <c r="W37">
        <v>29</v>
      </c>
      <c r="X37">
        <v>29</v>
      </c>
      <c r="Y37">
        <f t="shared" si="5"/>
        <v>116</v>
      </c>
      <c r="Z37">
        <f t="shared" si="6"/>
        <v>0.8</v>
      </c>
      <c r="AC37">
        <v>29</v>
      </c>
      <c r="AD37">
        <v>29</v>
      </c>
      <c r="AE37">
        <f t="shared" si="7"/>
        <v>8.6999999999999993</v>
      </c>
      <c r="AF37">
        <f t="shared" si="8"/>
        <v>0.76923076923076916</v>
      </c>
    </row>
    <row r="38" spans="2:32" x14ac:dyDescent="0.15">
      <c r="K38">
        <v>30</v>
      </c>
      <c r="L38">
        <v>0.7</v>
      </c>
      <c r="M38">
        <f t="shared" si="0"/>
        <v>3585</v>
      </c>
      <c r="N38">
        <f t="shared" si="1"/>
        <v>1536.4285714285718</v>
      </c>
      <c r="O38">
        <f t="shared" si="2"/>
        <v>0.7</v>
      </c>
      <c r="Q38">
        <v>30</v>
      </c>
      <c r="R38">
        <v>30</v>
      </c>
      <c r="S38">
        <f t="shared" si="3"/>
        <v>30</v>
      </c>
      <c r="T38">
        <f t="shared" si="4"/>
        <v>0.5</v>
      </c>
      <c r="W38">
        <v>30</v>
      </c>
      <c r="X38">
        <v>30</v>
      </c>
      <c r="Y38">
        <f t="shared" si="5"/>
        <v>120</v>
      </c>
      <c r="Z38">
        <f t="shared" si="6"/>
        <v>0.8</v>
      </c>
      <c r="AC38">
        <v>30</v>
      </c>
      <c r="AD38">
        <v>30</v>
      </c>
      <c r="AE38">
        <f t="shared" si="7"/>
        <v>9</v>
      </c>
      <c r="AF38">
        <f t="shared" si="8"/>
        <v>0.76923076923076927</v>
      </c>
    </row>
    <row r="39" spans="2:32" x14ac:dyDescent="0.15">
      <c r="K39">
        <v>31</v>
      </c>
      <c r="L39">
        <v>0.7</v>
      </c>
      <c r="M39">
        <f t="shared" si="0"/>
        <v>3715.5</v>
      </c>
      <c r="N39">
        <f t="shared" si="1"/>
        <v>1592.3571428571431</v>
      </c>
      <c r="O39">
        <f t="shared" si="2"/>
        <v>0.7</v>
      </c>
      <c r="Q39">
        <v>31</v>
      </c>
      <c r="R39">
        <v>31</v>
      </c>
      <c r="S39">
        <f t="shared" si="3"/>
        <v>31</v>
      </c>
      <c r="T39">
        <f t="shared" si="4"/>
        <v>0.5</v>
      </c>
      <c r="W39">
        <v>31</v>
      </c>
      <c r="X39">
        <v>31</v>
      </c>
      <c r="Y39">
        <f t="shared" si="5"/>
        <v>124</v>
      </c>
      <c r="Z39">
        <f t="shared" si="6"/>
        <v>0.8</v>
      </c>
      <c r="AC39">
        <v>31</v>
      </c>
      <c r="AD39">
        <v>31</v>
      </c>
      <c r="AE39">
        <f t="shared" si="7"/>
        <v>9.2999999999999989</v>
      </c>
      <c r="AF39">
        <f t="shared" si="8"/>
        <v>0.76923076923076927</v>
      </c>
    </row>
    <row r="40" spans="2:32" x14ac:dyDescent="0.15">
      <c r="B40" t="s">
        <v>147</v>
      </c>
      <c r="C40" t="s">
        <v>151</v>
      </c>
      <c r="K40">
        <v>32</v>
      </c>
      <c r="L40">
        <v>0.7</v>
      </c>
      <c r="M40">
        <f t="shared" si="0"/>
        <v>3847</v>
      </c>
      <c r="N40">
        <f t="shared" si="1"/>
        <v>1648.714285714286</v>
      </c>
      <c r="O40">
        <f t="shared" si="2"/>
        <v>0.7</v>
      </c>
      <c r="Q40">
        <v>32</v>
      </c>
      <c r="R40">
        <v>32</v>
      </c>
      <c r="S40">
        <f t="shared" si="3"/>
        <v>32</v>
      </c>
      <c r="T40">
        <f t="shared" si="4"/>
        <v>0.5</v>
      </c>
      <c r="W40">
        <v>32</v>
      </c>
      <c r="X40">
        <v>32</v>
      </c>
      <c r="Y40">
        <f t="shared" si="5"/>
        <v>128</v>
      </c>
      <c r="Z40">
        <f t="shared" si="6"/>
        <v>0.8</v>
      </c>
      <c r="AC40">
        <v>32</v>
      </c>
      <c r="AD40">
        <v>32</v>
      </c>
      <c r="AE40">
        <f t="shared" si="7"/>
        <v>9.6</v>
      </c>
      <c r="AF40">
        <f t="shared" si="8"/>
        <v>0.76923076923076916</v>
      </c>
    </row>
    <row r="41" spans="2:32" x14ac:dyDescent="0.15">
      <c r="C41" t="s">
        <v>133</v>
      </c>
      <c r="K41">
        <v>33</v>
      </c>
      <c r="L41">
        <v>0.7</v>
      </c>
      <c r="M41">
        <f t="shared" si="0"/>
        <v>3979.5</v>
      </c>
      <c r="N41">
        <f t="shared" si="1"/>
        <v>1705.5000000000005</v>
      </c>
      <c r="O41">
        <f t="shared" si="2"/>
        <v>0.7</v>
      </c>
      <c r="Q41">
        <v>33</v>
      </c>
      <c r="R41">
        <v>33</v>
      </c>
      <c r="S41">
        <f t="shared" si="3"/>
        <v>33</v>
      </c>
      <c r="T41">
        <f t="shared" si="4"/>
        <v>0.5</v>
      </c>
      <c r="W41">
        <v>33</v>
      </c>
      <c r="X41">
        <v>33</v>
      </c>
      <c r="Y41">
        <f t="shared" si="5"/>
        <v>132</v>
      </c>
      <c r="Z41">
        <f t="shared" si="6"/>
        <v>0.8</v>
      </c>
      <c r="AC41">
        <v>33</v>
      </c>
      <c r="AD41">
        <v>33</v>
      </c>
      <c r="AE41">
        <f t="shared" si="7"/>
        <v>9.9</v>
      </c>
      <c r="AF41">
        <f t="shared" si="8"/>
        <v>0.76923076923076927</v>
      </c>
    </row>
    <row r="42" spans="2:32" x14ac:dyDescent="0.15">
      <c r="C42" t="str">
        <f>"f（格挡等级）=格挡等级/(lv*"&amp;F16&amp;"+格挡等级）"</f>
        <v>f（格挡等级）=格挡等级/(lv*3+格挡等级）</v>
      </c>
      <c r="K42">
        <v>34</v>
      </c>
      <c r="L42">
        <v>0.7</v>
      </c>
      <c r="M42">
        <f t="shared" si="0"/>
        <v>4113</v>
      </c>
      <c r="N42">
        <f t="shared" si="1"/>
        <v>1762.714285714286</v>
      </c>
      <c r="O42">
        <f t="shared" si="2"/>
        <v>0.7</v>
      </c>
      <c r="Q42">
        <v>34</v>
      </c>
      <c r="R42">
        <v>34</v>
      </c>
      <c r="S42">
        <f t="shared" si="3"/>
        <v>34</v>
      </c>
      <c r="T42">
        <f t="shared" si="4"/>
        <v>0.5</v>
      </c>
      <c r="W42">
        <v>34</v>
      </c>
      <c r="X42">
        <v>34</v>
      </c>
      <c r="Y42">
        <f t="shared" si="5"/>
        <v>136</v>
      </c>
      <c r="Z42">
        <f t="shared" si="6"/>
        <v>0.8</v>
      </c>
      <c r="AC42">
        <v>34</v>
      </c>
      <c r="AD42">
        <v>34</v>
      </c>
      <c r="AE42">
        <f t="shared" si="7"/>
        <v>10.199999999999999</v>
      </c>
      <c r="AF42">
        <f t="shared" si="8"/>
        <v>0.76923076923076916</v>
      </c>
    </row>
    <row r="43" spans="2:32" x14ac:dyDescent="0.15">
      <c r="K43">
        <v>35</v>
      </c>
      <c r="L43">
        <v>0.7</v>
      </c>
      <c r="M43">
        <f t="shared" si="0"/>
        <v>4247.5</v>
      </c>
      <c r="N43">
        <f t="shared" si="1"/>
        <v>1820.3571428571431</v>
      </c>
      <c r="O43">
        <f t="shared" si="2"/>
        <v>0.7</v>
      </c>
      <c r="Q43">
        <v>35</v>
      </c>
      <c r="R43">
        <v>35</v>
      </c>
      <c r="S43">
        <f t="shared" si="3"/>
        <v>35</v>
      </c>
      <c r="T43">
        <f t="shared" si="4"/>
        <v>0.5</v>
      </c>
      <c r="W43">
        <v>35</v>
      </c>
      <c r="X43">
        <v>35</v>
      </c>
      <c r="Y43">
        <f t="shared" si="5"/>
        <v>140</v>
      </c>
      <c r="Z43">
        <f t="shared" si="6"/>
        <v>0.8</v>
      </c>
      <c r="AC43">
        <v>35</v>
      </c>
      <c r="AD43">
        <v>35</v>
      </c>
      <c r="AE43">
        <f t="shared" si="7"/>
        <v>10.5</v>
      </c>
      <c r="AF43">
        <f t="shared" si="8"/>
        <v>0.76923076923076927</v>
      </c>
    </row>
    <row r="44" spans="2:32" x14ac:dyDescent="0.15">
      <c r="K44">
        <v>36</v>
      </c>
      <c r="L44">
        <v>0.7</v>
      </c>
      <c r="M44">
        <f t="shared" si="0"/>
        <v>4383</v>
      </c>
      <c r="N44">
        <f t="shared" si="1"/>
        <v>1878.4285714285718</v>
      </c>
      <c r="O44">
        <f t="shared" si="2"/>
        <v>0.7</v>
      </c>
      <c r="Q44">
        <v>36</v>
      </c>
      <c r="R44">
        <v>36</v>
      </c>
      <c r="S44">
        <f t="shared" si="3"/>
        <v>36</v>
      </c>
      <c r="T44">
        <f t="shared" si="4"/>
        <v>0.5</v>
      </c>
      <c r="W44">
        <v>36</v>
      </c>
      <c r="X44">
        <v>36</v>
      </c>
      <c r="Y44">
        <f t="shared" si="5"/>
        <v>144</v>
      </c>
      <c r="Z44">
        <f t="shared" si="6"/>
        <v>0.8</v>
      </c>
      <c r="AC44">
        <v>36</v>
      </c>
      <c r="AD44">
        <v>36</v>
      </c>
      <c r="AE44">
        <f t="shared" si="7"/>
        <v>10.799999999999999</v>
      </c>
      <c r="AF44">
        <f t="shared" si="8"/>
        <v>0.76923076923076927</v>
      </c>
    </row>
    <row r="45" spans="2:32" x14ac:dyDescent="0.15">
      <c r="K45">
        <v>37</v>
      </c>
      <c r="L45">
        <v>0.7</v>
      </c>
      <c r="M45">
        <f t="shared" si="0"/>
        <v>4519.5</v>
      </c>
      <c r="N45">
        <f t="shared" si="1"/>
        <v>1936.9285714285718</v>
      </c>
      <c r="O45">
        <f t="shared" si="2"/>
        <v>0.7</v>
      </c>
      <c r="Q45">
        <v>37</v>
      </c>
      <c r="R45">
        <v>37</v>
      </c>
      <c r="S45">
        <f t="shared" si="3"/>
        <v>37</v>
      </c>
      <c r="T45">
        <f t="shared" si="4"/>
        <v>0.5</v>
      </c>
      <c r="W45">
        <v>37</v>
      </c>
      <c r="X45">
        <v>37</v>
      </c>
      <c r="Y45">
        <f t="shared" si="5"/>
        <v>148</v>
      </c>
      <c r="Z45">
        <f t="shared" si="6"/>
        <v>0.8</v>
      </c>
      <c r="AC45">
        <v>37</v>
      </c>
      <c r="AD45">
        <v>37</v>
      </c>
      <c r="AE45">
        <f t="shared" si="7"/>
        <v>11.1</v>
      </c>
      <c r="AF45">
        <f t="shared" si="8"/>
        <v>0.76923076923076916</v>
      </c>
    </row>
    <row r="46" spans="2:32" x14ac:dyDescent="0.15">
      <c r="C46" t="s">
        <v>149</v>
      </c>
      <c r="K46">
        <v>38</v>
      </c>
      <c r="L46">
        <v>0.7</v>
      </c>
      <c r="M46">
        <f t="shared" si="0"/>
        <v>4657</v>
      </c>
      <c r="N46">
        <f t="shared" si="1"/>
        <v>1995.8571428571433</v>
      </c>
      <c r="O46">
        <f t="shared" si="2"/>
        <v>0.7</v>
      </c>
      <c r="Q46">
        <v>38</v>
      </c>
      <c r="R46">
        <v>38</v>
      </c>
      <c r="S46">
        <f t="shared" si="3"/>
        <v>38</v>
      </c>
      <c r="T46">
        <f t="shared" si="4"/>
        <v>0.5</v>
      </c>
      <c r="W46">
        <v>38</v>
      </c>
      <c r="X46">
        <v>38</v>
      </c>
      <c r="Y46">
        <f t="shared" si="5"/>
        <v>152</v>
      </c>
      <c r="Z46">
        <f t="shared" si="6"/>
        <v>0.8</v>
      </c>
      <c r="AC46">
        <v>38</v>
      </c>
      <c r="AD46">
        <v>38</v>
      </c>
      <c r="AE46">
        <f t="shared" si="7"/>
        <v>11.4</v>
      </c>
      <c r="AF46">
        <f t="shared" si="8"/>
        <v>0.76923076923076927</v>
      </c>
    </row>
    <row r="47" spans="2:32" x14ac:dyDescent="0.15">
      <c r="C47" t="s">
        <v>134</v>
      </c>
      <c r="K47">
        <v>39</v>
      </c>
      <c r="L47">
        <v>0.7</v>
      </c>
      <c r="M47">
        <f t="shared" si="0"/>
        <v>4795.5</v>
      </c>
      <c r="N47">
        <f t="shared" si="1"/>
        <v>2055.2142857142862</v>
      </c>
      <c r="O47">
        <f t="shared" si="2"/>
        <v>0.7</v>
      </c>
      <c r="Q47">
        <v>39</v>
      </c>
      <c r="R47">
        <v>39</v>
      </c>
      <c r="S47">
        <f t="shared" si="3"/>
        <v>39</v>
      </c>
      <c r="T47">
        <f t="shared" si="4"/>
        <v>0.5</v>
      </c>
      <c r="W47">
        <v>39</v>
      </c>
      <c r="X47">
        <v>39</v>
      </c>
      <c r="Y47">
        <f t="shared" si="5"/>
        <v>156</v>
      </c>
      <c r="Z47">
        <f t="shared" si="6"/>
        <v>0.8</v>
      </c>
      <c r="AC47">
        <v>39</v>
      </c>
      <c r="AD47">
        <v>39</v>
      </c>
      <c r="AE47">
        <f t="shared" si="7"/>
        <v>11.7</v>
      </c>
      <c r="AF47">
        <f t="shared" si="8"/>
        <v>0.76923076923076916</v>
      </c>
    </row>
    <row r="48" spans="2:32" x14ac:dyDescent="0.15">
      <c r="C48" t="str">
        <f>"f（反击等级）=反击等级/(lv*"&amp;F17&amp;"+反击等级）"</f>
        <v>f（反击等级）=反击等级/(lv*4+反击等级）</v>
      </c>
      <c r="K48">
        <v>40</v>
      </c>
      <c r="L48">
        <v>0.7</v>
      </c>
      <c r="M48">
        <f t="shared" si="0"/>
        <v>4935</v>
      </c>
      <c r="N48">
        <f t="shared" si="1"/>
        <v>2115.0000000000005</v>
      </c>
      <c r="O48">
        <f t="shared" si="2"/>
        <v>0.7</v>
      </c>
      <c r="Q48">
        <v>40</v>
      </c>
      <c r="R48">
        <v>40</v>
      </c>
      <c r="S48">
        <f t="shared" si="3"/>
        <v>40</v>
      </c>
      <c r="T48">
        <f t="shared" si="4"/>
        <v>0.5</v>
      </c>
      <c r="W48">
        <v>40</v>
      </c>
      <c r="X48">
        <v>40</v>
      </c>
      <c r="Y48">
        <f t="shared" si="5"/>
        <v>160</v>
      </c>
      <c r="Z48">
        <f t="shared" si="6"/>
        <v>0.8</v>
      </c>
      <c r="AC48">
        <v>40</v>
      </c>
      <c r="AD48">
        <v>40</v>
      </c>
      <c r="AE48">
        <f t="shared" si="7"/>
        <v>12</v>
      </c>
      <c r="AF48">
        <f t="shared" si="8"/>
        <v>0.76923076923076927</v>
      </c>
    </row>
    <row r="49" spans="3:32" x14ac:dyDescent="0.15">
      <c r="C49" t="s">
        <v>148</v>
      </c>
      <c r="K49">
        <v>41</v>
      </c>
      <c r="L49">
        <v>0.7</v>
      </c>
      <c r="M49">
        <f t="shared" si="0"/>
        <v>5075.5</v>
      </c>
      <c r="N49">
        <f t="shared" si="1"/>
        <v>2175.2142857142862</v>
      </c>
      <c r="O49">
        <f t="shared" si="2"/>
        <v>0.7</v>
      </c>
      <c r="Q49">
        <v>41</v>
      </c>
      <c r="R49">
        <v>41</v>
      </c>
      <c r="S49">
        <f t="shared" si="3"/>
        <v>41</v>
      </c>
      <c r="T49">
        <f t="shared" si="4"/>
        <v>0.5</v>
      </c>
      <c r="W49">
        <v>41</v>
      </c>
      <c r="X49">
        <v>41</v>
      </c>
      <c r="Y49">
        <f t="shared" si="5"/>
        <v>164</v>
      </c>
      <c r="Z49">
        <f t="shared" si="6"/>
        <v>0.8</v>
      </c>
      <c r="AC49">
        <v>41</v>
      </c>
      <c r="AD49">
        <v>41</v>
      </c>
      <c r="AE49">
        <f t="shared" si="7"/>
        <v>12.299999999999999</v>
      </c>
      <c r="AF49">
        <f t="shared" si="8"/>
        <v>0.76923076923076927</v>
      </c>
    </row>
    <row r="50" spans="3:32" x14ac:dyDescent="0.15">
      <c r="C50" t="str">
        <f>"伤害="&amp;I4&amp;"*"&amp;"攻击己*(f(lv敌)/(f(lv敌)+"&amp;I5&amp;"*"&amp;"防敌*f(破甲率己)))*f(免伤率敌)*0.5"</f>
        <v>伤害=1*攻击己*(f(lv敌)/(f(lv敌)+1*防敌*f(破甲率己)))*f(免伤率敌)*0.5</v>
      </c>
      <c r="K50">
        <v>42</v>
      </c>
      <c r="L50">
        <v>0.7</v>
      </c>
      <c r="M50">
        <f t="shared" si="0"/>
        <v>5217</v>
      </c>
      <c r="N50">
        <f t="shared" si="1"/>
        <v>2235.8571428571431</v>
      </c>
      <c r="O50">
        <f t="shared" si="2"/>
        <v>0.7</v>
      </c>
      <c r="Q50">
        <v>42</v>
      </c>
      <c r="R50">
        <v>42</v>
      </c>
      <c r="S50">
        <f t="shared" si="3"/>
        <v>42</v>
      </c>
      <c r="T50">
        <f t="shared" si="4"/>
        <v>0.5</v>
      </c>
      <c r="W50">
        <v>42</v>
      </c>
      <c r="X50">
        <v>42</v>
      </c>
      <c r="Y50">
        <f t="shared" si="5"/>
        <v>168</v>
      </c>
      <c r="Z50">
        <f t="shared" si="6"/>
        <v>0.8</v>
      </c>
      <c r="AC50">
        <v>42</v>
      </c>
      <c r="AD50">
        <v>42</v>
      </c>
      <c r="AE50">
        <f t="shared" si="7"/>
        <v>12.6</v>
      </c>
      <c r="AF50">
        <f t="shared" si="8"/>
        <v>0.76923076923076916</v>
      </c>
    </row>
    <row r="51" spans="3:32" x14ac:dyDescent="0.15">
      <c r="K51">
        <v>43</v>
      </c>
      <c r="L51">
        <v>0.7</v>
      </c>
      <c r="M51">
        <f t="shared" si="0"/>
        <v>5359.5</v>
      </c>
      <c r="N51">
        <f t="shared" si="1"/>
        <v>2296.928571428572</v>
      </c>
      <c r="O51">
        <f t="shared" si="2"/>
        <v>0.7</v>
      </c>
      <c r="Q51">
        <v>43</v>
      </c>
      <c r="R51">
        <v>43</v>
      </c>
      <c r="S51">
        <f t="shared" si="3"/>
        <v>43</v>
      </c>
      <c r="T51">
        <f t="shared" si="4"/>
        <v>0.5</v>
      </c>
      <c r="W51">
        <v>43</v>
      </c>
      <c r="X51">
        <v>43</v>
      </c>
      <c r="Y51">
        <f t="shared" si="5"/>
        <v>172</v>
      </c>
      <c r="Z51">
        <f t="shared" si="6"/>
        <v>0.8</v>
      </c>
      <c r="AC51">
        <v>43</v>
      </c>
      <c r="AD51">
        <v>43</v>
      </c>
      <c r="AE51">
        <f t="shared" si="7"/>
        <v>12.9</v>
      </c>
      <c r="AF51">
        <f t="shared" si="8"/>
        <v>0.76923076923076927</v>
      </c>
    </row>
    <row r="52" spans="3:32" x14ac:dyDescent="0.15">
      <c r="K52">
        <v>44</v>
      </c>
      <c r="L52">
        <v>0.7</v>
      </c>
      <c r="M52">
        <f t="shared" si="0"/>
        <v>5503</v>
      </c>
      <c r="N52">
        <f t="shared" si="1"/>
        <v>2358.428571428572</v>
      </c>
      <c r="O52">
        <f t="shared" si="2"/>
        <v>0.7</v>
      </c>
      <c r="Q52">
        <v>44</v>
      </c>
      <c r="R52">
        <v>44</v>
      </c>
      <c r="S52">
        <f t="shared" si="3"/>
        <v>44</v>
      </c>
      <c r="T52">
        <f t="shared" si="4"/>
        <v>0.5</v>
      </c>
      <c r="W52">
        <v>44</v>
      </c>
      <c r="X52">
        <v>44</v>
      </c>
      <c r="Y52">
        <f t="shared" si="5"/>
        <v>176</v>
      </c>
      <c r="Z52">
        <f t="shared" si="6"/>
        <v>0.8</v>
      </c>
      <c r="AC52">
        <v>44</v>
      </c>
      <c r="AD52">
        <v>44</v>
      </c>
      <c r="AE52">
        <f t="shared" si="7"/>
        <v>13.2</v>
      </c>
      <c r="AF52">
        <f t="shared" si="8"/>
        <v>0.76923076923076916</v>
      </c>
    </row>
    <row r="53" spans="3:32" x14ac:dyDescent="0.15">
      <c r="C53" t="s">
        <v>150</v>
      </c>
      <c r="K53">
        <v>45</v>
      </c>
      <c r="L53">
        <v>0.7</v>
      </c>
      <c r="M53">
        <f t="shared" si="0"/>
        <v>5647.5</v>
      </c>
      <c r="N53">
        <f t="shared" si="1"/>
        <v>2420.3571428571436</v>
      </c>
      <c r="O53">
        <f t="shared" si="2"/>
        <v>0.7</v>
      </c>
      <c r="Q53">
        <v>45</v>
      </c>
      <c r="R53">
        <v>45</v>
      </c>
      <c r="S53">
        <f t="shared" si="3"/>
        <v>45</v>
      </c>
      <c r="T53">
        <f t="shared" si="4"/>
        <v>0.5</v>
      </c>
      <c r="W53">
        <v>45</v>
      </c>
      <c r="X53">
        <v>45</v>
      </c>
      <c r="Y53">
        <f t="shared" si="5"/>
        <v>180</v>
      </c>
      <c r="Z53">
        <f t="shared" si="6"/>
        <v>0.8</v>
      </c>
      <c r="AC53">
        <v>45</v>
      </c>
      <c r="AD53">
        <v>45</v>
      </c>
      <c r="AE53">
        <f t="shared" si="7"/>
        <v>13.5</v>
      </c>
      <c r="AF53">
        <f t="shared" si="8"/>
        <v>0.76923076923076927</v>
      </c>
    </row>
    <row r="54" spans="3:32" x14ac:dyDescent="0.15">
      <c r="C54" t="s">
        <v>137</v>
      </c>
      <c r="K54">
        <v>46</v>
      </c>
      <c r="L54">
        <v>0.7</v>
      </c>
      <c r="M54">
        <f t="shared" si="0"/>
        <v>5793</v>
      </c>
      <c r="N54">
        <f t="shared" si="1"/>
        <v>2482.7142857142862</v>
      </c>
      <c r="O54">
        <f t="shared" si="2"/>
        <v>0.7</v>
      </c>
      <c r="Q54">
        <v>46</v>
      </c>
      <c r="R54">
        <v>46</v>
      </c>
      <c r="S54">
        <f t="shared" si="3"/>
        <v>46</v>
      </c>
      <c r="T54">
        <f t="shared" si="4"/>
        <v>0.5</v>
      </c>
      <c r="W54">
        <v>46</v>
      </c>
      <c r="X54">
        <v>46</v>
      </c>
      <c r="Y54">
        <f t="shared" si="5"/>
        <v>184</v>
      </c>
      <c r="Z54">
        <f t="shared" si="6"/>
        <v>0.8</v>
      </c>
      <c r="AC54">
        <v>46</v>
      </c>
      <c r="AD54">
        <v>46</v>
      </c>
      <c r="AE54">
        <f t="shared" si="7"/>
        <v>13.799999999999999</v>
      </c>
      <c r="AF54">
        <f t="shared" si="8"/>
        <v>0.76923076923076927</v>
      </c>
    </row>
    <row r="55" spans="3:32" x14ac:dyDescent="0.15">
      <c r="C55" t="str">
        <f>"f（吸血等级）=吸血等级/(lv*"&amp;F19&amp;"+吸血等级）"</f>
        <v>f（吸血等级）=吸血等级/(lv*6+吸血等级）</v>
      </c>
      <c r="K55">
        <v>47</v>
      </c>
      <c r="L55">
        <v>0.7</v>
      </c>
      <c r="M55">
        <f t="shared" si="0"/>
        <v>5939.5</v>
      </c>
      <c r="N55">
        <f t="shared" si="1"/>
        <v>2545.5000000000005</v>
      </c>
      <c r="O55">
        <f t="shared" si="2"/>
        <v>0.7</v>
      </c>
      <c r="Q55">
        <v>47</v>
      </c>
      <c r="R55">
        <v>47</v>
      </c>
      <c r="S55">
        <f t="shared" si="3"/>
        <v>47</v>
      </c>
      <c r="T55">
        <f t="shared" si="4"/>
        <v>0.5</v>
      </c>
      <c r="W55">
        <v>47</v>
      </c>
      <c r="X55">
        <v>47</v>
      </c>
      <c r="Y55">
        <f t="shared" si="5"/>
        <v>188</v>
      </c>
      <c r="Z55">
        <f t="shared" si="6"/>
        <v>0.8</v>
      </c>
      <c r="AC55">
        <v>47</v>
      </c>
      <c r="AD55">
        <v>47</v>
      </c>
      <c r="AE55">
        <f t="shared" si="7"/>
        <v>14.1</v>
      </c>
      <c r="AF55">
        <f t="shared" si="8"/>
        <v>0.76923076923076916</v>
      </c>
    </row>
    <row r="56" spans="3:32" x14ac:dyDescent="0.15">
      <c r="K56">
        <v>48</v>
      </c>
      <c r="L56">
        <v>0.7</v>
      </c>
      <c r="M56">
        <f t="shared" si="0"/>
        <v>6087</v>
      </c>
      <c r="N56">
        <f t="shared" si="1"/>
        <v>2608.7142857142862</v>
      </c>
      <c r="O56">
        <f t="shared" si="2"/>
        <v>0.7</v>
      </c>
      <c r="Q56">
        <v>48</v>
      </c>
      <c r="R56">
        <v>48</v>
      </c>
      <c r="S56">
        <f t="shared" si="3"/>
        <v>48</v>
      </c>
      <c r="T56">
        <f t="shared" si="4"/>
        <v>0.5</v>
      </c>
      <c r="W56">
        <v>48</v>
      </c>
      <c r="X56">
        <v>48</v>
      </c>
      <c r="Y56">
        <f t="shared" si="5"/>
        <v>192</v>
      </c>
      <c r="Z56">
        <f t="shared" si="6"/>
        <v>0.8</v>
      </c>
      <c r="AC56">
        <v>48</v>
      </c>
      <c r="AD56">
        <v>48</v>
      </c>
      <c r="AE56">
        <f t="shared" si="7"/>
        <v>14.399999999999999</v>
      </c>
      <c r="AF56">
        <f t="shared" si="8"/>
        <v>0.76923076923076927</v>
      </c>
    </row>
    <row r="57" spans="3:32" x14ac:dyDescent="0.15">
      <c r="K57">
        <v>49</v>
      </c>
      <c r="L57">
        <v>0.7</v>
      </c>
      <c r="M57">
        <f t="shared" si="0"/>
        <v>6235.5</v>
      </c>
      <c r="N57">
        <f t="shared" si="1"/>
        <v>2672.3571428571436</v>
      </c>
      <c r="O57">
        <f t="shared" si="2"/>
        <v>0.7</v>
      </c>
      <c r="Q57">
        <v>49</v>
      </c>
      <c r="R57">
        <v>49</v>
      </c>
      <c r="S57">
        <f t="shared" si="3"/>
        <v>49</v>
      </c>
      <c r="T57">
        <f t="shared" si="4"/>
        <v>0.5</v>
      </c>
      <c r="W57">
        <v>49</v>
      </c>
      <c r="X57">
        <v>49</v>
      </c>
      <c r="Y57">
        <f t="shared" si="5"/>
        <v>196</v>
      </c>
      <c r="Z57">
        <f t="shared" si="6"/>
        <v>0.8</v>
      </c>
      <c r="AC57">
        <v>49</v>
      </c>
      <c r="AD57">
        <v>49</v>
      </c>
      <c r="AE57">
        <f t="shared" si="7"/>
        <v>14.7</v>
      </c>
      <c r="AF57">
        <f t="shared" si="8"/>
        <v>0.76923076923076916</v>
      </c>
    </row>
    <row r="58" spans="3:32" x14ac:dyDescent="0.15">
      <c r="K58">
        <v>50</v>
      </c>
      <c r="L58">
        <v>0.7</v>
      </c>
      <c r="M58">
        <f t="shared" si="0"/>
        <v>6385</v>
      </c>
      <c r="N58">
        <f t="shared" si="1"/>
        <v>2736.428571428572</v>
      </c>
      <c r="O58">
        <f t="shared" si="2"/>
        <v>0.7</v>
      </c>
      <c r="Q58">
        <v>50</v>
      </c>
      <c r="R58">
        <v>50</v>
      </c>
      <c r="S58">
        <f t="shared" si="3"/>
        <v>50</v>
      </c>
      <c r="T58">
        <f t="shared" si="4"/>
        <v>0.5</v>
      </c>
      <c r="W58">
        <v>50</v>
      </c>
      <c r="X58">
        <v>50</v>
      </c>
      <c r="Y58">
        <f t="shared" si="5"/>
        <v>200</v>
      </c>
      <c r="Z58">
        <f t="shared" si="6"/>
        <v>0.8</v>
      </c>
      <c r="AC58">
        <v>50</v>
      </c>
      <c r="AD58">
        <v>50</v>
      </c>
      <c r="AE58">
        <f t="shared" si="7"/>
        <v>15</v>
      </c>
      <c r="AF58">
        <f t="shared" si="8"/>
        <v>0.76923076923076927</v>
      </c>
    </row>
    <row r="59" spans="3:32" x14ac:dyDescent="0.15">
      <c r="K59">
        <v>51</v>
      </c>
      <c r="L59">
        <v>0.7</v>
      </c>
      <c r="M59">
        <f t="shared" si="0"/>
        <v>6535.5</v>
      </c>
      <c r="N59">
        <f t="shared" si="1"/>
        <v>2800.928571428572</v>
      </c>
      <c r="O59">
        <f t="shared" si="2"/>
        <v>0.7</v>
      </c>
      <c r="Q59">
        <v>51</v>
      </c>
      <c r="R59">
        <v>51</v>
      </c>
      <c r="S59">
        <f t="shared" si="3"/>
        <v>51</v>
      </c>
      <c r="T59">
        <f t="shared" si="4"/>
        <v>0.5</v>
      </c>
      <c r="W59">
        <v>51</v>
      </c>
      <c r="X59">
        <v>51</v>
      </c>
      <c r="Y59">
        <f t="shared" si="5"/>
        <v>204</v>
      </c>
      <c r="Z59">
        <f t="shared" si="6"/>
        <v>0.8</v>
      </c>
      <c r="AC59">
        <v>51</v>
      </c>
      <c r="AD59">
        <v>51</v>
      </c>
      <c r="AE59">
        <f t="shared" si="7"/>
        <v>15.299999999999999</v>
      </c>
      <c r="AF59">
        <f t="shared" si="8"/>
        <v>0.76923076923076927</v>
      </c>
    </row>
    <row r="60" spans="3:32" x14ac:dyDescent="0.15">
      <c r="K60">
        <v>52</v>
      </c>
      <c r="L60">
        <v>0.7</v>
      </c>
      <c r="M60">
        <f t="shared" si="0"/>
        <v>6687</v>
      </c>
      <c r="N60">
        <f t="shared" si="1"/>
        <v>2865.8571428571436</v>
      </c>
      <c r="O60">
        <f t="shared" si="2"/>
        <v>0.7</v>
      </c>
      <c r="Q60">
        <v>52</v>
      </c>
      <c r="R60">
        <v>52</v>
      </c>
      <c r="S60">
        <f t="shared" si="3"/>
        <v>52</v>
      </c>
      <c r="T60">
        <f t="shared" si="4"/>
        <v>0.5</v>
      </c>
      <c r="W60">
        <v>52</v>
      </c>
      <c r="X60">
        <v>52</v>
      </c>
      <c r="Y60">
        <f t="shared" si="5"/>
        <v>208</v>
      </c>
      <c r="Z60">
        <f t="shared" si="6"/>
        <v>0.8</v>
      </c>
      <c r="AC60">
        <v>52</v>
      </c>
      <c r="AD60">
        <v>52</v>
      </c>
      <c r="AE60">
        <f t="shared" si="7"/>
        <v>15.6</v>
      </c>
      <c r="AF60">
        <f t="shared" si="8"/>
        <v>0.76923076923076927</v>
      </c>
    </row>
    <row r="61" spans="3:32" x14ac:dyDescent="0.15">
      <c r="K61">
        <v>53</v>
      </c>
      <c r="L61">
        <v>0.7</v>
      </c>
      <c r="M61">
        <f t="shared" si="0"/>
        <v>6839.5</v>
      </c>
      <c r="N61">
        <f t="shared" si="1"/>
        <v>2931.2142857142862</v>
      </c>
      <c r="O61">
        <f t="shared" si="2"/>
        <v>0.7</v>
      </c>
      <c r="Q61">
        <v>53</v>
      </c>
      <c r="R61">
        <v>53</v>
      </c>
      <c r="S61">
        <f t="shared" si="3"/>
        <v>53</v>
      </c>
      <c r="T61">
        <f t="shared" si="4"/>
        <v>0.5</v>
      </c>
      <c r="W61">
        <v>53</v>
      </c>
      <c r="X61">
        <v>53</v>
      </c>
      <c r="Y61">
        <f t="shared" si="5"/>
        <v>212</v>
      </c>
      <c r="Z61">
        <f t="shared" si="6"/>
        <v>0.8</v>
      </c>
      <c r="AC61">
        <v>53</v>
      </c>
      <c r="AD61">
        <v>53</v>
      </c>
      <c r="AE61">
        <f t="shared" si="7"/>
        <v>15.899999999999999</v>
      </c>
      <c r="AF61">
        <f t="shared" si="8"/>
        <v>0.76923076923076916</v>
      </c>
    </row>
    <row r="62" spans="3:32" x14ac:dyDescent="0.15">
      <c r="K62">
        <v>54</v>
      </c>
      <c r="L62">
        <v>0.7</v>
      </c>
      <c r="M62">
        <f t="shared" si="0"/>
        <v>6993</v>
      </c>
      <c r="N62">
        <f t="shared" si="1"/>
        <v>2997.0000000000005</v>
      </c>
      <c r="O62">
        <f t="shared" si="2"/>
        <v>0.7</v>
      </c>
      <c r="Q62">
        <v>54</v>
      </c>
      <c r="R62">
        <v>54</v>
      </c>
      <c r="S62">
        <f t="shared" si="3"/>
        <v>54</v>
      </c>
      <c r="T62">
        <f t="shared" si="4"/>
        <v>0.5</v>
      </c>
      <c r="W62">
        <v>54</v>
      </c>
      <c r="X62">
        <v>54</v>
      </c>
      <c r="Y62">
        <f t="shared" si="5"/>
        <v>216</v>
      </c>
      <c r="Z62">
        <f t="shared" si="6"/>
        <v>0.8</v>
      </c>
      <c r="AC62">
        <v>54</v>
      </c>
      <c r="AD62">
        <v>54</v>
      </c>
      <c r="AE62">
        <f t="shared" si="7"/>
        <v>16.2</v>
      </c>
      <c r="AF62">
        <f t="shared" si="8"/>
        <v>0.76923076923076916</v>
      </c>
    </row>
    <row r="63" spans="3:32" x14ac:dyDescent="0.15">
      <c r="K63">
        <v>55</v>
      </c>
      <c r="L63">
        <v>0.7</v>
      </c>
      <c r="M63">
        <f t="shared" si="0"/>
        <v>7147.5</v>
      </c>
      <c r="N63">
        <f t="shared" si="1"/>
        <v>3063.2142857142862</v>
      </c>
      <c r="O63">
        <f t="shared" si="2"/>
        <v>0.7</v>
      </c>
      <c r="Q63">
        <v>55</v>
      </c>
      <c r="R63">
        <v>55</v>
      </c>
      <c r="S63">
        <f t="shared" si="3"/>
        <v>55</v>
      </c>
      <c r="T63">
        <f t="shared" si="4"/>
        <v>0.5</v>
      </c>
      <c r="W63">
        <v>55</v>
      </c>
      <c r="X63">
        <v>55</v>
      </c>
      <c r="Y63">
        <f t="shared" si="5"/>
        <v>220</v>
      </c>
      <c r="Z63">
        <f t="shared" si="6"/>
        <v>0.8</v>
      </c>
      <c r="AC63">
        <v>55</v>
      </c>
      <c r="AD63">
        <v>55</v>
      </c>
      <c r="AE63">
        <f t="shared" si="7"/>
        <v>16.5</v>
      </c>
      <c r="AF63">
        <f t="shared" si="8"/>
        <v>0.76923076923076927</v>
      </c>
    </row>
    <row r="64" spans="3:32" x14ac:dyDescent="0.15">
      <c r="K64">
        <v>56</v>
      </c>
      <c r="L64">
        <v>0.7</v>
      </c>
      <c r="M64">
        <f t="shared" si="0"/>
        <v>7303</v>
      </c>
      <c r="N64">
        <f t="shared" si="1"/>
        <v>3129.8571428571436</v>
      </c>
      <c r="O64">
        <f t="shared" si="2"/>
        <v>0.7</v>
      </c>
      <c r="Q64">
        <v>56</v>
      </c>
      <c r="R64">
        <v>56</v>
      </c>
      <c r="S64">
        <f t="shared" si="3"/>
        <v>56</v>
      </c>
      <c r="T64">
        <f t="shared" si="4"/>
        <v>0.5</v>
      </c>
      <c r="W64">
        <v>56</v>
      </c>
      <c r="X64">
        <v>56</v>
      </c>
      <c r="Y64">
        <f t="shared" si="5"/>
        <v>224</v>
      </c>
      <c r="Z64">
        <f t="shared" si="6"/>
        <v>0.8</v>
      </c>
      <c r="AC64">
        <v>56</v>
      </c>
      <c r="AD64">
        <v>56</v>
      </c>
      <c r="AE64">
        <f t="shared" si="7"/>
        <v>16.8</v>
      </c>
      <c r="AF64">
        <f t="shared" si="8"/>
        <v>0.76923076923076927</v>
      </c>
    </row>
    <row r="65" spans="11:32" x14ac:dyDescent="0.15">
      <c r="K65">
        <v>57</v>
      </c>
      <c r="L65">
        <v>0.7</v>
      </c>
      <c r="M65">
        <f t="shared" si="0"/>
        <v>7459.5</v>
      </c>
      <c r="N65">
        <f t="shared" si="1"/>
        <v>3196.928571428572</v>
      </c>
      <c r="O65">
        <f t="shared" si="2"/>
        <v>0.7</v>
      </c>
      <c r="Q65">
        <v>57</v>
      </c>
      <c r="R65">
        <v>57</v>
      </c>
      <c r="S65">
        <f t="shared" si="3"/>
        <v>57</v>
      </c>
      <c r="T65">
        <f t="shared" si="4"/>
        <v>0.5</v>
      </c>
      <c r="W65">
        <v>57</v>
      </c>
      <c r="X65">
        <v>57</v>
      </c>
      <c r="Y65">
        <f t="shared" si="5"/>
        <v>228</v>
      </c>
      <c r="Z65">
        <f t="shared" si="6"/>
        <v>0.8</v>
      </c>
      <c r="AC65">
        <v>57</v>
      </c>
      <c r="AD65">
        <v>57</v>
      </c>
      <c r="AE65">
        <f t="shared" si="7"/>
        <v>17.099999999999998</v>
      </c>
      <c r="AF65">
        <f t="shared" si="8"/>
        <v>0.76923076923076927</v>
      </c>
    </row>
    <row r="66" spans="11:32" x14ac:dyDescent="0.15">
      <c r="K66">
        <v>58</v>
      </c>
      <c r="L66">
        <v>0.7</v>
      </c>
      <c r="M66">
        <f t="shared" si="0"/>
        <v>7617</v>
      </c>
      <c r="N66">
        <f t="shared" si="1"/>
        <v>3264.428571428572</v>
      </c>
      <c r="O66">
        <f t="shared" si="2"/>
        <v>0.7</v>
      </c>
      <c r="Q66">
        <v>58</v>
      </c>
      <c r="R66">
        <v>58</v>
      </c>
      <c r="S66">
        <f t="shared" si="3"/>
        <v>58</v>
      </c>
      <c r="T66">
        <f t="shared" si="4"/>
        <v>0.5</v>
      </c>
      <c r="W66">
        <v>58</v>
      </c>
      <c r="X66">
        <v>58</v>
      </c>
      <c r="Y66">
        <f t="shared" si="5"/>
        <v>232</v>
      </c>
      <c r="Z66">
        <f t="shared" si="6"/>
        <v>0.8</v>
      </c>
      <c r="AC66">
        <v>58</v>
      </c>
      <c r="AD66">
        <v>58</v>
      </c>
      <c r="AE66">
        <f t="shared" si="7"/>
        <v>17.399999999999999</v>
      </c>
      <c r="AF66">
        <f t="shared" si="8"/>
        <v>0.76923076923076916</v>
      </c>
    </row>
    <row r="67" spans="11:32" x14ac:dyDescent="0.15">
      <c r="K67">
        <v>59</v>
      </c>
      <c r="L67">
        <v>0.7</v>
      </c>
      <c r="M67">
        <f t="shared" si="0"/>
        <v>7775.5</v>
      </c>
      <c r="N67">
        <f t="shared" si="1"/>
        <v>3332.3571428571436</v>
      </c>
      <c r="O67">
        <f t="shared" si="2"/>
        <v>0.7</v>
      </c>
      <c r="Q67">
        <v>59</v>
      </c>
      <c r="R67">
        <v>59</v>
      </c>
      <c r="S67">
        <f t="shared" si="3"/>
        <v>59</v>
      </c>
      <c r="T67">
        <f t="shared" si="4"/>
        <v>0.5</v>
      </c>
      <c r="W67">
        <v>59</v>
      </c>
      <c r="X67">
        <v>59</v>
      </c>
      <c r="Y67">
        <f t="shared" si="5"/>
        <v>236</v>
      </c>
      <c r="Z67">
        <f t="shared" si="6"/>
        <v>0.8</v>
      </c>
      <c r="AC67">
        <v>59</v>
      </c>
      <c r="AD67">
        <v>59</v>
      </c>
      <c r="AE67">
        <f t="shared" si="7"/>
        <v>17.7</v>
      </c>
      <c r="AF67">
        <f t="shared" si="8"/>
        <v>0.76923076923076916</v>
      </c>
    </row>
    <row r="68" spans="11:32" x14ac:dyDescent="0.15">
      <c r="K68">
        <v>60</v>
      </c>
      <c r="L68">
        <v>0.7</v>
      </c>
      <c r="M68">
        <f t="shared" si="0"/>
        <v>7935</v>
      </c>
      <c r="N68">
        <f t="shared" si="1"/>
        <v>3400.7142857142862</v>
      </c>
      <c r="O68">
        <f t="shared" si="2"/>
        <v>0.7</v>
      </c>
      <c r="Q68">
        <v>60</v>
      </c>
      <c r="R68">
        <v>60</v>
      </c>
      <c r="S68">
        <f t="shared" si="3"/>
        <v>60</v>
      </c>
      <c r="T68">
        <f t="shared" si="4"/>
        <v>0.5</v>
      </c>
      <c r="W68">
        <v>60</v>
      </c>
      <c r="X68">
        <v>60</v>
      </c>
      <c r="Y68">
        <f t="shared" si="5"/>
        <v>240</v>
      </c>
      <c r="Z68">
        <f t="shared" si="6"/>
        <v>0.8</v>
      </c>
      <c r="AC68">
        <v>60</v>
      </c>
      <c r="AD68">
        <v>60</v>
      </c>
      <c r="AE68">
        <f t="shared" si="7"/>
        <v>18</v>
      </c>
      <c r="AF68">
        <f t="shared" si="8"/>
        <v>0.76923076923076927</v>
      </c>
    </row>
    <row r="69" spans="11:32" x14ac:dyDescent="0.15">
      <c r="K69">
        <v>61</v>
      </c>
      <c r="L69">
        <v>0.7</v>
      </c>
      <c r="M69">
        <f t="shared" si="0"/>
        <v>8095.5</v>
      </c>
      <c r="N69">
        <f t="shared" si="1"/>
        <v>3469.5000000000009</v>
      </c>
      <c r="O69">
        <f t="shared" si="2"/>
        <v>0.7</v>
      </c>
      <c r="Q69">
        <v>61</v>
      </c>
      <c r="R69">
        <v>61</v>
      </c>
      <c r="S69">
        <f t="shared" si="3"/>
        <v>61</v>
      </c>
      <c r="T69">
        <f t="shared" si="4"/>
        <v>0.5</v>
      </c>
      <c r="W69">
        <v>61</v>
      </c>
      <c r="X69">
        <v>61</v>
      </c>
      <c r="Y69">
        <f t="shared" si="5"/>
        <v>244</v>
      </c>
      <c r="Z69">
        <f t="shared" si="6"/>
        <v>0.8</v>
      </c>
      <c r="AC69">
        <v>61</v>
      </c>
      <c r="AD69">
        <v>61</v>
      </c>
      <c r="AE69">
        <f t="shared" si="7"/>
        <v>18.3</v>
      </c>
      <c r="AF69">
        <f t="shared" si="8"/>
        <v>0.76923076923076927</v>
      </c>
    </row>
    <row r="70" spans="11:32" x14ac:dyDescent="0.15">
      <c r="K70">
        <v>62</v>
      </c>
      <c r="L70">
        <v>0.7</v>
      </c>
      <c r="M70">
        <f t="shared" si="0"/>
        <v>8257</v>
      </c>
      <c r="N70">
        <f t="shared" si="1"/>
        <v>3538.7142857142862</v>
      </c>
      <c r="O70">
        <f t="shared" si="2"/>
        <v>0.7</v>
      </c>
      <c r="Q70">
        <v>62</v>
      </c>
      <c r="R70">
        <v>62</v>
      </c>
      <c r="S70">
        <f t="shared" si="3"/>
        <v>62</v>
      </c>
      <c r="T70">
        <f t="shared" si="4"/>
        <v>0.5</v>
      </c>
      <c r="W70">
        <v>62</v>
      </c>
      <c r="X70">
        <v>62</v>
      </c>
      <c r="Y70">
        <f t="shared" si="5"/>
        <v>248</v>
      </c>
      <c r="Z70">
        <f t="shared" si="6"/>
        <v>0.8</v>
      </c>
      <c r="AC70">
        <v>62</v>
      </c>
      <c r="AD70">
        <v>62</v>
      </c>
      <c r="AE70">
        <f t="shared" si="7"/>
        <v>18.599999999999998</v>
      </c>
      <c r="AF70">
        <f t="shared" si="8"/>
        <v>0.76923076923076927</v>
      </c>
    </row>
    <row r="71" spans="11:32" x14ac:dyDescent="0.15">
      <c r="K71">
        <v>63</v>
      </c>
      <c r="L71">
        <v>0.7</v>
      </c>
      <c r="M71">
        <f t="shared" si="0"/>
        <v>8419.5</v>
      </c>
      <c r="N71">
        <f t="shared" si="1"/>
        <v>3608.3571428571436</v>
      </c>
      <c r="O71">
        <f t="shared" si="2"/>
        <v>0.7</v>
      </c>
      <c r="Q71">
        <v>63</v>
      </c>
      <c r="R71">
        <v>63</v>
      </c>
      <c r="S71">
        <f t="shared" si="3"/>
        <v>63</v>
      </c>
      <c r="T71">
        <f t="shared" si="4"/>
        <v>0.5</v>
      </c>
      <c r="W71">
        <v>63</v>
      </c>
      <c r="X71">
        <v>63</v>
      </c>
      <c r="Y71">
        <f t="shared" si="5"/>
        <v>252</v>
      </c>
      <c r="Z71">
        <f t="shared" si="6"/>
        <v>0.8</v>
      </c>
      <c r="AC71">
        <v>63</v>
      </c>
      <c r="AD71">
        <v>63</v>
      </c>
      <c r="AE71">
        <f t="shared" si="7"/>
        <v>18.899999999999999</v>
      </c>
      <c r="AF71">
        <f t="shared" si="8"/>
        <v>0.76923076923076916</v>
      </c>
    </row>
    <row r="72" spans="11:32" x14ac:dyDescent="0.15">
      <c r="K72">
        <v>64</v>
      </c>
      <c r="L72">
        <v>0.7</v>
      </c>
      <c r="M72">
        <f t="shared" si="0"/>
        <v>8583</v>
      </c>
      <c r="N72">
        <f t="shared" si="1"/>
        <v>3678.428571428572</v>
      </c>
      <c r="O72">
        <f t="shared" si="2"/>
        <v>0.7</v>
      </c>
      <c r="Q72">
        <v>64</v>
      </c>
      <c r="R72">
        <v>64</v>
      </c>
      <c r="S72">
        <f t="shared" si="3"/>
        <v>64</v>
      </c>
      <c r="T72">
        <f t="shared" si="4"/>
        <v>0.5</v>
      </c>
      <c r="W72">
        <v>64</v>
      </c>
      <c r="X72">
        <v>64</v>
      </c>
      <c r="Y72">
        <f t="shared" si="5"/>
        <v>256</v>
      </c>
      <c r="Z72">
        <f t="shared" si="6"/>
        <v>0.8</v>
      </c>
      <c r="AC72">
        <v>64</v>
      </c>
      <c r="AD72">
        <v>64</v>
      </c>
      <c r="AE72">
        <f t="shared" si="7"/>
        <v>19.2</v>
      </c>
      <c r="AF72">
        <f t="shared" si="8"/>
        <v>0.76923076923076916</v>
      </c>
    </row>
    <row r="73" spans="11:32" x14ac:dyDescent="0.15">
      <c r="K73">
        <v>65</v>
      </c>
      <c r="L73">
        <v>0.7</v>
      </c>
      <c r="M73">
        <f t="shared" si="0"/>
        <v>8747.5</v>
      </c>
      <c r="N73">
        <f t="shared" si="1"/>
        <v>3748.928571428572</v>
      </c>
      <c r="O73">
        <f t="shared" si="2"/>
        <v>0.7</v>
      </c>
      <c r="Q73">
        <v>65</v>
      </c>
      <c r="R73">
        <v>65</v>
      </c>
      <c r="S73">
        <f t="shared" si="3"/>
        <v>65</v>
      </c>
      <c r="T73">
        <f t="shared" si="4"/>
        <v>0.5</v>
      </c>
      <c r="W73">
        <v>65</v>
      </c>
      <c r="X73">
        <v>65</v>
      </c>
      <c r="Y73">
        <f t="shared" si="5"/>
        <v>260</v>
      </c>
      <c r="Z73">
        <f t="shared" si="6"/>
        <v>0.8</v>
      </c>
      <c r="AC73">
        <v>65</v>
      </c>
      <c r="AD73">
        <v>65</v>
      </c>
      <c r="AE73">
        <f t="shared" si="7"/>
        <v>19.5</v>
      </c>
      <c r="AF73">
        <f t="shared" si="8"/>
        <v>0.76923076923076927</v>
      </c>
    </row>
    <row r="74" spans="11:32" x14ac:dyDescent="0.15">
      <c r="K74">
        <v>66</v>
      </c>
      <c r="L74">
        <v>0.7</v>
      </c>
      <c r="M74">
        <f t="shared" ref="M74:M108" si="9">K74^2*$M$2+K74*$M$4+$M$6</f>
        <v>8913</v>
      </c>
      <c r="N74">
        <f t="shared" ref="N74:N108" si="10">(1-L74)/L74*M74</f>
        <v>3819.8571428571436</v>
      </c>
      <c r="O74">
        <f t="shared" ref="O74:O108" si="11">M74/(M74+N74)</f>
        <v>0.7</v>
      </c>
      <c r="Q74">
        <v>66</v>
      </c>
      <c r="R74">
        <v>66</v>
      </c>
      <c r="S74">
        <f t="shared" ref="S74:S108" si="12">Q74^2*S$2+Q74*S$4+S$6</f>
        <v>66</v>
      </c>
      <c r="T74">
        <f t="shared" ref="T74:T108" si="13">S74/(S74+R74)</f>
        <v>0.5</v>
      </c>
      <c r="W74">
        <v>66</v>
      </c>
      <c r="X74">
        <v>66</v>
      </c>
      <c r="Y74">
        <f t="shared" ref="Y74:Y108" si="14">W74^2*Y$2+W74*Y$4+Y$6</f>
        <v>264</v>
      </c>
      <c r="Z74">
        <f t="shared" ref="Z74:Z108" si="15">Y74/(Y74+X74)</f>
        <v>0.8</v>
      </c>
      <c r="AC74">
        <v>66</v>
      </c>
      <c r="AD74">
        <v>66</v>
      </c>
      <c r="AE74">
        <f t="shared" ref="AE74:AE108" si="16">AC74^2*AE$2+AC74*AE$4+AE$6</f>
        <v>19.8</v>
      </c>
      <c r="AF74">
        <f t="shared" ref="AF74:AF108" si="17">AD74/(AE74+AD74)</f>
        <v>0.76923076923076927</v>
      </c>
    </row>
    <row r="75" spans="11:32" x14ac:dyDescent="0.15">
      <c r="K75">
        <v>67</v>
      </c>
      <c r="L75">
        <v>0.7</v>
      </c>
      <c r="M75">
        <f t="shared" si="9"/>
        <v>9079.5</v>
      </c>
      <c r="N75">
        <f t="shared" si="10"/>
        <v>3891.2142857142867</v>
      </c>
      <c r="O75">
        <f t="shared" si="11"/>
        <v>0.7</v>
      </c>
      <c r="Q75">
        <v>67</v>
      </c>
      <c r="R75">
        <v>67</v>
      </c>
      <c r="S75">
        <f t="shared" si="12"/>
        <v>67</v>
      </c>
      <c r="T75">
        <f t="shared" si="13"/>
        <v>0.5</v>
      </c>
      <c r="W75">
        <v>67</v>
      </c>
      <c r="X75">
        <v>67</v>
      </c>
      <c r="Y75">
        <f t="shared" si="14"/>
        <v>268</v>
      </c>
      <c r="Z75">
        <f t="shared" si="15"/>
        <v>0.8</v>
      </c>
      <c r="AC75">
        <v>67</v>
      </c>
      <c r="AD75">
        <v>67</v>
      </c>
      <c r="AE75">
        <f t="shared" si="16"/>
        <v>20.099999999999998</v>
      </c>
      <c r="AF75">
        <f t="shared" si="17"/>
        <v>0.76923076923076927</v>
      </c>
    </row>
    <row r="76" spans="11:32" x14ac:dyDescent="0.15">
      <c r="K76">
        <v>68</v>
      </c>
      <c r="L76">
        <v>0.7</v>
      </c>
      <c r="M76">
        <f t="shared" si="9"/>
        <v>9247</v>
      </c>
      <c r="N76">
        <f t="shared" si="10"/>
        <v>3963.0000000000009</v>
      </c>
      <c r="O76">
        <f t="shared" si="11"/>
        <v>0.7</v>
      </c>
      <c r="Q76">
        <v>68</v>
      </c>
      <c r="R76">
        <v>68</v>
      </c>
      <c r="S76">
        <f t="shared" si="12"/>
        <v>68</v>
      </c>
      <c r="T76">
        <f t="shared" si="13"/>
        <v>0.5</v>
      </c>
      <c r="W76">
        <v>68</v>
      </c>
      <c r="X76">
        <v>68</v>
      </c>
      <c r="Y76">
        <f t="shared" si="14"/>
        <v>272</v>
      </c>
      <c r="Z76">
        <f t="shared" si="15"/>
        <v>0.8</v>
      </c>
      <c r="AC76">
        <v>68</v>
      </c>
      <c r="AD76">
        <v>68</v>
      </c>
      <c r="AE76">
        <f t="shared" si="16"/>
        <v>20.399999999999999</v>
      </c>
      <c r="AF76">
        <f t="shared" si="17"/>
        <v>0.76923076923076916</v>
      </c>
    </row>
    <row r="77" spans="11:32" x14ac:dyDescent="0.15">
      <c r="K77">
        <v>69</v>
      </c>
      <c r="L77">
        <v>0.7</v>
      </c>
      <c r="M77">
        <f t="shared" si="9"/>
        <v>9415.5</v>
      </c>
      <c r="N77">
        <f t="shared" si="10"/>
        <v>4035.2142857142867</v>
      </c>
      <c r="O77">
        <f t="shared" si="11"/>
        <v>0.7</v>
      </c>
      <c r="Q77">
        <v>69</v>
      </c>
      <c r="R77">
        <v>69</v>
      </c>
      <c r="S77">
        <f t="shared" si="12"/>
        <v>69</v>
      </c>
      <c r="T77">
        <f t="shared" si="13"/>
        <v>0.5</v>
      </c>
      <c r="W77">
        <v>69</v>
      </c>
      <c r="X77">
        <v>69</v>
      </c>
      <c r="Y77">
        <f t="shared" si="14"/>
        <v>276</v>
      </c>
      <c r="Z77">
        <f t="shared" si="15"/>
        <v>0.8</v>
      </c>
      <c r="AC77">
        <v>69</v>
      </c>
      <c r="AD77">
        <v>69</v>
      </c>
      <c r="AE77">
        <f t="shared" si="16"/>
        <v>20.7</v>
      </c>
      <c r="AF77">
        <f t="shared" si="17"/>
        <v>0.76923076923076916</v>
      </c>
    </row>
    <row r="78" spans="11:32" x14ac:dyDescent="0.15">
      <c r="K78">
        <v>70</v>
      </c>
      <c r="L78">
        <v>0.7</v>
      </c>
      <c r="M78">
        <f t="shared" si="9"/>
        <v>9585</v>
      </c>
      <c r="N78">
        <f t="shared" si="10"/>
        <v>4107.857142857144</v>
      </c>
      <c r="O78">
        <f t="shared" si="11"/>
        <v>0.69999999999999984</v>
      </c>
      <c r="Q78">
        <v>70</v>
      </c>
      <c r="R78">
        <v>70</v>
      </c>
      <c r="S78">
        <f t="shared" si="12"/>
        <v>70</v>
      </c>
      <c r="T78">
        <f t="shared" si="13"/>
        <v>0.5</v>
      </c>
      <c r="W78">
        <v>70</v>
      </c>
      <c r="X78">
        <v>70</v>
      </c>
      <c r="Y78">
        <f t="shared" si="14"/>
        <v>280</v>
      </c>
      <c r="Z78">
        <f t="shared" si="15"/>
        <v>0.8</v>
      </c>
      <c r="AC78">
        <v>70</v>
      </c>
      <c r="AD78">
        <v>70</v>
      </c>
      <c r="AE78">
        <f t="shared" si="16"/>
        <v>21</v>
      </c>
      <c r="AF78">
        <f t="shared" si="17"/>
        <v>0.76923076923076927</v>
      </c>
    </row>
    <row r="79" spans="11:32" x14ac:dyDescent="0.15">
      <c r="K79">
        <v>71</v>
      </c>
      <c r="L79">
        <v>0.7</v>
      </c>
      <c r="M79">
        <f t="shared" si="9"/>
        <v>9755.5</v>
      </c>
      <c r="N79">
        <f t="shared" si="10"/>
        <v>4180.9285714285725</v>
      </c>
      <c r="O79">
        <f t="shared" si="11"/>
        <v>0.7</v>
      </c>
      <c r="Q79">
        <v>71</v>
      </c>
      <c r="R79">
        <v>71</v>
      </c>
      <c r="S79">
        <f t="shared" si="12"/>
        <v>71</v>
      </c>
      <c r="T79">
        <f t="shared" si="13"/>
        <v>0.5</v>
      </c>
      <c r="W79">
        <v>71</v>
      </c>
      <c r="X79">
        <v>71</v>
      </c>
      <c r="Y79">
        <f t="shared" si="14"/>
        <v>284</v>
      </c>
      <c r="Z79">
        <f t="shared" si="15"/>
        <v>0.8</v>
      </c>
      <c r="AC79">
        <v>71</v>
      </c>
      <c r="AD79">
        <v>71</v>
      </c>
      <c r="AE79">
        <f t="shared" si="16"/>
        <v>21.3</v>
      </c>
      <c r="AF79">
        <f t="shared" si="17"/>
        <v>0.76923076923076927</v>
      </c>
    </row>
    <row r="80" spans="11:32" x14ac:dyDescent="0.15">
      <c r="K80">
        <v>72</v>
      </c>
      <c r="L80">
        <v>0.7</v>
      </c>
      <c r="M80">
        <f t="shared" si="9"/>
        <v>9927</v>
      </c>
      <c r="N80">
        <f t="shared" si="10"/>
        <v>4254.4285714285725</v>
      </c>
      <c r="O80">
        <f t="shared" si="11"/>
        <v>0.7</v>
      </c>
      <c r="Q80">
        <v>72</v>
      </c>
      <c r="R80">
        <v>72</v>
      </c>
      <c r="S80">
        <f t="shared" si="12"/>
        <v>72</v>
      </c>
      <c r="T80">
        <f t="shared" si="13"/>
        <v>0.5</v>
      </c>
      <c r="W80">
        <v>72</v>
      </c>
      <c r="X80">
        <v>72</v>
      </c>
      <c r="Y80">
        <f t="shared" si="14"/>
        <v>288</v>
      </c>
      <c r="Z80">
        <f t="shared" si="15"/>
        <v>0.8</v>
      </c>
      <c r="AC80">
        <v>72</v>
      </c>
      <c r="AD80">
        <v>72</v>
      </c>
      <c r="AE80">
        <f t="shared" si="16"/>
        <v>21.599999999999998</v>
      </c>
      <c r="AF80">
        <f t="shared" si="17"/>
        <v>0.76923076923076927</v>
      </c>
    </row>
    <row r="81" spans="11:32" x14ac:dyDescent="0.15">
      <c r="K81">
        <v>73</v>
      </c>
      <c r="L81">
        <v>0.7</v>
      </c>
      <c r="M81">
        <f t="shared" si="9"/>
        <v>10099.5</v>
      </c>
      <c r="N81">
        <f t="shared" si="10"/>
        <v>4328.357142857144</v>
      </c>
      <c r="O81">
        <f t="shared" si="11"/>
        <v>0.69999999999999984</v>
      </c>
      <c r="Q81">
        <v>73</v>
      </c>
      <c r="R81">
        <v>73</v>
      </c>
      <c r="S81">
        <f t="shared" si="12"/>
        <v>73</v>
      </c>
      <c r="T81">
        <f t="shared" si="13"/>
        <v>0.5</v>
      </c>
      <c r="W81">
        <v>73</v>
      </c>
      <c r="X81">
        <v>73</v>
      </c>
      <c r="Y81">
        <f t="shared" si="14"/>
        <v>292</v>
      </c>
      <c r="Z81">
        <f t="shared" si="15"/>
        <v>0.8</v>
      </c>
      <c r="AC81">
        <v>73</v>
      </c>
      <c r="AD81">
        <v>73</v>
      </c>
      <c r="AE81">
        <f t="shared" si="16"/>
        <v>21.9</v>
      </c>
      <c r="AF81">
        <f t="shared" si="17"/>
        <v>0.76923076923076916</v>
      </c>
    </row>
    <row r="82" spans="11:32" x14ac:dyDescent="0.15">
      <c r="K82">
        <v>74</v>
      </c>
      <c r="L82">
        <v>0.7</v>
      </c>
      <c r="M82">
        <f t="shared" si="9"/>
        <v>10273</v>
      </c>
      <c r="N82">
        <f t="shared" si="10"/>
        <v>4402.7142857142862</v>
      </c>
      <c r="O82">
        <f t="shared" si="11"/>
        <v>0.7</v>
      </c>
      <c r="Q82">
        <v>74</v>
      </c>
      <c r="R82">
        <v>74</v>
      </c>
      <c r="S82">
        <f t="shared" si="12"/>
        <v>74</v>
      </c>
      <c r="T82">
        <f t="shared" si="13"/>
        <v>0.5</v>
      </c>
      <c r="W82">
        <v>74</v>
      </c>
      <c r="X82">
        <v>74</v>
      </c>
      <c r="Y82">
        <f t="shared" si="14"/>
        <v>296</v>
      </c>
      <c r="Z82">
        <f t="shared" si="15"/>
        <v>0.8</v>
      </c>
      <c r="AC82">
        <v>74</v>
      </c>
      <c r="AD82">
        <v>74</v>
      </c>
      <c r="AE82">
        <f t="shared" si="16"/>
        <v>22.2</v>
      </c>
      <c r="AF82">
        <f t="shared" si="17"/>
        <v>0.76923076923076916</v>
      </c>
    </row>
    <row r="83" spans="11:32" x14ac:dyDescent="0.15">
      <c r="K83">
        <v>75</v>
      </c>
      <c r="L83">
        <v>0.7</v>
      </c>
      <c r="M83">
        <f t="shared" si="9"/>
        <v>10447.5</v>
      </c>
      <c r="N83">
        <f t="shared" si="10"/>
        <v>4477.5000000000009</v>
      </c>
      <c r="O83">
        <f t="shared" si="11"/>
        <v>0.7</v>
      </c>
      <c r="Q83">
        <v>75</v>
      </c>
      <c r="R83">
        <v>75</v>
      </c>
      <c r="S83">
        <f t="shared" si="12"/>
        <v>75</v>
      </c>
      <c r="T83">
        <f t="shared" si="13"/>
        <v>0.5</v>
      </c>
      <c r="W83">
        <v>75</v>
      </c>
      <c r="X83">
        <v>75</v>
      </c>
      <c r="Y83">
        <f t="shared" si="14"/>
        <v>300</v>
      </c>
      <c r="Z83">
        <f t="shared" si="15"/>
        <v>0.8</v>
      </c>
      <c r="AC83">
        <v>75</v>
      </c>
      <c r="AD83">
        <v>75</v>
      </c>
      <c r="AE83">
        <f t="shared" si="16"/>
        <v>22.5</v>
      </c>
      <c r="AF83">
        <f t="shared" si="17"/>
        <v>0.76923076923076927</v>
      </c>
    </row>
    <row r="84" spans="11:32" x14ac:dyDescent="0.15">
      <c r="K84">
        <v>76</v>
      </c>
      <c r="L84">
        <v>0.7</v>
      </c>
      <c r="M84">
        <f t="shared" si="9"/>
        <v>10623</v>
      </c>
      <c r="N84">
        <f t="shared" si="10"/>
        <v>4552.7142857142862</v>
      </c>
      <c r="O84">
        <f t="shared" si="11"/>
        <v>0.7</v>
      </c>
      <c r="Q84">
        <v>76</v>
      </c>
      <c r="R84">
        <v>76</v>
      </c>
      <c r="S84">
        <f t="shared" si="12"/>
        <v>76</v>
      </c>
      <c r="T84">
        <f t="shared" si="13"/>
        <v>0.5</v>
      </c>
      <c r="W84">
        <v>76</v>
      </c>
      <c r="X84">
        <v>76</v>
      </c>
      <c r="Y84">
        <f t="shared" si="14"/>
        <v>304</v>
      </c>
      <c r="Z84">
        <f t="shared" si="15"/>
        <v>0.8</v>
      </c>
      <c r="AC84">
        <v>76</v>
      </c>
      <c r="AD84">
        <v>76</v>
      </c>
      <c r="AE84">
        <f t="shared" si="16"/>
        <v>22.8</v>
      </c>
      <c r="AF84">
        <f t="shared" si="17"/>
        <v>0.76923076923076927</v>
      </c>
    </row>
    <row r="85" spans="11:32" x14ac:dyDescent="0.15">
      <c r="K85">
        <v>77</v>
      </c>
      <c r="L85">
        <v>0.7</v>
      </c>
      <c r="M85">
        <f t="shared" si="9"/>
        <v>10799.5</v>
      </c>
      <c r="N85">
        <f t="shared" si="10"/>
        <v>4628.357142857144</v>
      </c>
      <c r="O85">
        <f t="shared" si="11"/>
        <v>0.7</v>
      </c>
      <c r="Q85">
        <v>77</v>
      </c>
      <c r="R85">
        <v>77</v>
      </c>
      <c r="S85">
        <f t="shared" si="12"/>
        <v>77</v>
      </c>
      <c r="T85">
        <f t="shared" si="13"/>
        <v>0.5</v>
      </c>
      <c r="W85">
        <v>77</v>
      </c>
      <c r="X85">
        <v>77</v>
      </c>
      <c r="Y85">
        <f t="shared" si="14"/>
        <v>308</v>
      </c>
      <c r="Z85">
        <f t="shared" si="15"/>
        <v>0.8</v>
      </c>
      <c r="AC85">
        <v>77</v>
      </c>
      <c r="AD85">
        <v>77</v>
      </c>
      <c r="AE85">
        <f t="shared" si="16"/>
        <v>23.099999999999998</v>
      </c>
      <c r="AF85">
        <f t="shared" si="17"/>
        <v>0.76923076923076927</v>
      </c>
    </row>
    <row r="86" spans="11:32" x14ac:dyDescent="0.15">
      <c r="K86">
        <v>78</v>
      </c>
      <c r="L86">
        <v>0.7</v>
      </c>
      <c r="M86">
        <f t="shared" si="9"/>
        <v>10977</v>
      </c>
      <c r="N86">
        <f t="shared" si="10"/>
        <v>4704.4285714285725</v>
      </c>
      <c r="O86">
        <f t="shared" si="11"/>
        <v>0.7</v>
      </c>
      <c r="Q86">
        <v>78</v>
      </c>
      <c r="R86">
        <v>78</v>
      </c>
      <c r="S86">
        <f t="shared" si="12"/>
        <v>78</v>
      </c>
      <c r="T86">
        <f t="shared" si="13"/>
        <v>0.5</v>
      </c>
      <c r="W86">
        <v>78</v>
      </c>
      <c r="X86">
        <v>78</v>
      </c>
      <c r="Y86">
        <f t="shared" si="14"/>
        <v>312</v>
      </c>
      <c r="Z86">
        <f t="shared" si="15"/>
        <v>0.8</v>
      </c>
      <c r="AC86">
        <v>78</v>
      </c>
      <c r="AD86">
        <v>78</v>
      </c>
      <c r="AE86">
        <f t="shared" si="16"/>
        <v>23.4</v>
      </c>
      <c r="AF86">
        <f t="shared" si="17"/>
        <v>0.76923076923076916</v>
      </c>
    </row>
    <row r="87" spans="11:32" x14ac:dyDescent="0.15">
      <c r="K87">
        <v>79</v>
      </c>
      <c r="L87">
        <v>0.7</v>
      </c>
      <c r="M87">
        <f t="shared" si="9"/>
        <v>11155.5</v>
      </c>
      <c r="N87">
        <f t="shared" si="10"/>
        <v>4780.9285714285725</v>
      </c>
      <c r="O87">
        <f t="shared" si="11"/>
        <v>0.7</v>
      </c>
      <c r="Q87">
        <v>79</v>
      </c>
      <c r="R87">
        <v>79</v>
      </c>
      <c r="S87">
        <f t="shared" si="12"/>
        <v>79</v>
      </c>
      <c r="T87">
        <f t="shared" si="13"/>
        <v>0.5</v>
      </c>
      <c r="W87">
        <v>79</v>
      </c>
      <c r="X87">
        <v>79</v>
      </c>
      <c r="Y87">
        <f t="shared" si="14"/>
        <v>316</v>
      </c>
      <c r="Z87">
        <f t="shared" si="15"/>
        <v>0.8</v>
      </c>
      <c r="AC87">
        <v>79</v>
      </c>
      <c r="AD87">
        <v>79</v>
      </c>
      <c r="AE87">
        <f t="shared" si="16"/>
        <v>23.7</v>
      </c>
      <c r="AF87">
        <f t="shared" si="17"/>
        <v>0.76923076923076916</v>
      </c>
    </row>
    <row r="88" spans="11:32" x14ac:dyDescent="0.15">
      <c r="K88">
        <v>80</v>
      </c>
      <c r="L88">
        <v>0.7</v>
      </c>
      <c r="M88">
        <f t="shared" si="9"/>
        <v>11335</v>
      </c>
      <c r="N88">
        <f t="shared" si="10"/>
        <v>4857.857142857144</v>
      </c>
      <c r="O88">
        <f t="shared" si="11"/>
        <v>0.7</v>
      </c>
      <c r="Q88">
        <v>80</v>
      </c>
      <c r="R88">
        <v>80</v>
      </c>
      <c r="S88">
        <f t="shared" si="12"/>
        <v>80</v>
      </c>
      <c r="T88">
        <f t="shared" si="13"/>
        <v>0.5</v>
      </c>
      <c r="W88">
        <v>80</v>
      </c>
      <c r="X88">
        <v>80</v>
      </c>
      <c r="Y88">
        <f t="shared" si="14"/>
        <v>320</v>
      </c>
      <c r="Z88">
        <f t="shared" si="15"/>
        <v>0.8</v>
      </c>
      <c r="AC88">
        <v>80</v>
      </c>
      <c r="AD88">
        <v>80</v>
      </c>
      <c r="AE88">
        <f t="shared" si="16"/>
        <v>24</v>
      </c>
      <c r="AF88">
        <f t="shared" si="17"/>
        <v>0.76923076923076927</v>
      </c>
    </row>
    <row r="89" spans="11:32" x14ac:dyDescent="0.15">
      <c r="K89">
        <v>81</v>
      </c>
      <c r="L89">
        <v>0.7</v>
      </c>
      <c r="M89">
        <f t="shared" si="9"/>
        <v>11515.5</v>
      </c>
      <c r="N89">
        <f t="shared" si="10"/>
        <v>4935.2142857142871</v>
      </c>
      <c r="O89">
        <f t="shared" si="11"/>
        <v>0.7</v>
      </c>
      <c r="Q89">
        <v>81</v>
      </c>
      <c r="R89">
        <v>81</v>
      </c>
      <c r="S89">
        <f t="shared" si="12"/>
        <v>81</v>
      </c>
      <c r="T89">
        <f t="shared" si="13"/>
        <v>0.5</v>
      </c>
      <c r="W89">
        <v>81</v>
      </c>
      <c r="X89">
        <v>81</v>
      </c>
      <c r="Y89">
        <f t="shared" si="14"/>
        <v>324</v>
      </c>
      <c r="Z89">
        <f t="shared" si="15"/>
        <v>0.8</v>
      </c>
      <c r="AC89">
        <v>81</v>
      </c>
      <c r="AD89">
        <v>81</v>
      </c>
      <c r="AE89">
        <f t="shared" si="16"/>
        <v>24.3</v>
      </c>
      <c r="AF89">
        <f t="shared" si="17"/>
        <v>0.76923076923076927</v>
      </c>
    </row>
    <row r="90" spans="11:32" x14ac:dyDescent="0.15">
      <c r="K90">
        <v>82</v>
      </c>
      <c r="L90">
        <v>0.7</v>
      </c>
      <c r="M90">
        <f t="shared" si="9"/>
        <v>11697</v>
      </c>
      <c r="N90">
        <f t="shared" si="10"/>
        <v>5013.0000000000009</v>
      </c>
      <c r="O90">
        <f t="shared" si="11"/>
        <v>0.7</v>
      </c>
      <c r="Q90">
        <v>82</v>
      </c>
      <c r="R90">
        <v>82</v>
      </c>
      <c r="S90">
        <f t="shared" si="12"/>
        <v>82</v>
      </c>
      <c r="T90">
        <f t="shared" si="13"/>
        <v>0.5</v>
      </c>
      <c r="W90">
        <v>82</v>
      </c>
      <c r="X90">
        <v>82</v>
      </c>
      <c r="Y90">
        <f t="shared" si="14"/>
        <v>328</v>
      </c>
      <c r="Z90">
        <f t="shared" si="15"/>
        <v>0.8</v>
      </c>
      <c r="AC90">
        <v>82</v>
      </c>
      <c r="AD90">
        <v>82</v>
      </c>
      <c r="AE90">
        <f t="shared" si="16"/>
        <v>24.599999999999998</v>
      </c>
      <c r="AF90">
        <f t="shared" si="17"/>
        <v>0.76923076923076927</v>
      </c>
    </row>
    <row r="91" spans="11:32" x14ac:dyDescent="0.15">
      <c r="K91">
        <v>83</v>
      </c>
      <c r="L91">
        <v>0.7</v>
      </c>
      <c r="M91">
        <f t="shared" si="9"/>
        <v>11879.5</v>
      </c>
      <c r="N91">
        <f t="shared" si="10"/>
        <v>5091.2142857142871</v>
      </c>
      <c r="O91">
        <f t="shared" si="11"/>
        <v>0.7</v>
      </c>
      <c r="Q91">
        <v>83</v>
      </c>
      <c r="R91">
        <v>83</v>
      </c>
      <c r="S91">
        <f t="shared" si="12"/>
        <v>83</v>
      </c>
      <c r="T91">
        <f t="shared" si="13"/>
        <v>0.5</v>
      </c>
      <c r="W91">
        <v>83</v>
      </c>
      <c r="X91">
        <v>83</v>
      </c>
      <c r="Y91">
        <f t="shared" si="14"/>
        <v>332</v>
      </c>
      <c r="Z91">
        <f t="shared" si="15"/>
        <v>0.8</v>
      </c>
      <c r="AC91">
        <v>83</v>
      </c>
      <c r="AD91">
        <v>83</v>
      </c>
      <c r="AE91">
        <f t="shared" si="16"/>
        <v>24.9</v>
      </c>
      <c r="AF91">
        <f t="shared" si="17"/>
        <v>0.76923076923076916</v>
      </c>
    </row>
    <row r="92" spans="11:32" x14ac:dyDescent="0.15">
      <c r="K92">
        <v>84</v>
      </c>
      <c r="L92">
        <v>0.7</v>
      </c>
      <c r="M92">
        <f t="shared" si="9"/>
        <v>12063</v>
      </c>
      <c r="N92">
        <f t="shared" si="10"/>
        <v>5169.857142857144</v>
      </c>
      <c r="O92">
        <f t="shared" si="11"/>
        <v>0.7</v>
      </c>
      <c r="Q92">
        <v>84</v>
      </c>
      <c r="R92">
        <v>84</v>
      </c>
      <c r="S92">
        <f t="shared" si="12"/>
        <v>84</v>
      </c>
      <c r="T92">
        <f t="shared" si="13"/>
        <v>0.5</v>
      </c>
      <c r="W92">
        <v>84</v>
      </c>
      <c r="X92">
        <v>84</v>
      </c>
      <c r="Y92">
        <f t="shared" si="14"/>
        <v>336</v>
      </c>
      <c r="Z92">
        <f t="shared" si="15"/>
        <v>0.8</v>
      </c>
      <c r="AC92">
        <v>84</v>
      </c>
      <c r="AD92">
        <v>84</v>
      </c>
      <c r="AE92">
        <f t="shared" si="16"/>
        <v>25.2</v>
      </c>
      <c r="AF92">
        <f t="shared" si="17"/>
        <v>0.76923076923076916</v>
      </c>
    </row>
    <row r="93" spans="11:32" x14ac:dyDescent="0.15">
      <c r="K93">
        <v>85</v>
      </c>
      <c r="L93">
        <v>0.7</v>
      </c>
      <c r="M93">
        <f t="shared" si="9"/>
        <v>12247.5</v>
      </c>
      <c r="N93">
        <f t="shared" si="10"/>
        <v>5248.9285714285725</v>
      </c>
      <c r="O93">
        <f t="shared" si="11"/>
        <v>0.7</v>
      </c>
      <c r="Q93">
        <v>85</v>
      </c>
      <c r="R93">
        <v>85</v>
      </c>
      <c r="S93">
        <f t="shared" si="12"/>
        <v>85</v>
      </c>
      <c r="T93">
        <f t="shared" si="13"/>
        <v>0.5</v>
      </c>
      <c r="W93">
        <v>85</v>
      </c>
      <c r="X93">
        <v>85</v>
      </c>
      <c r="Y93">
        <f t="shared" si="14"/>
        <v>340</v>
      </c>
      <c r="Z93">
        <f t="shared" si="15"/>
        <v>0.8</v>
      </c>
      <c r="AC93">
        <v>85</v>
      </c>
      <c r="AD93">
        <v>85</v>
      </c>
      <c r="AE93">
        <f t="shared" si="16"/>
        <v>25.5</v>
      </c>
      <c r="AF93">
        <f t="shared" si="17"/>
        <v>0.76923076923076927</v>
      </c>
    </row>
    <row r="94" spans="11:32" x14ac:dyDescent="0.15">
      <c r="K94">
        <v>86</v>
      </c>
      <c r="L94">
        <v>0.7</v>
      </c>
      <c r="M94">
        <f t="shared" si="9"/>
        <v>12433</v>
      </c>
      <c r="N94">
        <f t="shared" si="10"/>
        <v>5328.4285714285725</v>
      </c>
      <c r="O94">
        <f t="shared" si="11"/>
        <v>0.7</v>
      </c>
      <c r="Q94">
        <v>86</v>
      </c>
      <c r="R94">
        <v>86</v>
      </c>
      <c r="S94">
        <f t="shared" si="12"/>
        <v>86</v>
      </c>
      <c r="T94">
        <f t="shared" si="13"/>
        <v>0.5</v>
      </c>
      <c r="W94">
        <v>86</v>
      </c>
      <c r="X94">
        <v>86</v>
      </c>
      <c r="Y94">
        <f t="shared" si="14"/>
        <v>344</v>
      </c>
      <c r="Z94">
        <f t="shared" si="15"/>
        <v>0.8</v>
      </c>
      <c r="AC94">
        <v>86</v>
      </c>
      <c r="AD94">
        <v>86</v>
      </c>
      <c r="AE94">
        <f t="shared" si="16"/>
        <v>25.8</v>
      </c>
      <c r="AF94">
        <f t="shared" si="17"/>
        <v>0.76923076923076927</v>
      </c>
    </row>
    <row r="95" spans="11:32" x14ac:dyDescent="0.15">
      <c r="K95">
        <v>87</v>
      </c>
      <c r="L95">
        <v>0.7</v>
      </c>
      <c r="M95">
        <f t="shared" si="9"/>
        <v>12619.5</v>
      </c>
      <c r="N95">
        <f t="shared" si="10"/>
        <v>5408.357142857144</v>
      </c>
      <c r="O95">
        <f t="shared" si="11"/>
        <v>0.7</v>
      </c>
      <c r="Q95">
        <v>87</v>
      </c>
      <c r="R95">
        <v>87</v>
      </c>
      <c r="S95">
        <f t="shared" si="12"/>
        <v>87</v>
      </c>
      <c r="T95">
        <f t="shared" si="13"/>
        <v>0.5</v>
      </c>
      <c r="W95">
        <v>87</v>
      </c>
      <c r="X95">
        <v>87</v>
      </c>
      <c r="Y95">
        <f t="shared" si="14"/>
        <v>348</v>
      </c>
      <c r="Z95">
        <f t="shared" si="15"/>
        <v>0.8</v>
      </c>
      <c r="AC95">
        <v>87</v>
      </c>
      <c r="AD95">
        <v>87</v>
      </c>
      <c r="AE95">
        <f t="shared" si="16"/>
        <v>26.099999999999998</v>
      </c>
      <c r="AF95">
        <f t="shared" si="17"/>
        <v>0.76923076923076927</v>
      </c>
    </row>
    <row r="96" spans="11:32" x14ac:dyDescent="0.15">
      <c r="K96">
        <v>88</v>
      </c>
      <c r="L96">
        <v>0.7</v>
      </c>
      <c r="M96">
        <f t="shared" si="9"/>
        <v>12807</v>
      </c>
      <c r="N96">
        <f t="shared" si="10"/>
        <v>5488.7142857142871</v>
      </c>
      <c r="O96">
        <f t="shared" si="11"/>
        <v>0.7</v>
      </c>
      <c r="Q96">
        <v>88</v>
      </c>
      <c r="R96">
        <v>88</v>
      </c>
      <c r="S96">
        <f t="shared" si="12"/>
        <v>88</v>
      </c>
      <c r="T96">
        <f t="shared" si="13"/>
        <v>0.5</v>
      </c>
      <c r="W96">
        <v>88</v>
      </c>
      <c r="X96">
        <v>88</v>
      </c>
      <c r="Y96">
        <f t="shared" si="14"/>
        <v>352</v>
      </c>
      <c r="Z96">
        <f t="shared" si="15"/>
        <v>0.8</v>
      </c>
      <c r="AC96">
        <v>88</v>
      </c>
      <c r="AD96">
        <v>88</v>
      </c>
      <c r="AE96">
        <f t="shared" si="16"/>
        <v>26.4</v>
      </c>
      <c r="AF96">
        <f t="shared" si="17"/>
        <v>0.76923076923076916</v>
      </c>
    </row>
    <row r="97" spans="11:32" x14ac:dyDescent="0.15">
      <c r="K97">
        <v>89</v>
      </c>
      <c r="L97">
        <v>0.7</v>
      </c>
      <c r="M97">
        <f t="shared" si="9"/>
        <v>12995.5</v>
      </c>
      <c r="N97">
        <f t="shared" si="10"/>
        <v>5569.5000000000009</v>
      </c>
      <c r="O97">
        <f t="shared" si="11"/>
        <v>0.7</v>
      </c>
      <c r="Q97">
        <v>89</v>
      </c>
      <c r="R97">
        <v>89</v>
      </c>
      <c r="S97">
        <f t="shared" si="12"/>
        <v>89</v>
      </c>
      <c r="T97">
        <f t="shared" si="13"/>
        <v>0.5</v>
      </c>
      <c r="W97">
        <v>89</v>
      </c>
      <c r="X97">
        <v>89</v>
      </c>
      <c r="Y97">
        <f t="shared" si="14"/>
        <v>356</v>
      </c>
      <c r="Z97">
        <f t="shared" si="15"/>
        <v>0.8</v>
      </c>
      <c r="AC97">
        <v>89</v>
      </c>
      <c r="AD97">
        <v>89</v>
      </c>
      <c r="AE97">
        <f t="shared" si="16"/>
        <v>26.7</v>
      </c>
      <c r="AF97">
        <f t="shared" si="17"/>
        <v>0.76923076923076916</v>
      </c>
    </row>
    <row r="98" spans="11:32" x14ac:dyDescent="0.15">
      <c r="K98">
        <v>90</v>
      </c>
      <c r="L98">
        <v>0.7</v>
      </c>
      <c r="M98">
        <f t="shared" si="9"/>
        <v>13185</v>
      </c>
      <c r="N98">
        <f t="shared" si="10"/>
        <v>5650.7142857142871</v>
      </c>
      <c r="O98">
        <f t="shared" si="11"/>
        <v>0.7</v>
      </c>
      <c r="Q98">
        <v>90</v>
      </c>
      <c r="R98">
        <v>90</v>
      </c>
      <c r="S98">
        <f t="shared" si="12"/>
        <v>90</v>
      </c>
      <c r="T98">
        <f t="shared" si="13"/>
        <v>0.5</v>
      </c>
      <c r="W98">
        <v>90</v>
      </c>
      <c r="X98">
        <v>90</v>
      </c>
      <c r="Y98">
        <f t="shared" si="14"/>
        <v>360</v>
      </c>
      <c r="Z98">
        <f t="shared" si="15"/>
        <v>0.8</v>
      </c>
      <c r="AC98">
        <v>90</v>
      </c>
      <c r="AD98">
        <v>90</v>
      </c>
      <c r="AE98">
        <f t="shared" si="16"/>
        <v>27</v>
      </c>
      <c r="AF98">
        <f t="shared" si="17"/>
        <v>0.76923076923076927</v>
      </c>
    </row>
    <row r="99" spans="11:32" x14ac:dyDescent="0.15">
      <c r="K99">
        <v>91</v>
      </c>
      <c r="L99">
        <v>0.7</v>
      </c>
      <c r="M99">
        <f t="shared" si="9"/>
        <v>13375.5</v>
      </c>
      <c r="N99">
        <f t="shared" si="10"/>
        <v>5732.357142857144</v>
      </c>
      <c r="O99">
        <f t="shared" si="11"/>
        <v>0.7</v>
      </c>
      <c r="Q99">
        <v>91</v>
      </c>
      <c r="R99">
        <v>91</v>
      </c>
      <c r="S99">
        <f t="shared" si="12"/>
        <v>91</v>
      </c>
      <c r="T99">
        <f t="shared" si="13"/>
        <v>0.5</v>
      </c>
      <c r="W99">
        <v>91</v>
      </c>
      <c r="X99">
        <v>91</v>
      </c>
      <c r="Y99">
        <f t="shared" si="14"/>
        <v>364</v>
      </c>
      <c r="Z99">
        <f t="shared" si="15"/>
        <v>0.8</v>
      </c>
      <c r="AC99">
        <v>91</v>
      </c>
      <c r="AD99">
        <v>91</v>
      </c>
      <c r="AE99">
        <f t="shared" si="16"/>
        <v>27.3</v>
      </c>
      <c r="AF99">
        <f t="shared" si="17"/>
        <v>0.76923076923076927</v>
      </c>
    </row>
    <row r="100" spans="11:32" x14ac:dyDescent="0.15">
      <c r="K100">
        <v>92</v>
      </c>
      <c r="L100">
        <v>0.7</v>
      </c>
      <c r="M100">
        <f t="shared" si="9"/>
        <v>13567</v>
      </c>
      <c r="N100">
        <f t="shared" si="10"/>
        <v>5814.4285714285725</v>
      </c>
      <c r="O100">
        <f t="shared" si="11"/>
        <v>0.7</v>
      </c>
      <c r="Q100">
        <v>92</v>
      </c>
      <c r="R100">
        <v>92</v>
      </c>
      <c r="S100">
        <f t="shared" si="12"/>
        <v>92</v>
      </c>
      <c r="T100">
        <f t="shared" si="13"/>
        <v>0.5</v>
      </c>
      <c r="W100">
        <v>92</v>
      </c>
      <c r="X100">
        <v>92</v>
      </c>
      <c r="Y100">
        <f t="shared" si="14"/>
        <v>368</v>
      </c>
      <c r="Z100">
        <f t="shared" si="15"/>
        <v>0.8</v>
      </c>
      <c r="AC100">
        <v>92</v>
      </c>
      <c r="AD100">
        <v>92</v>
      </c>
      <c r="AE100">
        <f t="shared" si="16"/>
        <v>27.599999999999998</v>
      </c>
      <c r="AF100">
        <f t="shared" si="17"/>
        <v>0.76923076923076927</v>
      </c>
    </row>
    <row r="101" spans="11:32" x14ac:dyDescent="0.15">
      <c r="K101">
        <v>93</v>
      </c>
      <c r="L101">
        <v>0.7</v>
      </c>
      <c r="M101">
        <f t="shared" si="9"/>
        <v>13759.5</v>
      </c>
      <c r="N101">
        <f t="shared" si="10"/>
        <v>5896.9285714285725</v>
      </c>
      <c r="O101">
        <f t="shared" si="11"/>
        <v>0.7</v>
      </c>
      <c r="Q101">
        <v>93</v>
      </c>
      <c r="R101">
        <v>93</v>
      </c>
      <c r="S101">
        <f t="shared" si="12"/>
        <v>93</v>
      </c>
      <c r="T101">
        <f t="shared" si="13"/>
        <v>0.5</v>
      </c>
      <c r="W101">
        <v>93</v>
      </c>
      <c r="X101">
        <v>93</v>
      </c>
      <c r="Y101">
        <f t="shared" si="14"/>
        <v>372</v>
      </c>
      <c r="Z101">
        <f t="shared" si="15"/>
        <v>0.8</v>
      </c>
      <c r="AC101">
        <v>93</v>
      </c>
      <c r="AD101">
        <v>93</v>
      </c>
      <c r="AE101">
        <f t="shared" si="16"/>
        <v>27.9</v>
      </c>
      <c r="AF101">
        <f t="shared" si="17"/>
        <v>0.76923076923076916</v>
      </c>
    </row>
    <row r="102" spans="11:32" x14ac:dyDescent="0.15">
      <c r="K102">
        <v>94</v>
      </c>
      <c r="L102">
        <v>0.7</v>
      </c>
      <c r="M102">
        <f t="shared" si="9"/>
        <v>13953</v>
      </c>
      <c r="N102">
        <f t="shared" si="10"/>
        <v>5979.857142857144</v>
      </c>
      <c r="O102">
        <f t="shared" si="11"/>
        <v>0.7</v>
      </c>
      <c r="Q102">
        <v>94</v>
      </c>
      <c r="R102">
        <v>94</v>
      </c>
      <c r="S102">
        <f t="shared" si="12"/>
        <v>94</v>
      </c>
      <c r="T102">
        <f t="shared" si="13"/>
        <v>0.5</v>
      </c>
      <c r="W102">
        <v>94</v>
      </c>
      <c r="X102">
        <v>94</v>
      </c>
      <c r="Y102">
        <f t="shared" si="14"/>
        <v>376</v>
      </c>
      <c r="Z102">
        <f t="shared" si="15"/>
        <v>0.8</v>
      </c>
      <c r="AC102">
        <v>94</v>
      </c>
      <c r="AD102">
        <v>94</v>
      </c>
      <c r="AE102">
        <f t="shared" si="16"/>
        <v>28.2</v>
      </c>
      <c r="AF102">
        <f t="shared" si="17"/>
        <v>0.76923076923076916</v>
      </c>
    </row>
    <row r="103" spans="11:32" x14ac:dyDescent="0.15">
      <c r="K103">
        <v>95</v>
      </c>
      <c r="L103">
        <v>0.7</v>
      </c>
      <c r="M103">
        <f t="shared" si="9"/>
        <v>14147.5</v>
      </c>
      <c r="N103">
        <f t="shared" si="10"/>
        <v>6063.2142857142871</v>
      </c>
      <c r="O103">
        <f t="shared" si="11"/>
        <v>0.7</v>
      </c>
      <c r="Q103">
        <v>95</v>
      </c>
      <c r="R103">
        <v>95</v>
      </c>
      <c r="S103">
        <f t="shared" si="12"/>
        <v>95</v>
      </c>
      <c r="T103">
        <f t="shared" si="13"/>
        <v>0.5</v>
      </c>
      <c r="W103">
        <v>95</v>
      </c>
      <c r="X103">
        <v>95</v>
      </c>
      <c r="Y103">
        <f t="shared" si="14"/>
        <v>380</v>
      </c>
      <c r="Z103">
        <f t="shared" si="15"/>
        <v>0.8</v>
      </c>
      <c r="AC103">
        <v>95</v>
      </c>
      <c r="AD103">
        <v>95</v>
      </c>
      <c r="AE103">
        <f t="shared" si="16"/>
        <v>28.5</v>
      </c>
      <c r="AF103">
        <f t="shared" si="17"/>
        <v>0.76923076923076927</v>
      </c>
    </row>
    <row r="104" spans="11:32" x14ac:dyDescent="0.15">
      <c r="K104">
        <v>96</v>
      </c>
      <c r="L104">
        <v>0.7</v>
      </c>
      <c r="M104">
        <f t="shared" si="9"/>
        <v>14343</v>
      </c>
      <c r="N104">
        <f t="shared" si="10"/>
        <v>6147.0000000000009</v>
      </c>
      <c r="O104">
        <f t="shared" si="11"/>
        <v>0.7</v>
      </c>
      <c r="Q104">
        <v>96</v>
      </c>
      <c r="R104">
        <v>96</v>
      </c>
      <c r="S104">
        <f t="shared" si="12"/>
        <v>96</v>
      </c>
      <c r="T104">
        <f t="shared" si="13"/>
        <v>0.5</v>
      </c>
      <c r="W104">
        <v>96</v>
      </c>
      <c r="X104">
        <v>96</v>
      </c>
      <c r="Y104">
        <f t="shared" si="14"/>
        <v>384</v>
      </c>
      <c r="Z104">
        <f t="shared" si="15"/>
        <v>0.8</v>
      </c>
      <c r="AC104">
        <v>96</v>
      </c>
      <c r="AD104">
        <v>96</v>
      </c>
      <c r="AE104">
        <f t="shared" si="16"/>
        <v>28.799999999999997</v>
      </c>
      <c r="AF104">
        <f t="shared" si="17"/>
        <v>0.76923076923076927</v>
      </c>
    </row>
    <row r="105" spans="11:32" x14ac:dyDescent="0.15">
      <c r="K105">
        <v>97</v>
      </c>
      <c r="L105">
        <v>0.7</v>
      </c>
      <c r="M105">
        <f t="shared" si="9"/>
        <v>14539.5</v>
      </c>
      <c r="N105">
        <f t="shared" si="10"/>
        <v>6231.2142857142871</v>
      </c>
      <c r="O105">
        <f t="shared" si="11"/>
        <v>0.7</v>
      </c>
      <c r="Q105">
        <v>97</v>
      </c>
      <c r="R105">
        <v>97</v>
      </c>
      <c r="S105">
        <f t="shared" si="12"/>
        <v>97</v>
      </c>
      <c r="T105">
        <f t="shared" si="13"/>
        <v>0.5</v>
      </c>
      <c r="W105">
        <v>97</v>
      </c>
      <c r="X105">
        <v>97</v>
      </c>
      <c r="Y105">
        <f t="shared" si="14"/>
        <v>388</v>
      </c>
      <c r="Z105">
        <f t="shared" si="15"/>
        <v>0.8</v>
      </c>
      <c r="AC105">
        <v>97</v>
      </c>
      <c r="AD105">
        <v>97</v>
      </c>
      <c r="AE105">
        <f t="shared" si="16"/>
        <v>29.099999999999998</v>
      </c>
      <c r="AF105">
        <f t="shared" si="17"/>
        <v>0.76923076923076927</v>
      </c>
    </row>
    <row r="106" spans="11:32" x14ac:dyDescent="0.15">
      <c r="K106">
        <v>98</v>
      </c>
      <c r="L106">
        <v>0.7</v>
      </c>
      <c r="M106">
        <f t="shared" si="9"/>
        <v>14737</v>
      </c>
      <c r="N106">
        <f t="shared" si="10"/>
        <v>6315.857142857144</v>
      </c>
      <c r="O106">
        <f t="shared" si="11"/>
        <v>0.7</v>
      </c>
      <c r="Q106">
        <v>98</v>
      </c>
      <c r="R106">
        <v>98</v>
      </c>
      <c r="S106">
        <f t="shared" si="12"/>
        <v>98</v>
      </c>
      <c r="T106">
        <f t="shared" si="13"/>
        <v>0.5</v>
      </c>
      <c r="W106">
        <v>98</v>
      </c>
      <c r="X106">
        <v>98</v>
      </c>
      <c r="Y106">
        <f t="shared" si="14"/>
        <v>392</v>
      </c>
      <c r="Z106">
        <f t="shared" si="15"/>
        <v>0.8</v>
      </c>
      <c r="AC106">
        <v>98</v>
      </c>
      <c r="AD106">
        <v>98</v>
      </c>
      <c r="AE106">
        <f t="shared" si="16"/>
        <v>29.4</v>
      </c>
      <c r="AF106">
        <f t="shared" si="17"/>
        <v>0.76923076923076916</v>
      </c>
    </row>
    <row r="107" spans="11:32" x14ac:dyDescent="0.15">
      <c r="K107">
        <v>99</v>
      </c>
      <c r="L107">
        <v>0.7</v>
      </c>
      <c r="M107">
        <f t="shared" si="9"/>
        <v>14935.5</v>
      </c>
      <c r="N107">
        <f t="shared" si="10"/>
        <v>6400.9285714285725</v>
      </c>
      <c r="O107">
        <f t="shared" si="11"/>
        <v>0.7</v>
      </c>
      <c r="Q107">
        <v>99</v>
      </c>
      <c r="R107">
        <v>99</v>
      </c>
      <c r="S107">
        <f t="shared" si="12"/>
        <v>99</v>
      </c>
      <c r="T107">
        <f t="shared" si="13"/>
        <v>0.5</v>
      </c>
      <c r="W107">
        <v>99</v>
      </c>
      <c r="X107">
        <v>99</v>
      </c>
      <c r="Y107">
        <f t="shared" si="14"/>
        <v>396</v>
      </c>
      <c r="Z107">
        <f t="shared" si="15"/>
        <v>0.8</v>
      </c>
      <c r="AC107">
        <v>99</v>
      </c>
      <c r="AD107">
        <v>99</v>
      </c>
      <c r="AE107">
        <f t="shared" si="16"/>
        <v>29.7</v>
      </c>
      <c r="AF107">
        <f t="shared" si="17"/>
        <v>0.76923076923076927</v>
      </c>
    </row>
    <row r="108" spans="11:32" x14ac:dyDescent="0.15">
      <c r="K108">
        <v>100</v>
      </c>
      <c r="L108">
        <v>0.7</v>
      </c>
      <c r="M108">
        <f t="shared" si="9"/>
        <v>15135</v>
      </c>
      <c r="N108">
        <f t="shared" si="10"/>
        <v>6486.4285714285725</v>
      </c>
      <c r="O108">
        <f t="shared" si="11"/>
        <v>0.7</v>
      </c>
      <c r="Q108">
        <v>100</v>
      </c>
      <c r="R108">
        <v>100</v>
      </c>
      <c r="S108">
        <f t="shared" si="12"/>
        <v>100</v>
      </c>
      <c r="T108">
        <f t="shared" si="13"/>
        <v>0.5</v>
      </c>
      <c r="W108">
        <v>100</v>
      </c>
      <c r="X108">
        <v>100</v>
      </c>
      <c r="Y108">
        <f t="shared" si="14"/>
        <v>400</v>
      </c>
      <c r="Z108">
        <f t="shared" si="15"/>
        <v>0.8</v>
      </c>
      <c r="AC108">
        <v>100</v>
      </c>
      <c r="AD108">
        <v>100</v>
      </c>
      <c r="AE108">
        <f t="shared" si="16"/>
        <v>30</v>
      </c>
      <c r="AF108">
        <f t="shared" si="17"/>
        <v>0.76923076923076927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7"/>
  <sheetViews>
    <sheetView workbookViewId="0">
      <selection sqref="A1:B1048576"/>
    </sheetView>
  </sheetViews>
  <sheetFormatPr baseColWidth="10" defaultColWidth="11.5" defaultRowHeight="15" x14ac:dyDescent="0.15"/>
  <cols>
    <col min="2" max="2" width="84.5" bestFit="1" customWidth="1"/>
    <col min="5" max="5" width="19.5" bestFit="1" customWidth="1"/>
  </cols>
  <sheetData>
    <row r="3" spans="1:6" x14ac:dyDescent="0.15">
      <c r="E3" t="s">
        <v>165</v>
      </c>
    </row>
    <row r="6" spans="1:6" x14ac:dyDescent="0.15">
      <c r="B6" t="s">
        <v>126</v>
      </c>
    </row>
    <row r="7" spans="1:6" x14ac:dyDescent="0.15">
      <c r="E7" t="s">
        <v>166</v>
      </c>
    </row>
    <row r="8" spans="1:6" x14ac:dyDescent="0.15">
      <c r="A8" t="s">
        <v>17</v>
      </c>
      <c r="B8" t="s">
        <v>140</v>
      </c>
    </row>
    <row r="9" spans="1:6" x14ac:dyDescent="0.15">
      <c r="E9" t="s">
        <v>167</v>
      </c>
    </row>
    <row r="10" spans="1:6" x14ac:dyDescent="0.15">
      <c r="B10" t="s">
        <v>141</v>
      </c>
    </row>
    <row r="11" spans="1:6" x14ac:dyDescent="0.15">
      <c r="B11" t="s">
        <v>153</v>
      </c>
      <c r="E11" t="s">
        <v>168</v>
      </c>
    </row>
    <row r="12" spans="1:6" x14ac:dyDescent="0.15">
      <c r="B12" t="s">
        <v>154</v>
      </c>
      <c r="E12" t="s">
        <v>169</v>
      </c>
    </row>
    <row r="14" spans="1:6" x14ac:dyDescent="0.15">
      <c r="B14" t="s">
        <v>142</v>
      </c>
      <c r="E14" t="s">
        <v>170</v>
      </c>
      <c r="F14" t="s">
        <v>172</v>
      </c>
    </row>
    <row r="15" spans="1:6" x14ac:dyDescent="0.15">
      <c r="B15" t="s">
        <v>135</v>
      </c>
      <c r="E15" t="s">
        <v>176</v>
      </c>
    </row>
    <row r="16" spans="1:6" x14ac:dyDescent="0.15">
      <c r="B16" t="s">
        <v>155</v>
      </c>
    </row>
    <row r="17" spans="2:9" x14ac:dyDescent="0.15">
      <c r="E17" t="s">
        <v>171</v>
      </c>
      <c r="I17" t="s">
        <v>173</v>
      </c>
    </row>
    <row r="18" spans="2:9" x14ac:dyDescent="0.15">
      <c r="B18" t="s">
        <v>144</v>
      </c>
    </row>
    <row r="19" spans="2:9" x14ac:dyDescent="0.15">
      <c r="B19" t="s">
        <v>156</v>
      </c>
    </row>
    <row r="20" spans="2:9" x14ac:dyDescent="0.15">
      <c r="B20" t="s">
        <v>157</v>
      </c>
    </row>
    <row r="21" spans="2:9" x14ac:dyDescent="0.15">
      <c r="E21" t="s">
        <v>178</v>
      </c>
    </row>
    <row r="22" spans="2:9" x14ac:dyDescent="0.15">
      <c r="B22" t="s">
        <v>143</v>
      </c>
      <c r="E22" t="s">
        <v>179</v>
      </c>
      <c r="F22" t="s">
        <v>180</v>
      </c>
      <c r="G22" t="s">
        <v>181</v>
      </c>
    </row>
    <row r="23" spans="2:9" x14ac:dyDescent="0.15">
      <c r="B23" t="s">
        <v>158</v>
      </c>
    </row>
    <row r="24" spans="2:9" x14ac:dyDescent="0.15">
      <c r="B24" t="s">
        <v>145</v>
      </c>
    </row>
    <row r="25" spans="2:9" x14ac:dyDescent="0.15">
      <c r="B25" t="s">
        <v>159</v>
      </c>
    </row>
    <row r="27" spans="2:9" ht="16" x14ac:dyDescent="0.2">
      <c r="B27" t="s">
        <v>174</v>
      </c>
    </row>
    <row r="28" spans="2:9" ht="16" x14ac:dyDescent="0.2">
      <c r="B28" t="s">
        <v>175</v>
      </c>
    </row>
    <row r="30" spans="2:9" x14ac:dyDescent="0.15">
      <c r="B30" t="s">
        <v>146</v>
      </c>
    </row>
    <row r="31" spans="2:9" x14ac:dyDescent="0.15">
      <c r="B31" t="s">
        <v>136</v>
      </c>
    </row>
    <row r="32" spans="2:9" x14ac:dyDescent="0.15">
      <c r="B32" t="s">
        <v>160</v>
      </c>
    </row>
    <row r="34" spans="1:2" x14ac:dyDescent="0.15">
      <c r="B34" t="s">
        <v>152</v>
      </c>
    </row>
    <row r="35" spans="1:2" x14ac:dyDescent="0.15">
      <c r="B35" t="s">
        <v>161</v>
      </c>
    </row>
    <row r="40" spans="1:2" x14ac:dyDescent="0.15">
      <c r="A40" t="s">
        <v>147</v>
      </c>
      <c r="B40" t="s">
        <v>151</v>
      </c>
    </row>
    <row r="41" spans="1:2" x14ac:dyDescent="0.15">
      <c r="B41" t="s">
        <v>133</v>
      </c>
    </row>
    <row r="42" spans="1:2" x14ac:dyDescent="0.15">
      <c r="B42" t="s">
        <v>162</v>
      </c>
    </row>
    <row r="46" spans="1:2" x14ac:dyDescent="0.15">
      <c r="B46" t="s">
        <v>149</v>
      </c>
    </row>
    <row r="47" spans="1:2" x14ac:dyDescent="0.15">
      <c r="B47" t="s">
        <v>134</v>
      </c>
    </row>
    <row r="48" spans="1:2" x14ac:dyDescent="0.15">
      <c r="B48" t="s">
        <v>163</v>
      </c>
    </row>
    <row r="49" spans="1:2" x14ac:dyDescent="0.15">
      <c r="B49" t="s">
        <v>148</v>
      </c>
    </row>
    <row r="50" spans="1:2" x14ac:dyDescent="0.15">
      <c r="B50" t="s">
        <v>161</v>
      </c>
    </row>
    <row r="53" spans="1:2" x14ac:dyDescent="0.15">
      <c r="B53" t="s">
        <v>150</v>
      </c>
    </row>
    <row r="54" spans="1:2" x14ac:dyDescent="0.15">
      <c r="B54" t="s">
        <v>137</v>
      </c>
    </row>
    <row r="55" spans="1:2" x14ac:dyDescent="0.15">
      <c r="B55" t="s">
        <v>164</v>
      </c>
    </row>
    <row r="57" spans="1:2" x14ac:dyDescent="0.15">
      <c r="B57" t="s">
        <v>188</v>
      </c>
    </row>
    <row r="58" spans="1:2" x14ac:dyDescent="0.15">
      <c r="B58" t="s">
        <v>186</v>
      </c>
    </row>
    <row r="59" spans="1:2" x14ac:dyDescent="0.15">
      <c r="B59" t="s">
        <v>187</v>
      </c>
    </row>
    <row r="61" spans="1:2" x14ac:dyDescent="0.15">
      <c r="A61" t="s">
        <v>177</v>
      </c>
      <c r="B61" t="s">
        <v>185</v>
      </c>
    </row>
    <row r="63" spans="1:2" x14ac:dyDescent="0.15">
      <c r="B63" t="s">
        <v>182</v>
      </c>
    </row>
    <row r="64" spans="1:2" x14ac:dyDescent="0.15">
      <c r="B64" t="s">
        <v>157</v>
      </c>
    </row>
    <row r="66" spans="2:2" x14ac:dyDescent="0.15">
      <c r="B66" t="s">
        <v>183</v>
      </c>
    </row>
    <row r="67" spans="2:2" x14ac:dyDescent="0.15">
      <c r="B67" t="s">
        <v>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5" sqref="F55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乘法战斗公式总结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2017-02-05T06:18:25Z</dcterms:created>
  <dcterms:modified xsi:type="dcterms:W3CDTF">2017-02-10T07:06:02Z</dcterms:modified>
</cp:coreProperties>
</file>