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acid-my.sharepoint.com/personal/5003201158_mahasiswa_integra_its_ac_id/Documents/SEMESTER 2/Pemograman Komputer/"/>
    </mc:Choice>
  </mc:AlternateContent>
  <xr:revisionPtr revIDLastSave="542" documentId="8_{C7A173AE-3859-48F1-BEF1-497226680F04}" xr6:coauthVersionLast="46" xr6:coauthVersionMax="46" xr10:uidLastSave="{6D66279B-5444-4B51-97C1-83C6F99D49FC}"/>
  <bookViews>
    <workbookView xWindow="-110" yWindow="-110" windowWidth="19420" windowHeight="10420" xr2:uid="{0807719E-5AE9-4144-99D3-1F15B6EE79A5}"/>
  </bookViews>
  <sheets>
    <sheet name="Lembar1" sheetId="1" r:id="rId1"/>
    <sheet name="Lembar2" sheetId="6" r:id="rId2"/>
    <sheet name="Lembar4" sheetId="4" r:id="rId3"/>
  </sheets>
  <definedNames>
    <definedName name="_xlnm._FilterDatabase" localSheetId="0" hidden="1">Lembar1!$F$4:$L$25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4" l="1"/>
  <c r="F14" i="4"/>
  <c r="C36" i="6"/>
  <c r="C33" i="6"/>
  <c r="C28" i="6"/>
  <c r="C24" i="6"/>
  <c r="C21" i="6"/>
  <c r="C16" i="6"/>
  <c r="C8" i="6"/>
  <c r="C4" i="6"/>
  <c r="C37" i="6"/>
  <c r="C34" i="6"/>
  <c r="C29" i="6"/>
  <c r="C25" i="6"/>
  <c r="C22" i="6"/>
  <c r="C17" i="6"/>
  <c r="C9" i="6"/>
  <c r="C5" i="6"/>
  <c r="E10" i="4"/>
  <c r="F10" i="4" s="1"/>
  <c r="D5" i="4"/>
  <c r="E5" i="4" s="1"/>
  <c r="F5" i="4" s="1"/>
  <c r="D6" i="4"/>
  <c r="E6" i="4" s="1"/>
  <c r="F6" i="4" s="1"/>
  <c r="D7" i="4"/>
  <c r="E7" i="4" s="1"/>
  <c r="F7" i="4" s="1"/>
  <c r="D8" i="4"/>
  <c r="E8" i="4" s="1"/>
  <c r="F8" i="4" s="1"/>
  <c r="D9" i="4"/>
  <c r="E9" i="4" s="1"/>
  <c r="F9" i="4" s="1"/>
  <c r="D10" i="4"/>
  <c r="D11" i="4"/>
  <c r="E11" i="4" s="1"/>
  <c r="F11" i="4" s="1"/>
  <c r="D12" i="4"/>
  <c r="E12" i="4" s="1"/>
  <c r="F12" i="4" s="1"/>
  <c r="D13" i="4"/>
  <c r="E13" i="4" s="1"/>
  <c r="D14" i="4"/>
  <c r="E14" i="4" s="1"/>
  <c r="D4" i="4"/>
  <c r="E4" i="4" s="1"/>
  <c r="F4" i="4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  <c r="C38" i="6" l="1"/>
  <c r="L25" i="1"/>
</calcChain>
</file>

<file path=xl/sharedStrings.xml><?xml version="1.0" encoding="utf-8"?>
<sst xmlns="http://schemas.openxmlformats.org/spreadsheetml/2006/main" count="143" uniqueCount="74">
  <si>
    <t xml:space="preserve">Kode Barang </t>
  </si>
  <si>
    <t>Nama Barang</t>
  </si>
  <si>
    <t>Merek</t>
  </si>
  <si>
    <t>Harga</t>
  </si>
  <si>
    <t>A1234</t>
  </si>
  <si>
    <t>A3456</t>
  </si>
  <si>
    <t>B1234</t>
  </si>
  <si>
    <t>B3435</t>
  </si>
  <si>
    <t>C3456</t>
  </si>
  <si>
    <t>C1234</t>
  </si>
  <si>
    <t>Kulkas satu pintu</t>
  </si>
  <si>
    <t>Kulkas dua pintu</t>
  </si>
  <si>
    <t>TV 14"</t>
  </si>
  <si>
    <t xml:space="preserve">TV 21" </t>
  </si>
  <si>
    <t>TV 39"</t>
  </si>
  <si>
    <t>TV Plasma</t>
  </si>
  <si>
    <t>Komputer Pentium III</t>
  </si>
  <si>
    <t>Komputer Pentium IV</t>
  </si>
  <si>
    <t>Sanyo</t>
  </si>
  <si>
    <t>Hitachi</t>
  </si>
  <si>
    <t>LG</t>
  </si>
  <si>
    <t>Shaerp</t>
  </si>
  <si>
    <t>Sony</t>
  </si>
  <si>
    <t>Hewlett Packard</t>
  </si>
  <si>
    <t>LAPORAN PENJUALAN BULAN FEBRUARI 2020</t>
  </si>
  <si>
    <t>Tgl</t>
  </si>
  <si>
    <t>Kode Barang</t>
  </si>
  <si>
    <t>Merek Barang</t>
  </si>
  <si>
    <t>Jumlah</t>
  </si>
  <si>
    <t>Total</t>
  </si>
  <si>
    <t>TOTAL</t>
  </si>
  <si>
    <t>B4567</t>
  </si>
  <si>
    <t>B3213</t>
  </si>
  <si>
    <t>Tanggal hari ini</t>
  </si>
  <si>
    <t>Biaya fotocopy/lembar</t>
  </si>
  <si>
    <t>nama</t>
  </si>
  <si>
    <t>tanggal</t>
  </si>
  <si>
    <t>lembar</t>
  </si>
  <si>
    <t>harga</t>
  </si>
  <si>
    <t xml:space="preserve">dibayar </t>
  </si>
  <si>
    <t>hadiah</t>
  </si>
  <si>
    <t>andi</t>
  </si>
  <si>
    <t>nani</t>
  </si>
  <si>
    <t>budi</t>
  </si>
  <si>
    <t>susi</t>
  </si>
  <si>
    <t>dedi</t>
  </si>
  <si>
    <t>siti</t>
  </si>
  <si>
    <t>hadi</t>
  </si>
  <si>
    <t>heni</t>
  </si>
  <si>
    <t>tati</t>
  </si>
  <si>
    <t>tono</t>
  </si>
  <si>
    <t>tini</t>
  </si>
  <si>
    <t>Lembar</t>
  </si>
  <si>
    <t>Potongan (%)</t>
  </si>
  <si>
    <t>&lt;=400</t>
  </si>
  <si>
    <t xml:space="preserve">&lt;=100 </t>
  </si>
  <si>
    <t>&lt;=200</t>
  </si>
  <si>
    <t>&lt;=300</t>
  </si>
  <si>
    <t>&gt;400</t>
  </si>
  <si>
    <t>Komputer Pentium III Total</t>
  </si>
  <si>
    <t>Komputer Pentium IV Total</t>
  </si>
  <si>
    <t>Kulkas dua pintu Total</t>
  </si>
  <si>
    <t>Kulkas satu pintu Total</t>
  </si>
  <si>
    <t>TV 14" Total</t>
  </si>
  <si>
    <t>TV 21"  Total</t>
  </si>
  <si>
    <t>TV 39" Total</t>
  </si>
  <si>
    <t>TV Plasma Total</t>
  </si>
  <si>
    <t>Total Keseluruhan</t>
  </si>
  <si>
    <t>Hewlett Packard Total</t>
  </si>
  <si>
    <t>Hitachi Total</t>
  </si>
  <si>
    <t>Sanyo Total</t>
  </si>
  <si>
    <t>LG Total</t>
  </si>
  <si>
    <t>Shaerp Total</t>
  </si>
  <si>
    <t>Sony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</si>
</sst>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3" fontId="0" fillId="0" borderId="1" xfId="0" quotePrefix="1" applyNumberFormat="1" applyBorder="1" applyAlignment="1">
      <alignment horizontal="right"/>
    </xf>
    <xf numFmtId="15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C472-7DD0-4440-A2CD-3D34DB186059}">
  <dimension ref="A1:L25"/>
  <sheetViews>
    <sheetView tabSelected="1" topLeftCell="B1" zoomScale="58" workbookViewId="0">
      <selection activeCell="H4" sqref="H4:L24"/>
    </sheetView>
  </sheetViews>
  <sheetFormatPr defaultRowHeight="14.5" x14ac:dyDescent="0.35"/>
  <cols>
    <col min="1" max="1" width="13.36328125" customWidth="1"/>
    <col min="2" max="2" width="26.1796875" customWidth="1"/>
    <col min="3" max="3" width="25.81640625" customWidth="1"/>
    <col min="4" max="4" width="21.6328125" customWidth="1"/>
    <col min="5" max="5" width="14.1796875" customWidth="1"/>
    <col min="6" max="6" width="12.1796875" customWidth="1"/>
    <col min="7" max="7" width="13.6328125" customWidth="1"/>
    <col min="8" max="8" width="24.26953125" customWidth="1"/>
    <col min="9" max="9" width="22" customWidth="1"/>
    <col min="11" max="11" width="14.36328125" customWidth="1"/>
    <col min="12" max="12" width="17.0898437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F1" t="s">
        <v>24</v>
      </c>
    </row>
    <row r="2" spans="1:12" x14ac:dyDescent="0.35">
      <c r="A2" s="1" t="s">
        <v>4</v>
      </c>
      <c r="B2" s="1" t="s">
        <v>10</v>
      </c>
      <c r="C2" s="1" t="s">
        <v>18</v>
      </c>
      <c r="D2" s="2">
        <v>1000000</v>
      </c>
    </row>
    <row r="3" spans="1:12" x14ac:dyDescent="0.35">
      <c r="A3" t="s">
        <v>5</v>
      </c>
      <c r="B3" s="1" t="s">
        <v>11</v>
      </c>
      <c r="C3" s="1" t="s">
        <v>19</v>
      </c>
      <c r="D3" s="2">
        <v>2500000</v>
      </c>
    </row>
    <row r="4" spans="1:12" x14ac:dyDescent="0.35">
      <c r="A4" s="1" t="s">
        <v>31</v>
      </c>
      <c r="B4" s="1" t="s">
        <v>12</v>
      </c>
      <c r="C4" s="1" t="s">
        <v>18</v>
      </c>
      <c r="D4" s="7">
        <v>900000</v>
      </c>
      <c r="F4" s="3" t="s">
        <v>25</v>
      </c>
      <c r="G4" s="3" t="s">
        <v>26</v>
      </c>
      <c r="H4" s="4" t="s">
        <v>1</v>
      </c>
      <c r="I4" s="4" t="s">
        <v>27</v>
      </c>
      <c r="J4" s="3" t="s">
        <v>28</v>
      </c>
      <c r="K4" s="3" t="s">
        <v>3</v>
      </c>
      <c r="L4" s="3" t="s">
        <v>29</v>
      </c>
    </row>
    <row r="5" spans="1:12" x14ac:dyDescent="0.35">
      <c r="A5" s="1" t="s">
        <v>6</v>
      </c>
      <c r="B5" s="1" t="s">
        <v>13</v>
      </c>
      <c r="C5" s="1" t="s">
        <v>20</v>
      </c>
      <c r="D5" s="2">
        <v>1800000</v>
      </c>
      <c r="F5" s="3">
        <v>1</v>
      </c>
      <c r="G5" s="4" t="s">
        <v>5</v>
      </c>
      <c r="H5" s="1" t="str">
        <f t="shared" ref="H5:H24" si="0">VLOOKUP(G5,$A$1:$D$9,2,FALSE)</f>
        <v>Kulkas dua pintu</v>
      </c>
      <c r="I5" s="5" t="str">
        <f t="shared" ref="I5:I24" si="1">VLOOKUP(G5,$A$1:$D$9,3,FALSE)</f>
        <v>Hitachi</v>
      </c>
      <c r="J5" s="3">
        <v>3</v>
      </c>
      <c r="K5" s="6">
        <f t="shared" ref="K5:K24" si="2">VLOOKUP(G5,$A$1:$D$9,4,FALSE)</f>
        <v>2500000</v>
      </c>
      <c r="L5" s="6">
        <f>J5*K5</f>
        <v>7500000</v>
      </c>
    </row>
    <row r="6" spans="1:12" x14ac:dyDescent="0.35">
      <c r="A6" s="1" t="s">
        <v>7</v>
      </c>
      <c r="B6" s="1" t="s">
        <v>14</v>
      </c>
      <c r="C6" s="1" t="s">
        <v>21</v>
      </c>
      <c r="D6" s="2">
        <v>4900000</v>
      </c>
      <c r="F6" s="3">
        <v>2</v>
      </c>
      <c r="G6" s="4" t="s">
        <v>31</v>
      </c>
      <c r="H6" s="1" t="str">
        <f t="shared" si="0"/>
        <v>TV 14"</v>
      </c>
      <c r="I6" s="5" t="str">
        <f t="shared" si="1"/>
        <v>Sanyo</v>
      </c>
      <c r="J6" s="3">
        <v>4</v>
      </c>
      <c r="K6" s="6">
        <f t="shared" si="2"/>
        <v>900000</v>
      </c>
      <c r="L6" s="6">
        <f t="shared" ref="L6:L24" si="3">J6*K6</f>
        <v>3600000</v>
      </c>
    </row>
    <row r="7" spans="1:12" x14ac:dyDescent="0.35">
      <c r="A7" s="1" t="s">
        <v>32</v>
      </c>
      <c r="B7" s="1" t="s">
        <v>15</v>
      </c>
      <c r="C7" s="1" t="s">
        <v>22</v>
      </c>
      <c r="D7" s="2">
        <v>8000000</v>
      </c>
      <c r="F7" s="3">
        <v>2</v>
      </c>
      <c r="G7" s="4" t="s">
        <v>5</v>
      </c>
      <c r="H7" s="1" t="str">
        <f t="shared" si="0"/>
        <v>Kulkas dua pintu</v>
      </c>
      <c r="I7" s="5" t="str">
        <f t="shared" si="1"/>
        <v>Hitachi</v>
      </c>
      <c r="J7" s="3">
        <v>2</v>
      </c>
      <c r="K7" s="6">
        <f t="shared" si="2"/>
        <v>2500000</v>
      </c>
      <c r="L7" s="6">
        <f t="shared" si="3"/>
        <v>5000000</v>
      </c>
    </row>
    <row r="8" spans="1:12" x14ac:dyDescent="0.35">
      <c r="A8" s="1" t="s">
        <v>8</v>
      </c>
      <c r="B8" s="1" t="s">
        <v>16</v>
      </c>
      <c r="C8" s="1" t="s">
        <v>23</v>
      </c>
      <c r="D8" s="2">
        <v>4000000</v>
      </c>
      <c r="F8" s="3">
        <v>3</v>
      </c>
      <c r="G8" s="4" t="s">
        <v>4</v>
      </c>
      <c r="H8" s="1" t="str">
        <f t="shared" si="0"/>
        <v>Kulkas satu pintu</v>
      </c>
      <c r="I8" s="5" t="str">
        <f t="shared" si="1"/>
        <v>Sanyo</v>
      </c>
      <c r="J8" s="3">
        <v>5</v>
      </c>
      <c r="K8" s="6">
        <f t="shared" si="2"/>
        <v>1000000</v>
      </c>
      <c r="L8" s="6">
        <f t="shared" si="3"/>
        <v>5000000</v>
      </c>
    </row>
    <row r="9" spans="1:12" x14ac:dyDescent="0.35">
      <c r="A9" s="1" t="s">
        <v>9</v>
      </c>
      <c r="B9" s="1" t="s">
        <v>17</v>
      </c>
      <c r="C9" s="1" t="s">
        <v>23</v>
      </c>
      <c r="D9" s="2">
        <v>5000000</v>
      </c>
      <c r="F9" s="3">
        <v>6</v>
      </c>
      <c r="G9" s="4" t="s">
        <v>32</v>
      </c>
      <c r="H9" s="1" t="str">
        <f t="shared" si="0"/>
        <v>TV Plasma</v>
      </c>
      <c r="I9" s="5" t="str">
        <f t="shared" si="1"/>
        <v>Sony</v>
      </c>
      <c r="J9" s="3">
        <v>3</v>
      </c>
      <c r="K9" s="6">
        <f t="shared" si="2"/>
        <v>8000000</v>
      </c>
      <c r="L9" s="6">
        <f t="shared" si="3"/>
        <v>24000000</v>
      </c>
    </row>
    <row r="10" spans="1:12" x14ac:dyDescent="0.35">
      <c r="F10" s="3">
        <v>8</v>
      </c>
      <c r="G10" s="4" t="s">
        <v>7</v>
      </c>
      <c r="H10" s="1" t="str">
        <f t="shared" si="0"/>
        <v>TV 39"</v>
      </c>
      <c r="I10" s="5" t="str">
        <f t="shared" si="1"/>
        <v>Shaerp</v>
      </c>
      <c r="J10" s="3">
        <v>4</v>
      </c>
      <c r="K10" s="6">
        <f t="shared" si="2"/>
        <v>4900000</v>
      </c>
      <c r="L10" s="6">
        <f t="shared" si="3"/>
        <v>19600000</v>
      </c>
    </row>
    <row r="11" spans="1:12" x14ac:dyDescent="0.35">
      <c r="F11" s="3">
        <v>10</v>
      </c>
      <c r="G11" s="4" t="s">
        <v>8</v>
      </c>
      <c r="H11" s="1" t="str">
        <f t="shared" si="0"/>
        <v>Komputer Pentium III</v>
      </c>
      <c r="I11" s="5" t="str">
        <f t="shared" si="1"/>
        <v>Hewlett Packard</v>
      </c>
      <c r="J11" s="3">
        <v>5</v>
      </c>
      <c r="K11" s="6">
        <f t="shared" si="2"/>
        <v>4000000</v>
      </c>
      <c r="L11" s="6">
        <f t="shared" si="3"/>
        <v>20000000</v>
      </c>
    </row>
    <row r="12" spans="1:12" x14ac:dyDescent="0.35">
      <c r="F12" s="3">
        <v>12</v>
      </c>
      <c r="G12" s="4" t="s">
        <v>9</v>
      </c>
      <c r="H12" s="1" t="str">
        <f t="shared" si="0"/>
        <v>Komputer Pentium IV</v>
      </c>
      <c r="I12" s="5" t="str">
        <f t="shared" si="1"/>
        <v>Hewlett Packard</v>
      </c>
      <c r="J12" s="3">
        <v>2</v>
      </c>
      <c r="K12" s="6">
        <f t="shared" si="2"/>
        <v>5000000</v>
      </c>
      <c r="L12" s="6">
        <f t="shared" si="3"/>
        <v>10000000</v>
      </c>
    </row>
    <row r="13" spans="1:12" x14ac:dyDescent="0.35">
      <c r="F13" s="3">
        <v>14</v>
      </c>
      <c r="G13" s="4" t="s">
        <v>7</v>
      </c>
      <c r="H13" s="1" t="str">
        <f t="shared" si="0"/>
        <v>TV 39"</v>
      </c>
      <c r="I13" s="5" t="str">
        <f t="shared" si="1"/>
        <v>Shaerp</v>
      </c>
      <c r="J13" s="3">
        <v>4</v>
      </c>
      <c r="K13" s="6">
        <f t="shared" si="2"/>
        <v>4900000</v>
      </c>
      <c r="L13" s="6">
        <f t="shared" si="3"/>
        <v>19600000</v>
      </c>
    </row>
    <row r="14" spans="1:12" x14ac:dyDescent="0.35">
      <c r="F14" s="3">
        <v>16</v>
      </c>
      <c r="G14" s="4" t="s">
        <v>5</v>
      </c>
      <c r="H14" s="1" t="str">
        <f t="shared" si="0"/>
        <v>Kulkas dua pintu</v>
      </c>
      <c r="I14" s="5" t="str">
        <f t="shared" si="1"/>
        <v>Hitachi</v>
      </c>
      <c r="J14" s="3">
        <v>3</v>
      </c>
      <c r="K14" s="6">
        <f t="shared" si="2"/>
        <v>2500000</v>
      </c>
      <c r="L14" s="6">
        <f t="shared" si="3"/>
        <v>7500000</v>
      </c>
    </row>
    <row r="15" spans="1:12" x14ac:dyDescent="0.35">
      <c r="F15" s="3">
        <v>17</v>
      </c>
      <c r="G15" s="4" t="s">
        <v>5</v>
      </c>
      <c r="H15" s="1" t="str">
        <f t="shared" si="0"/>
        <v>Kulkas dua pintu</v>
      </c>
      <c r="I15" s="5" t="str">
        <f t="shared" si="1"/>
        <v>Hitachi</v>
      </c>
      <c r="J15" s="3">
        <v>2</v>
      </c>
      <c r="K15" s="6">
        <f t="shared" si="2"/>
        <v>2500000</v>
      </c>
      <c r="L15" s="6">
        <f t="shared" si="3"/>
        <v>5000000</v>
      </c>
    </row>
    <row r="16" spans="1:12" x14ac:dyDescent="0.35">
      <c r="F16" s="3">
        <v>20</v>
      </c>
      <c r="G16" s="4" t="s">
        <v>4</v>
      </c>
      <c r="H16" s="1" t="str">
        <f t="shared" si="0"/>
        <v>Kulkas satu pintu</v>
      </c>
      <c r="I16" s="5" t="str">
        <f t="shared" si="1"/>
        <v>Sanyo</v>
      </c>
      <c r="J16" s="3">
        <v>3</v>
      </c>
      <c r="K16" s="6">
        <f t="shared" si="2"/>
        <v>1000000</v>
      </c>
      <c r="L16" s="6">
        <f t="shared" si="3"/>
        <v>3000000</v>
      </c>
    </row>
    <row r="17" spans="6:12" x14ac:dyDescent="0.35">
      <c r="F17" s="3">
        <v>21</v>
      </c>
      <c r="G17" s="4" t="s">
        <v>8</v>
      </c>
      <c r="H17" s="1" t="str">
        <f t="shared" si="0"/>
        <v>Komputer Pentium III</v>
      </c>
      <c r="I17" s="5" t="str">
        <f t="shared" si="1"/>
        <v>Hewlett Packard</v>
      </c>
      <c r="J17" s="3">
        <v>4</v>
      </c>
      <c r="K17" s="6">
        <f t="shared" si="2"/>
        <v>4000000</v>
      </c>
      <c r="L17" s="6">
        <f t="shared" si="3"/>
        <v>16000000</v>
      </c>
    </row>
    <row r="18" spans="6:12" x14ac:dyDescent="0.35">
      <c r="F18" s="3">
        <v>24</v>
      </c>
      <c r="G18" s="4" t="s">
        <v>6</v>
      </c>
      <c r="H18" s="1" t="str">
        <f t="shared" si="0"/>
        <v xml:space="preserve">TV 21" </v>
      </c>
      <c r="I18" s="5" t="str">
        <f t="shared" si="1"/>
        <v>LG</v>
      </c>
      <c r="J18" s="3">
        <v>3</v>
      </c>
      <c r="K18" s="6">
        <f t="shared" si="2"/>
        <v>1800000</v>
      </c>
      <c r="L18" s="6">
        <f t="shared" si="3"/>
        <v>5400000</v>
      </c>
    </row>
    <row r="19" spans="6:12" x14ac:dyDescent="0.35">
      <c r="F19" s="3">
        <v>27</v>
      </c>
      <c r="G19" s="4" t="s">
        <v>5</v>
      </c>
      <c r="H19" s="1" t="str">
        <f t="shared" si="0"/>
        <v>Kulkas dua pintu</v>
      </c>
      <c r="I19" s="5" t="str">
        <f t="shared" si="1"/>
        <v>Hitachi</v>
      </c>
      <c r="J19" s="3">
        <v>2</v>
      </c>
      <c r="K19" s="6">
        <f t="shared" si="2"/>
        <v>2500000</v>
      </c>
      <c r="L19" s="6">
        <f t="shared" si="3"/>
        <v>5000000</v>
      </c>
    </row>
    <row r="20" spans="6:12" x14ac:dyDescent="0.35">
      <c r="F20" s="3">
        <v>27</v>
      </c>
      <c r="G20" s="4" t="s">
        <v>6</v>
      </c>
      <c r="H20" s="1" t="str">
        <f t="shared" si="0"/>
        <v xml:space="preserve">TV 21" </v>
      </c>
      <c r="I20" s="5" t="str">
        <f t="shared" si="1"/>
        <v>LG</v>
      </c>
      <c r="J20" s="3">
        <v>4</v>
      </c>
      <c r="K20" s="6">
        <f t="shared" si="2"/>
        <v>1800000</v>
      </c>
      <c r="L20" s="6">
        <f t="shared" si="3"/>
        <v>7200000</v>
      </c>
    </row>
    <row r="21" spans="6:12" x14ac:dyDescent="0.35">
      <c r="F21" s="3">
        <v>28</v>
      </c>
      <c r="G21" s="4" t="s">
        <v>9</v>
      </c>
      <c r="H21" s="1" t="str">
        <f t="shared" si="0"/>
        <v>Komputer Pentium IV</v>
      </c>
      <c r="I21" s="5" t="str">
        <f t="shared" si="1"/>
        <v>Hewlett Packard</v>
      </c>
      <c r="J21" s="3">
        <v>5</v>
      </c>
      <c r="K21" s="6">
        <f t="shared" si="2"/>
        <v>5000000</v>
      </c>
      <c r="L21" s="6">
        <f t="shared" si="3"/>
        <v>25000000</v>
      </c>
    </row>
    <row r="22" spans="6:12" x14ac:dyDescent="0.35">
      <c r="F22" s="3">
        <v>28</v>
      </c>
      <c r="G22" s="4" t="s">
        <v>5</v>
      </c>
      <c r="H22" s="1" t="str">
        <f t="shared" si="0"/>
        <v>Kulkas dua pintu</v>
      </c>
      <c r="I22" s="5" t="str">
        <f t="shared" si="1"/>
        <v>Hitachi</v>
      </c>
      <c r="J22" s="3">
        <v>3</v>
      </c>
      <c r="K22" s="6">
        <f t="shared" si="2"/>
        <v>2500000</v>
      </c>
      <c r="L22" s="6">
        <f t="shared" si="3"/>
        <v>7500000</v>
      </c>
    </row>
    <row r="23" spans="6:12" x14ac:dyDescent="0.35">
      <c r="F23" s="3">
        <v>29</v>
      </c>
      <c r="G23" s="4" t="s">
        <v>7</v>
      </c>
      <c r="H23" s="1" t="str">
        <f t="shared" si="0"/>
        <v>TV 39"</v>
      </c>
      <c r="I23" s="5" t="str">
        <f t="shared" si="1"/>
        <v>Shaerp</v>
      </c>
      <c r="J23" s="3">
        <v>5</v>
      </c>
      <c r="K23" s="6">
        <f t="shared" si="2"/>
        <v>4900000</v>
      </c>
      <c r="L23" s="6">
        <f t="shared" si="3"/>
        <v>24500000</v>
      </c>
    </row>
    <row r="24" spans="6:12" x14ac:dyDescent="0.35">
      <c r="F24" s="3">
        <v>30</v>
      </c>
      <c r="G24" s="4" t="s">
        <v>4</v>
      </c>
      <c r="H24" s="1" t="str">
        <f t="shared" si="0"/>
        <v>Kulkas satu pintu</v>
      </c>
      <c r="I24" s="5" t="str">
        <f t="shared" si="1"/>
        <v>Sanyo</v>
      </c>
      <c r="J24" s="3">
        <v>4</v>
      </c>
      <c r="K24" s="6">
        <f t="shared" si="2"/>
        <v>1000000</v>
      </c>
      <c r="L24" s="6">
        <f t="shared" si="3"/>
        <v>4000000</v>
      </c>
    </row>
    <row r="25" spans="6:12" x14ac:dyDescent="0.35">
      <c r="F25" s="13" t="s">
        <v>30</v>
      </c>
      <c r="G25" s="13"/>
      <c r="H25" s="13"/>
      <c r="I25" s="13"/>
      <c r="J25" s="13"/>
      <c r="K25" s="13"/>
      <c r="L25" s="6">
        <f>SUM(L5:L23)</f>
        <v>220400000</v>
      </c>
    </row>
  </sheetData>
  <autoFilter ref="F4:L25" xr:uid="{E2C6B086-F0D7-4215-8B41-D70A1F07C3BB}"/>
  <mergeCells count="1">
    <mergeCell ref="F25:K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597B-66F6-46D2-8AE2-CD5F1B075D29}">
  <dimension ref="A1:C38"/>
  <sheetViews>
    <sheetView zoomScale="88" workbookViewId="0">
      <selection activeCell="F1" sqref="F1:J21"/>
    </sheetView>
  </sheetViews>
  <sheetFormatPr defaultRowHeight="14.5" outlineLevelRow="3" x14ac:dyDescent="0.35"/>
  <cols>
    <col min="1" max="1" width="28.7265625" customWidth="1"/>
    <col min="2" max="2" width="24.6328125" customWidth="1"/>
    <col min="3" max="3" width="15.6328125" customWidth="1"/>
  </cols>
  <sheetData>
    <row r="1" spans="1:3" x14ac:dyDescent="0.35">
      <c r="A1" s="1" t="s">
        <v>1</v>
      </c>
      <c r="B1" s="1" t="s">
        <v>27</v>
      </c>
      <c r="C1" s="1" t="s">
        <v>29</v>
      </c>
    </row>
    <row r="2" spans="1:3" hidden="1" outlineLevel="3" x14ac:dyDescent="0.35">
      <c r="A2" s="1" t="s">
        <v>16</v>
      </c>
      <c r="B2" s="1" t="s">
        <v>23</v>
      </c>
      <c r="C2" s="1">
        <v>20000000</v>
      </c>
    </row>
    <row r="3" spans="1:3" hidden="1" outlineLevel="3" x14ac:dyDescent="0.35">
      <c r="A3" s="1" t="s">
        <v>16</v>
      </c>
      <c r="B3" s="1" t="s">
        <v>23</v>
      </c>
      <c r="C3" s="1">
        <v>16000000</v>
      </c>
    </row>
    <row r="4" spans="1:3" outlineLevel="2" collapsed="1" x14ac:dyDescent="0.35">
      <c r="A4" s="1"/>
      <c r="B4" s="11" t="s">
        <v>68</v>
      </c>
      <c r="C4" s="1">
        <f>SUBTOTAL(9,C2:C3)</f>
        <v>36000000</v>
      </c>
    </row>
    <row r="5" spans="1:3" outlineLevel="1" x14ac:dyDescent="0.35">
      <c r="A5" s="11" t="s">
        <v>59</v>
      </c>
      <c r="B5" s="1"/>
      <c r="C5" s="1">
        <f>SUBTOTAL(9,C2:C3)</f>
        <v>36000000</v>
      </c>
    </row>
    <row r="6" spans="1:3" hidden="1" outlineLevel="3" x14ac:dyDescent="0.35">
      <c r="A6" s="1" t="s">
        <v>17</v>
      </c>
      <c r="B6" s="1" t="s">
        <v>23</v>
      </c>
      <c r="C6" s="1">
        <v>10000000</v>
      </c>
    </row>
    <row r="7" spans="1:3" hidden="1" outlineLevel="3" x14ac:dyDescent="0.35">
      <c r="A7" s="1" t="s">
        <v>17</v>
      </c>
      <c r="B7" s="1" t="s">
        <v>23</v>
      </c>
      <c r="C7" s="1">
        <v>25000000</v>
      </c>
    </row>
    <row r="8" spans="1:3" outlineLevel="2" collapsed="1" x14ac:dyDescent="0.35">
      <c r="A8" s="1"/>
      <c r="B8" s="11" t="s">
        <v>68</v>
      </c>
      <c r="C8" s="1">
        <f>SUBTOTAL(9,C6:C7)</f>
        <v>35000000</v>
      </c>
    </row>
    <row r="9" spans="1:3" outlineLevel="1" x14ac:dyDescent="0.35">
      <c r="A9" s="11" t="s">
        <v>60</v>
      </c>
      <c r="B9" s="1"/>
      <c r="C9" s="1">
        <f>SUBTOTAL(9,C6:C7)</f>
        <v>35000000</v>
      </c>
    </row>
    <row r="10" spans="1:3" hidden="1" outlineLevel="3" x14ac:dyDescent="0.35">
      <c r="A10" s="1" t="s">
        <v>11</v>
      </c>
      <c r="B10" s="1" t="s">
        <v>19</v>
      </c>
      <c r="C10" s="1">
        <v>7500000</v>
      </c>
    </row>
    <row r="11" spans="1:3" hidden="1" outlineLevel="3" x14ac:dyDescent="0.35">
      <c r="A11" s="1" t="s">
        <v>11</v>
      </c>
      <c r="B11" s="1" t="s">
        <v>19</v>
      </c>
      <c r="C11" s="1">
        <v>5000000</v>
      </c>
    </row>
    <row r="12" spans="1:3" hidden="1" outlineLevel="3" x14ac:dyDescent="0.35">
      <c r="A12" s="1" t="s">
        <v>11</v>
      </c>
      <c r="B12" s="1" t="s">
        <v>19</v>
      </c>
      <c r="C12" s="1">
        <v>7500000</v>
      </c>
    </row>
    <row r="13" spans="1:3" hidden="1" outlineLevel="3" x14ac:dyDescent="0.35">
      <c r="A13" s="1" t="s">
        <v>11</v>
      </c>
      <c r="B13" s="1" t="s">
        <v>19</v>
      </c>
      <c r="C13" s="1">
        <v>5000000</v>
      </c>
    </row>
    <row r="14" spans="1:3" hidden="1" outlineLevel="3" x14ac:dyDescent="0.35">
      <c r="A14" s="1" t="s">
        <v>11</v>
      </c>
      <c r="B14" s="1" t="s">
        <v>19</v>
      </c>
      <c r="C14" s="1">
        <v>5000000</v>
      </c>
    </row>
    <row r="15" spans="1:3" hidden="1" outlineLevel="3" x14ac:dyDescent="0.35">
      <c r="A15" s="1" t="s">
        <v>11</v>
      </c>
      <c r="B15" s="1" t="s">
        <v>19</v>
      </c>
      <c r="C15" s="1">
        <v>7500000</v>
      </c>
    </row>
    <row r="16" spans="1:3" outlineLevel="2" collapsed="1" x14ac:dyDescent="0.35">
      <c r="A16" s="1"/>
      <c r="B16" s="11" t="s">
        <v>69</v>
      </c>
      <c r="C16" s="1">
        <f>SUBTOTAL(9,C10:C15)</f>
        <v>37500000</v>
      </c>
    </row>
    <row r="17" spans="1:3" outlineLevel="1" x14ac:dyDescent="0.35">
      <c r="A17" s="11" t="s">
        <v>61</v>
      </c>
      <c r="B17" s="1"/>
      <c r="C17" s="1">
        <f>SUBTOTAL(9,C10:C15)</f>
        <v>37500000</v>
      </c>
    </row>
    <row r="18" spans="1:3" hidden="1" outlineLevel="3" x14ac:dyDescent="0.35">
      <c r="A18" s="1" t="s">
        <v>10</v>
      </c>
      <c r="B18" s="1" t="s">
        <v>18</v>
      </c>
      <c r="C18" s="1">
        <v>5000000</v>
      </c>
    </row>
    <row r="19" spans="1:3" hidden="1" outlineLevel="3" x14ac:dyDescent="0.35">
      <c r="A19" s="1" t="s">
        <v>10</v>
      </c>
      <c r="B19" s="1" t="s">
        <v>18</v>
      </c>
      <c r="C19" s="1">
        <v>3000000</v>
      </c>
    </row>
    <row r="20" spans="1:3" hidden="1" outlineLevel="3" x14ac:dyDescent="0.35">
      <c r="A20" s="1" t="s">
        <v>10</v>
      </c>
      <c r="B20" s="1" t="s">
        <v>18</v>
      </c>
      <c r="C20" s="1">
        <v>4000000</v>
      </c>
    </row>
    <row r="21" spans="1:3" outlineLevel="2" collapsed="1" x14ac:dyDescent="0.35">
      <c r="A21" s="1"/>
      <c r="B21" s="11" t="s">
        <v>70</v>
      </c>
      <c r="C21" s="1">
        <f>SUBTOTAL(9,C18:C20)</f>
        <v>12000000</v>
      </c>
    </row>
    <row r="22" spans="1:3" outlineLevel="1" x14ac:dyDescent="0.35">
      <c r="A22" s="11" t="s">
        <v>62</v>
      </c>
      <c r="B22" s="1"/>
      <c r="C22" s="1">
        <f>SUBTOTAL(9,C18:C20)</f>
        <v>12000000</v>
      </c>
    </row>
    <row r="23" spans="1:3" hidden="1" outlineLevel="3" x14ac:dyDescent="0.35">
      <c r="A23" s="1" t="s">
        <v>12</v>
      </c>
      <c r="B23" s="1" t="s">
        <v>18</v>
      </c>
      <c r="C23" s="1">
        <v>3600000</v>
      </c>
    </row>
    <row r="24" spans="1:3" outlineLevel="2" collapsed="1" x14ac:dyDescent="0.35">
      <c r="A24" s="1"/>
      <c r="B24" s="11" t="s">
        <v>70</v>
      </c>
      <c r="C24" s="1">
        <f>SUBTOTAL(9,C23:C23)</f>
        <v>3600000</v>
      </c>
    </row>
    <row r="25" spans="1:3" outlineLevel="1" x14ac:dyDescent="0.35">
      <c r="A25" s="11" t="s">
        <v>63</v>
      </c>
      <c r="B25" s="1"/>
      <c r="C25" s="1">
        <f>SUBTOTAL(9,C23:C23)</f>
        <v>3600000</v>
      </c>
    </row>
    <row r="26" spans="1:3" hidden="1" outlineLevel="3" x14ac:dyDescent="0.35">
      <c r="A26" s="1" t="s">
        <v>13</v>
      </c>
      <c r="B26" s="1" t="s">
        <v>20</v>
      </c>
      <c r="C26" s="1">
        <v>5400000</v>
      </c>
    </row>
    <row r="27" spans="1:3" hidden="1" outlineLevel="3" x14ac:dyDescent="0.35">
      <c r="A27" s="1" t="s">
        <v>13</v>
      </c>
      <c r="B27" s="1" t="s">
        <v>20</v>
      </c>
      <c r="C27" s="1">
        <v>7200000</v>
      </c>
    </row>
    <row r="28" spans="1:3" outlineLevel="2" collapsed="1" x14ac:dyDescent="0.35">
      <c r="A28" s="1"/>
      <c r="B28" s="11" t="s">
        <v>71</v>
      </c>
      <c r="C28" s="1">
        <f>SUBTOTAL(9,C26:C27)</f>
        <v>12600000</v>
      </c>
    </row>
    <row r="29" spans="1:3" outlineLevel="1" x14ac:dyDescent="0.35">
      <c r="A29" s="11" t="s">
        <v>64</v>
      </c>
      <c r="B29" s="1"/>
      <c r="C29" s="1">
        <f>SUBTOTAL(9,C26:C27)</f>
        <v>12600000</v>
      </c>
    </row>
    <row r="30" spans="1:3" hidden="1" outlineLevel="3" x14ac:dyDescent="0.35">
      <c r="A30" s="1" t="s">
        <v>14</v>
      </c>
      <c r="B30" s="1" t="s">
        <v>21</v>
      </c>
      <c r="C30" s="1">
        <v>19600000</v>
      </c>
    </row>
    <row r="31" spans="1:3" hidden="1" outlineLevel="3" x14ac:dyDescent="0.35">
      <c r="A31" s="1" t="s">
        <v>14</v>
      </c>
      <c r="B31" s="1" t="s">
        <v>21</v>
      </c>
      <c r="C31" s="1">
        <v>19600000</v>
      </c>
    </row>
    <row r="32" spans="1:3" hidden="1" outlineLevel="3" x14ac:dyDescent="0.35">
      <c r="A32" s="1" t="s">
        <v>14</v>
      </c>
      <c r="B32" s="1" t="s">
        <v>21</v>
      </c>
      <c r="C32" s="1">
        <v>24500000</v>
      </c>
    </row>
    <row r="33" spans="1:3" outlineLevel="2" collapsed="1" x14ac:dyDescent="0.35">
      <c r="A33" s="1"/>
      <c r="B33" s="11" t="s">
        <v>72</v>
      </c>
      <c r="C33" s="1">
        <f>SUBTOTAL(9,C30:C32)</f>
        <v>63700000</v>
      </c>
    </row>
    <row r="34" spans="1:3" outlineLevel="1" x14ac:dyDescent="0.35">
      <c r="A34" s="11" t="s">
        <v>65</v>
      </c>
      <c r="B34" s="1"/>
      <c r="C34" s="1">
        <f>SUBTOTAL(9,C30:C32)</f>
        <v>63700000</v>
      </c>
    </row>
    <row r="35" spans="1:3" hidden="1" outlineLevel="3" x14ac:dyDescent="0.35">
      <c r="A35" s="1" t="s">
        <v>15</v>
      </c>
      <c r="B35" s="1" t="s">
        <v>22</v>
      </c>
      <c r="C35" s="1">
        <v>24000000</v>
      </c>
    </row>
    <row r="36" spans="1:3" outlineLevel="2" collapsed="1" x14ac:dyDescent="0.35">
      <c r="A36" s="1"/>
      <c r="B36" s="11" t="s">
        <v>73</v>
      </c>
      <c r="C36" s="1">
        <f>SUBTOTAL(9,C35:C35)</f>
        <v>24000000</v>
      </c>
    </row>
    <row r="37" spans="1:3" outlineLevel="1" x14ac:dyDescent="0.35">
      <c r="A37" s="11" t="s">
        <v>66</v>
      </c>
      <c r="B37" s="1"/>
      <c r="C37" s="1">
        <f>SUBTOTAL(9,C35:C35)</f>
        <v>24000000</v>
      </c>
    </row>
    <row r="38" spans="1:3" x14ac:dyDescent="0.35">
      <c r="A38" s="11" t="s">
        <v>67</v>
      </c>
      <c r="B38" s="1"/>
      <c r="C38" s="1">
        <f>SUBTOTAL(9,C2:C35)</f>
        <v>224400000</v>
      </c>
    </row>
  </sheetData>
  <sortState xmlns:xlrd2="http://schemas.microsoft.com/office/spreadsheetml/2017/richdata2" ref="A2:C35">
    <sortCondition ref="A1:A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3AE6-D97B-4A28-88DF-27BBF98E4FE3}">
  <dimension ref="A1:F22"/>
  <sheetViews>
    <sheetView zoomScale="74" workbookViewId="0">
      <selection activeCell="F9" sqref="F9"/>
    </sheetView>
  </sheetViews>
  <sheetFormatPr defaultRowHeight="14.5" x14ac:dyDescent="0.35"/>
  <cols>
    <col min="2" max="2" width="17.453125" customWidth="1"/>
    <col min="3" max="3" width="15.7265625" customWidth="1"/>
    <col min="7" max="7" width="13.90625" customWidth="1"/>
  </cols>
  <sheetData>
    <row r="1" spans="1:6" x14ac:dyDescent="0.35">
      <c r="A1" s="1" t="s">
        <v>33</v>
      </c>
      <c r="B1" s="1"/>
      <c r="C1" s="8">
        <v>43871</v>
      </c>
      <c r="D1" s="1"/>
      <c r="E1" s="1"/>
      <c r="F1" s="1"/>
    </row>
    <row r="2" spans="1:6" x14ac:dyDescent="0.35">
      <c r="A2" s="1" t="s">
        <v>34</v>
      </c>
      <c r="B2" s="1"/>
      <c r="C2" s="1">
        <v>110</v>
      </c>
      <c r="D2" s="1"/>
      <c r="E2" s="1"/>
      <c r="F2" s="1"/>
    </row>
    <row r="3" spans="1:6" x14ac:dyDescent="0.35">
      <c r="A3" s="4" t="s">
        <v>35</v>
      </c>
      <c r="B3" s="4" t="s">
        <v>36</v>
      </c>
      <c r="C3" s="4" t="s">
        <v>37</v>
      </c>
      <c r="D3" s="4" t="s">
        <v>38</v>
      </c>
      <c r="E3" s="4" t="s">
        <v>39</v>
      </c>
      <c r="F3" s="4" t="s">
        <v>40</v>
      </c>
    </row>
    <row r="4" spans="1:6" x14ac:dyDescent="0.35">
      <c r="A4" s="4" t="s">
        <v>41</v>
      </c>
      <c r="B4" s="8">
        <v>43871</v>
      </c>
      <c r="C4" s="1">
        <v>80</v>
      </c>
      <c r="D4" s="1">
        <f>$C$2*C4</f>
        <v>8800</v>
      </c>
      <c r="E4" s="1">
        <f>D4-IF(C4&lt;=100,$B$18*D4/100,IF(C4&lt;=200,D4*$B$19/100,IF(C4&lt;=300,D4*$B$20/100,IF(C4&lt;=400,D4*$B$21/100,IF(C4&gt;400,D4*$B$22/100)))))</f>
        <v>8800</v>
      </c>
      <c r="F4" s="10" t="str">
        <f>IF(AND(($C$1-B4)&lt;7,E4&gt;15000),"claim","-")</f>
        <v>-</v>
      </c>
    </row>
    <row r="5" spans="1:6" x14ac:dyDescent="0.35">
      <c r="A5" s="4" t="s">
        <v>42</v>
      </c>
      <c r="B5" s="8">
        <v>43872</v>
      </c>
      <c r="C5" s="1">
        <v>300</v>
      </c>
      <c r="D5" s="1">
        <f t="shared" ref="D5:D14" si="0">$C$2*C5</f>
        <v>33000</v>
      </c>
      <c r="E5" s="1">
        <f>D5-IF(C5&lt;=100,$B$18*D5/100,IF(C5&lt;=200,D5*$B$19/100,IF(C5&lt;=300,D5*$B$20/100,IF(C5&lt;=400,D5*$B$21/100,IF(C5&gt;400,D5*$B$22/100)))))</f>
        <v>29700</v>
      </c>
      <c r="F5" s="12" t="str">
        <f t="shared" ref="F5:F14" si="1">IF(AND(($C$1-B5)&lt;7,E5&gt;15000),"claim","-")</f>
        <v>claim</v>
      </c>
    </row>
    <row r="6" spans="1:6" x14ac:dyDescent="0.35">
      <c r="A6" s="4" t="s">
        <v>43</v>
      </c>
      <c r="B6" s="8">
        <v>43873</v>
      </c>
      <c r="C6" s="1">
        <v>100</v>
      </c>
      <c r="D6" s="1">
        <f t="shared" si="0"/>
        <v>11000</v>
      </c>
      <c r="E6" s="1">
        <f t="shared" ref="E6:E14" si="2">D6-IF(C6&lt;=100,$B$18*D6/100,IF(C6&lt;=200,D6*$B$19/100,IF(C6&lt;=300,D6*$B$20/100,IF(C6&lt;=400,D6*$B$21/100,IF(C6&gt;400,D6*$B$22/100)))))</f>
        <v>11000</v>
      </c>
      <c r="F6" s="12" t="str">
        <f t="shared" si="1"/>
        <v>-</v>
      </c>
    </row>
    <row r="7" spans="1:6" x14ac:dyDescent="0.35">
      <c r="A7" s="4" t="s">
        <v>44</v>
      </c>
      <c r="B7" s="8">
        <v>43874</v>
      </c>
      <c r="C7" s="1">
        <v>200</v>
      </c>
      <c r="D7" s="1">
        <f t="shared" si="0"/>
        <v>22000</v>
      </c>
      <c r="E7" s="1">
        <f t="shared" si="2"/>
        <v>20900</v>
      </c>
      <c r="F7" s="12" t="str">
        <f t="shared" si="1"/>
        <v>claim</v>
      </c>
    </row>
    <row r="8" spans="1:6" x14ac:dyDescent="0.35">
      <c r="A8" s="4" t="s">
        <v>45</v>
      </c>
      <c r="B8" s="8">
        <v>43875</v>
      </c>
      <c r="C8" s="1">
        <v>320</v>
      </c>
      <c r="D8" s="1">
        <f t="shared" si="0"/>
        <v>35200</v>
      </c>
      <c r="E8" s="1">
        <f t="shared" si="2"/>
        <v>29920</v>
      </c>
      <c r="F8" s="12" t="str">
        <f t="shared" si="1"/>
        <v>claim</v>
      </c>
    </row>
    <row r="9" spans="1:6" x14ac:dyDescent="0.35">
      <c r="A9" s="4" t="s">
        <v>46</v>
      </c>
      <c r="B9" s="8">
        <v>43876</v>
      </c>
      <c r="C9" s="1">
        <v>300</v>
      </c>
      <c r="D9" s="1">
        <f t="shared" si="0"/>
        <v>33000</v>
      </c>
      <c r="E9" s="1">
        <f t="shared" si="2"/>
        <v>29700</v>
      </c>
      <c r="F9" s="12" t="str">
        <f t="shared" si="1"/>
        <v>claim</v>
      </c>
    </row>
    <row r="10" spans="1:6" x14ac:dyDescent="0.35">
      <c r="A10" s="4" t="s">
        <v>47</v>
      </c>
      <c r="B10" s="8">
        <v>43877</v>
      </c>
      <c r="C10" s="1">
        <v>310</v>
      </c>
      <c r="D10" s="1">
        <f t="shared" si="0"/>
        <v>34100</v>
      </c>
      <c r="E10" s="1">
        <f t="shared" si="2"/>
        <v>28985</v>
      </c>
      <c r="F10" s="12" t="str">
        <f t="shared" si="1"/>
        <v>claim</v>
      </c>
    </row>
    <row r="11" spans="1:6" x14ac:dyDescent="0.35">
      <c r="A11" s="4" t="s">
        <v>48</v>
      </c>
      <c r="B11" s="8">
        <v>43878</v>
      </c>
      <c r="C11" s="1">
        <v>220</v>
      </c>
      <c r="D11" s="1">
        <f t="shared" si="0"/>
        <v>24200</v>
      </c>
      <c r="E11" s="1">
        <f t="shared" si="2"/>
        <v>21780</v>
      </c>
      <c r="F11" s="12" t="str">
        <f t="shared" si="1"/>
        <v>claim</v>
      </c>
    </row>
    <row r="12" spans="1:6" x14ac:dyDescent="0.35">
      <c r="A12" s="4" t="s">
        <v>49</v>
      </c>
      <c r="B12" s="8">
        <v>43879</v>
      </c>
      <c r="C12" s="1">
        <v>320</v>
      </c>
      <c r="D12" s="1">
        <f t="shared" si="0"/>
        <v>35200</v>
      </c>
      <c r="E12" s="1">
        <f t="shared" si="2"/>
        <v>29920</v>
      </c>
      <c r="F12" s="12" t="str">
        <f t="shared" si="1"/>
        <v>claim</v>
      </c>
    </row>
    <row r="13" spans="1:6" x14ac:dyDescent="0.35">
      <c r="A13" s="4" t="s">
        <v>50</v>
      </c>
      <c r="B13" s="8">
        <v>43880</v>
      </c>
      <c r="C13" s="1">
        <v>450</v>
      </c>
      <c r="D13" s="1">
        <f t="shared" si="0"/>
        <v>49500</v>
      </c>
      <c r="E13" s="1">
        <f t="shared" si="2"/>
        <v>39600</v>
      </c>
      <c r="F13" s="12" t="str">
        <f t="shared" si="1"/>
        <v>claim</v>
      </c>
    </row>
    <row r="14" spans="1:6" x14ac:dyDescent="0.35">
      <c r="A14" s="4" t="s">
        <v>51</v>
      </c>
      <c r="B14" s="8">
        <v>43881</v>
      </c>
      <c r="C14" s="1">
        <v>500</v>
      </c>
      <c r="D14" s="1">
        <f t="shared" si="0"/>
        <v>55000</v>
      </c>
      <c r="E14" s="1">
        <f t="shared" si="2"/>
        <v>44000</v>
      </c>
      <c r="F14" s="12" t="str">
        <f t="shared" si="1"/>
        <v>claim</v>
      </c>
    </row>
    <row r="17" spans="1:2" x14ac:dyDescent="0.35">
      <c r="A17" s="9" t="s">
        <v>52</v>
      </c>
      <c r="B17" s="5" t="s">
        <v>53</v>
      </c>
    </row>
    <row r="18" spans="1:2" x14ac:dyDescent="0.35">
      <c r="A18" s="9" t="s">
        <v>55</v>
      </c>
      <c r="B18" s="5">
        <v>0</v>
      </c>
    </row>
    <row r="19" spans="1:2" x14ac:dyDescent="0.35">
      <c r="A19" s="9" t="s">
        <v>56</v>
      </c>
      <c r="B19" s="5">
        <v>5</v>
      </c>
    </row>
    <row r="20" spans="1:2" x14ac:dyDescent="0.35">
      <c r="A20" s="9" t="s">
        <v>57</v>
      </c>
      <c r="B20" s="5">
        <v>10</v>
      </c>
    </row>
    <row r="21" spans="1:2" x14ac:dyDescent="0.35">
      <c r="A21" s="9" t="s">
        <v>54</v>
      </c>
      <c r="B21" s="5">
        <v>15</v>
      </c>
    </row>
    <row r="22" spans="1:2" x14ac:dyDescent="0.35">
      <c r="A22" s="9" t="s">
        <v>58</v>
      </c>
      <c r="B22" s="5">
        <v>20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Lembar1</vt:lpstr>
      <vt:lpstr>Lembar2</vt:lpstr>
      <vt:lpstr>Lembar4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PUTRI NISRINA AZ-ZAHRA(589217)</cp:lastModifiedBy>
  <dcterms:created xsi:type="dcterms:W3CDTF">2021-03-30T08:33:43Z</dcterms:created>
  <dcterms:modified xsi:type="dcterms:W3CDTF">2021-04-03T15:03:40Z</dcterms:modified>
</cp:coreProperties>
</file>