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5003201158_mahasiswa_integra_its_ac_id/Documents/SEMESTER 3/Analisis Numerik/Tugas Praktikum/"/>
    </mc:Choice>
  </mc:AlternateContent>
  <xr:revisionPtr revIDLastSave="146" documentId="8_{5E494912-23CF-4783-9FFA-4033F679A7B1}" xr6:coauthVersionLast="47" xr6:coauthVersionMax="47" xr10:uidLastSave="{5A7A6EC2-DF71-4620-8C79-E6FC5B7E361C}"/>
  <bookViews>
    <workbookView minimized="1" xWindow="5960" yWindow="3320" windowWidth="7500" windowHeight="6000" xr2:uid="{07E3C25E-D0B6-4847-984E-4B035CF3EB74}"/>
  </bookViews>
  <sheets>
    <sheet name="Interpo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V19" i="1"/>
  <c r="R12" i="1"/>
  <c r="AA13" i="1" l="1"/>
  <c r="AA14" i="1" s="1"/>
  <c r="AA15" i="1" s="1"/>
  <c r="W14" i="1"/>
  <c r="W15" i="1"/>
  <c r="W16" i="1"/>
  <c r="X15" i="1" s="1"/>
  <c r="W13" i="1"/>
  <c r="AB13" i="1" s="1"/>
  <c r="AB14" i="1" l="1"/>
  <c r="X14" i="1"/>
  <c r="Y14" i="1" s="1"/>
  <c r="X13" i="1"/>
  <c r="AB15" i="1" l="1"/>
  <c r="Y13" i="1"/>
  <c r="Z13" i="1" s="1"/>
  <c r="AB16" i="1" l="1"/>
  <c r="P12" i="1" l="1"/>
  <c r="Q12" i="1"/>
  <c r="O12" i="1"/>
  <c r="N5" i="1"/>
  <c r="G12" i="1"/>
  <c r="F12" i="1"/>
  <c r="H12" i="1"/>
  <c r="P5" i="1"/>
  <c r="O5" i="1"/>
  <c r="M5" i="1"/>
  <c r="L14" i="1" l="1"/>
  <c r="L15" i="1"/>
  <c r="D14" i="1"/>
  <c r="D15" i="1" s="1"/>
  <c r="L16" i="1" l="1"/>
  <c r="L18" i="1" s="1"/>
</calcChain>
</file>

<file path=xl/sharedStrings.xml><?xml version="1.0" encoding="utf-8"?>
<sst xmlns="http://schemas.openxmlformats.org/spreadsheetml/2006/main" count="41" uniqueCount="29">
  <si>
    <t>x</t>
  </si>
  <si>
    <t>y</t>
  </si>
  <si>
    <t>Linear Interpolation</t>
  </si>
  <si>
    <t>x0</t>
  </si>
  <si>
    <t>x1</t>
  </si>
  <si>
    <t>y0</t>
  </si>
  <si>
    <t>y1</t>
  </si>
  <si>
    <t>true value</t>
  </si>
  <si>
    <t>error</t>
  </si>
  <si>
    <t>%</t>
  </si>
  <si>
    <t>Quadratic Interpolation</t>
  </si>
  <si>
    <t>x2</t>
  </si>
  <si>
    <t>y2</t>
  </si>
  <si>
    <t>b0</t>
  </si>
  <si>
    <t>b1</t>
  </si>
  <si>
    <t>b2</t>
  </si>
  <si>
    <t>f2(x)</t>
  </si>
  <si>
    <t>eror</t>
  </si>
  <si>
    <t>General Form of Newton’s Interpolating Polynomials</t>
  </si>
  <si>
    <t>i</t>
  </si>
  <si>
    <t>xi</t>
  </si>
  <si>
    <t>f(xi)</t>
  </si>
  <si>
    <t>Pertama</t>
  </si>
  <si>
    <t>Kedua</t>
  </si>
  <si>
    <t>Ketiga</t>
  </si>
  <si>
    <t>xt</t>
  </si>
  <si>
    <t>yint</t>
  </si>
  <si>
    <t>f(x) = xe^-x</t>
  </si>
  <si>
    <t>f(4)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</si>
</sst>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Arial Rounded MT Bold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C767-B8C5-4C7B-B71E-F7340EF54DA6}">
  <dimension ref="B2:AB19"/>
  <sheetViews>
    <sheetView tabSelected="1" topLeftCell="A3" zoomScale="104" workbookViewId="0">
      <selection activeCell="A20" sqref="A20"/>
    </sheetView>
  </sheetViews>
  <sheetFormatPr defaultRowHeight="14.5" x14ac:dyDescent="0.35"/>
  <cols>
    <col min="1" max="1" width="6.26953125" style="1" customWidth="1"/>
    <col min="2" max="2" width="6.7265625" style="1" customWidth="1"/>
    <col min="3" max="3" width="7.453125" style="1" customWidth="1"/>
    <col min="4" max="4" width="5.81640625" style="1" customWidth="1"/>
    <col min="5" max="6" width="6.26953125" style="1" customWidth="1"/>
    <col min="7" max="7" width="6.81640625" style="1" customWidth="1"/>
    <col min="8" max="8" width="10.1796875" style="1" customWidth="1"/>
    <col min="9" max="9" width="5.90625" style="1" customWidth="1"/>
    <col min="10" max="10" width="12" style="1" customWidth="1"/>
    <col min="11" max="15" width="8.7265625" style="1"/>
    <col min="16" max="16" width="6.453125" style="1" customWidth="1"/>
    <col min="17" max="17" width="7.08984375" style="1" customWidth="1"/>
    <col min="18" max="18" width="11.7265625" style="1" customWidth="1"/>
    <col min="19" max="29" width="8.7265625" style="1"/>
    <col min="30" max="30" width="10.36328125" style="1" customWidth="1"/>
    <col min="31" max="16384" width="8.7265625" style="1"/>
  </cols>
  <sheetData>
    <row r="2" spans="2:28" ht="20" x14ac:dyDescent="0.35">
      <c r="N2" s="11" t="s">
        <v>27</v>
      </c>
    </row>
    <row r="4" spans="2:28" x14ac:dyDescent="0.35">
      <c r="L4" s="2" t="s">
        <v>0</v>
      </c>
      <c r="M4" s="2">
        <v>0</v>
      </c>
      <c r="N4" s="2">
        <v>2</v>
      </c>
      <c r="O4" s="2">
        <v>5</v>
      </c>
      <c r="P4" s="2">
        <v>6</v>
      </c>
    </row>
    <row r="5" spans="2:28" x14ac:dyDescent="0.35">
      <c r="L5" s="3" t="s">
        <v>1</v>
      </c>
      <c r="M5" s="3">
        <f>M4*EXP(-M4)</f>
        <v>0</v>
      </c>
      <c r="N5" s="3">
        <f>N4*EXP(-N4)</f>
        <v>0.2706705664732254</v>
      </c>
      <c r="O5" s="3">
        <f t="shared" ref="O5" si="0">O4*EXP(-O4)</f>
        <v>3.3689734995427337E-2</v>
      </c>
      <c r="P5" s="3">
        <f>P4*EXP(-P4)</f>
        <v>1.4872513059998151E-2</v>
      </c>
    </row>
    <row r="7" spans="2:28" x14ac:dyDescent="0.35">
      <c r="L7" s="4" t="s">
        <v>0</v>
      </c>
      <c r="M7" s="4">
        <v>4</v>
      </c>
    </row>
    <row r="10" spans="2:28" ht="23.5" x14ac:dyDescent="0.35">
      <c r="B10" s="5" t="s">
        <v>2</v>
      </c>
      <c r="C10" s="6"/>
      <c r="D10" s="6"/>
      <c r="E10" s="6"/>
      <c r="F10" s="6"/>
      <c r="G10" s="6"/>
      <c r="H10" s="6"/>
      <c r="I10" s="6"/>
      <c r="J10" s="5" t="s">
        <v>10</v>
      </c>
      <c r="K10" s="6"/>
      <c r="L10" s="6"/>
      <c r="M10" s="6"/>
      <c r="N10" s="6"/>
      <c r="O10" s="6"/>
      <c r="P10" s="6"/>
      <c r="Q10" s="6"/>
      <c r="T10" s="5" t="s">
        <v>18</v>
      </c>
    </row>
    <row r="11" spans="2:28" x14ac:dyDescent="0.35">
      <c r="B11" s="7"/>
      <c r="C11" s="8" t="s">
        <v>0</v>
      </c>
      <c r="D11" s="8" t="s">
        <v>3</v>
      </c>
      <c r="E11" s="8" t="s">
        <v>4</v>
      </c>
      <c r="F11" s="8" t="s">
        <v>5</v>
      </c>
      <c r="G11" s="8" t="s">
        <v>6</v>
      </c>
      <c r="H11" s="8" t="s">
        <v>7</v>
      </c>
      <c r="J11" s="7"/>
      <c r="K11" s="8" t="s">
        <v>0</v>
      </c>
      <c r="L11" s="8" t="s">
        <v>3</v>
      </c>
      <c r="M11" s="8" t="s">
        <v>4</v>
      </c>
      <c r="N11" s="8" t="s">
        <v>11</v>
      </c>
      <c r="O11" s="8" t="s">
        <v>5</v>
      </c>
      <c r="P11" s="8" t="s">
        <v>6</v>
      </c>
      <c r="Q11" s="8" t="s">
        <v>12</v>
      </c>
      <c r="R11" s="8" t="s">
        <v>7</v>
      </c>
    </row>
    <row r="12" spans="2:28" x14ac:dyDescent="0.35">
      <c r="B12" s="7"/>
      <c r="C12" s="9">
        <v>4</v>
      </c>
      <c r="D12" s="9">
        <v>0</v>
      </c>
      <c r="E12" s="9">
        <v>5</v>
      </c>
      <c r="F12" s="9">
        <f>D12*EXP(-D12)</f>
        <v>0</v>
      </c>
      <c r="G12" s="9">
        <f>E12*EXP(-E12)</f>
        <v>3.3689734995427337E-2</v>
      </c>
      <c r="H12" s="9">
        <f>C12*EXP(-C12)</f>
        <v>7.3262555554936715E-2</v>
      </c>
      <c r="J12" s="7"/>
      <c r="K12" s="9">
        <v>4</v>
      </c>
      <c r="L12" s="9">
        <v>0</v>
      </c>
      <c r="M12" s="9">
        <v>5</v>
      </c>
      <c r="N12" s="9">
        <v>6</v>
      </c>
      <c r="O12" s="9">
        <f>L12*EXP(-L12)</f>
        <v>0</v>
      </c>
      <c r="P12" s="9">
        <f t="shared" ref="P12:Q12" si="1">M12*EXP(-M12)</f>
        <v>3.3689734995427337E-2</v>
      </c>
      <c r="Q12" s="9">
        <f t="shared" si="1"/>
        <v>1.4872513059998151E-2</v>
      </c>
      <c r="R12" s="9">
        <f>H12</f>
        <v>7.3262555554936715E-2</v>
      </c>
      <c r="U12" s="8" t="s">
        <v>19</v>
      </c>
      <c r="V12" s="8" t="s">
        <v>20</v>
      </c>
      <c r="W12" s="8" t="s">
        <v>21</v>
      </c>
      <c r="X12" s="8" t="s">
        <v>22</v>
      </c>
      <c r="Y12" s="8" t="s">
        <v>23</v>
      </c>
      <c r="Z12" s="8" t="s">
        <v>24</v>
      </c>
      <c r="AA12" s="8" t="s">
        <v>25</v>
      </c>
      <c r="AB12" s="8" t="s">
        <v>26</v>
      </c>
    </row>
    <row r="13" spans="2:28" x14ac:dyDescent="0.35">
      <c r="B13" s="7"/>
      <c r="J13" s="7"/>
      <c r="U13" s="9">
        <v>0</v>
      </c>
      <c r="V13" s="9">
        <v>0</v>
      </c>
      <c r="W13" s="9">
        <f>V13*EXP(-V13)</f>
        <v>0</v>
      </c>
      <c r="X13" s="9">
        <f>(W14-W13)/(V14-V13)</f>
        <v>0.1353352832366127</v>
      </c>
      <c r="Y13" s="9">
        <f>(X14-X13)/(V15-V13)</f>
        <v>-4.2865778745842409E-2</v>
      </c>
      <c r="Z13" s="9">
        <f>(Y14-Y13)/(V16-V13)</f>
        <v>9.6516459808558257E-3</v>
      </c>
      <c r="AA13" s="9">
        <f>$V$18-V13</f>
        <v>4</v>
      </c>
      <c r="AB13" s="9">
        <f>W13</f>
        <v>0</v>
      </c>
    </row>
    <row r="14" spans="2:28" x14ac:dyDescent="0.35">
      <c r="B14" s="7"/>
      <c r="C14" s="10" t="s">
        <v>28</v>
      </c>
      <c r="D14" s="10">
        <f>F12+((G12-F12)/(E12-D12))*(C12-D12)</f>
        <v>2.6951787996341868E-2</v>
      </c>
      <c r="J14" s="7"/>
      <c r="K14" s="1" t="s">
        <v>13</v>
      </c>
      <c r="L14" s="1">
        <f>O12</f>
        <v>0</v>
      </c>
      <c r="U14" s="9">
        <v>1</v>
      </c>
      <c r="V14" s="9">
        <v>2</v>
      </c>
      <c r="W14" s="9">
        <f t="shared" ref="W14:W16" si="2">V14*EXP(-V14)</f>
        <v>0.2706705664732254</v>
      </c>
      <c r="X14" s="9">
        <f t="shared" ref="X14:X15" si="3">(W15-W14)/(V15-V14)</f>
        <v>-7.8993610492599356E-2</v>
      </c>
      <c r="Y14" s="9">
        <f>(X15-X14)/(V16-V14)</f>
        <v>1.5044097139292542E-2</v>
      </c>
      <c r="Z14" s="9"/>
      <c r="AA14" s="9">
        <f>AA13*($V$18-V14)</f>
        <v>8</v>
      </c>
      <c r="AB14" s="9">
        <f>W13+X13*AA13</f>
        <v>0.54134113294645081</v>
      </c>
    </row>
    <row r="15" spans="2:28" ht="23.5" x14ac:dyDescent="0.35">
      <c r="B15" s="7"/>
      <c r="C15" s="10" t="s">
        <v>8</v>
      </c>
      <c r="D15" s="10">
        <f>(H12-D14)/H12*100</f>
        <v>63.212055882855765</v>
      </c>
      <c r="E15" s="1" t="s">
        <v>9</v>
      </c>
      <c r="J15" s="7"/>
      <c r="K15" s="1" t="s">
        <v>14</v>
      </c>
      <c r="L15" s="1">
        <f>(P12-O12)/(M12-L12)</f>
        <v>6.737946999085467E-3</v>
      </c>
      <c r="R15" s="6"/>
      <c r="S15" s="6"/>
      <c r="U15" s="9">
        <v>2</v>
      </c>
      <c r="V15" s="9">
        <v>5</v>
      </c>
      <c r="W15" s="9">
        <f t="shared" si="2"/>
        <v>3.3689734995427337E-2</v>
      </c>
      <c r="X15" s="9">
        <f t="shared" si="3"/>
        <v>-1.8817221935429188E-2</v>
      </c>
      <c r="Y15" s="9"/>
      <c r="Z15" s="9"/>
      <c r="AA15" s="9">
        <f>AA14*($V$18-V15)</f>
        <v>-8</v>
      </c>
      <c r="AB15" s="9">
        <f>AB14+Y13*AA14</f>
        <v>0.19841490297971154</v>
      </c>
    </row>
    <row r="16" spans="2:28" x14ac:dyDescent="0.35">
      <c r="B16" s="7"/>
      <c r="J16" s="7"/>
      <c r="K16" s="1" t="s">
        <v>15</v>
      </c>
      <c r="L16" s="1">
        <f>(((Q12-P12)/(N12-M12))-L15)/(N12-L12)</f>
        <v>-4.2591948224191094E-3</v>
      </c>
      <c r="U16" s="9">
        <v>3</v>
      </c>
      <c r="V16" s="9">
        <v>6</v>
      </c>
      <c r="W16" s="9">
        <f t="shared" si="2"/>
        <v>1.4872513059998151E-2</v>
      </c>
      <c r="X16" s="9"/>
      <c r="Y16" s="9"/>
      <c r="Z16" s="9"/>
      <c r="AA16" s="9"/>
      <c r="AB16" s="8">
        <f>AB15+Z13*AA15</f>
        <v>0.12120173513286493</v>
      </c>
    </row>
    <row r="17" spans="2:23" x14ac:dyDescent="0.35">
      <c r="B17" s="7"/>
      <c r="J17" s="7"/>
    </row>
    <row r="18" spans="2:23" x14ac:dyDescent="0.35">
      <c r="J18" s="7"/>
      <c r="K18" s="10" t="s">
        <v>16</v>
      </c>
      <c r="L18" s="10">
        <f>L14+L15*(K12-L12)+L16*(K12-L12)*(K12-M12)</f>
        <v>4.3988567286018306E-2</v>
      </c>
      <c r="U18" s="10" t="s">
        <v>0</v>
      </c>
      <c r="V18" s="10">
        <v>4</v>
      </c>
    </row>
    <row r="19" spans="2:23" x14ac:dyDescent="0.35">
      <c r="J19" s="7"/>
      <c r="K19" s="10" t="s">
        <v>17</v>
      </c>
      <c r="L19" s="10">
        <f>ABS((R12-L18)/R12)*100</f>
        <v>39.957640089372795</v>
      </c>
      <c r="M19" s="1" t="s">
        <v>9</v>
      </c>
      <c r="U19" s="10" t="s">
        <v>8</v>
      </c>
      <c r="V19" s="10">
        <f>ABS((R12-AB16)/R12*100)</f>
        <v>65.434762976539233</v>
      </c>
      <c r="W19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PUTRI NISRINA AZ-ZAHRA(589217)</cp:lastModifiedBy>
  <dcterms:created xsi:type="dcterms:W3CDTF">2021-10-15T15:55:11Z</dcterms:created>
  <dcterms:modified xsi:type="dcterms:W3CDTF">2021-10-20T04:10:34Z</dcterms:modified>
</cp:coreProperties>
</file>