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340" windowHeight="7875" activeTab="3"/>
  </bookViews>
  <sheets>
    <sheet name="Sheet1" sheetId="1" r:id="rId1"/>
    <sheet name="Sheet2" sheetId="2" r:id="rId2"/>
    <sheet name="Sheet3" sheetId="3" r:id="rId3"/>
    <sheet name="排班" sheetId="5" r:id="rId4"/>
    <sheet name="Sheet6" sheetId="6" r:id="rId5"/>
  </sheets>
  <calcPr calcId="125725"/>
</workbook>
</file>

<file path=xl/calcChain.xml><?xml version="1.0" encoding="utf-8"?>
<calcChain xmlns="http://schemas.openxmlformats.org/spreadsheetml/2006/main">
  <c r="N24" i="5"/>
  <c r="N23"/>
  <c r="M32"/>
  <c r="K30"/>
  <c r="C24"/>
  <c r="C31" s="1"/>
  <c r="I3"/>
  <c r="C32"/>
  <c r="M5"/>
  <c r="I4"/>
  <c r="I24" l="1"/>
  <c r="E24"/>
  <c r="K18"/>
  <c r="J18"/>
  <c r="I18"/>
  <c r="I25" s="1"/>
  <c r="G18"/>
  <c r="G25" s="1"/>
  <c r="F18"/>
  <c r="E18"/>
  <c r="E25" s="1"/>
  <c r="C18"/>
  <c r="C25" s="1"/>
  <c r="B18"/>
  <c r="K17"/>
  <c r="I17"/>
  <c r="H17"/>
  <c r="H24" s="1"/>
  <c r="G17"/>
  <c r="G24" s="1"/>
  <c r="E17"/>
  <c r="D17"/>
  <c r="D24" s="1"/>
  <c r="C17"/>
  <c r="K16"/>
  <c r="J16"/>
  <c r="I16"/>
  <c r="I23" s="1"/>
  <c r="G16"/>
  <c r="G23" s="1"/>
  <c r="F16"/>
  <c r="E16"/>
  <c r="E23" s="1"/>
  <c r="C16"/>
  <c r="C23" s="1"/>
  <c r="B16"/>
  <c r="K15"/>
  <c r="I15"/>
  <c r="I22" s="1"/>
  <c r="H15"/>
  <c r="H22" s="1"/>
  <c r="G15"/>
  <c r="G22" s="1"/>
  <c r="E15"/>
  <c r="E22" s="1"/>
  <c r="D15"/>
  <c r="D22" s="1"/>
  <c r="C15"/>
  <c r="C22" s="1"/>
  <c r="J5"/>
  <c r="I5"/>
  <c r="E5"/>
  <c r="H18" s="1"/>
  <c r="H25" s="1"/>
  <c r="J4"/>
  <c r="E4"/>
  <c r="J17" s="1"/>
  <c r="J3"/>
  <c r="E3"/>
  <c r="H16" s="1"/>
  <c r="H23" s="1"/>
  <c r="J2"/>
  <c r="I2"/>
  <c r="E2"/>
  <c r="J15" s="1"/>
  <c r="J23" l="1"/>
  <c r="J22"/>
  <c r="G30"/>
  <c r="J25"/>
  <c r="J32" s="1"/>
  <c r="H29"/>
  <c r="J24"/>
  <c r="J31" s="1"/>
  <c r="I32"/>
  <c r="G29"/>
  <c r="E31"/>
  <c r="K2"/>
  <c r="K3"/>
  <c r="K4"/>
  <c r="K5"/>
  <c r="E29"/>
  <c r="I29"/>
  <c r="D30"/>
  <c r="H30"/>
  <c r="G31"/>
  <c r="B15"/>
  <c r="F15"/>
  <c r="F25" s="1"/>
  <c r="F32" s="1"/>
  <c r="D16"/>
  <c r="D23" s="1"/>
  <c r="B17"/>
  <c r="F17"/>
  <c r="D18"/>
  <c r="D25" s="1"/>
  <c r="D32" s="1"/>
  <c r="J29"/>
  <c r="E30"/>
  <c r="I30"/>
  <c r="D31"/>
  <c r="H31"/>
  <c r="G32"/>
  <c r="C29"/>
  <c r="J30"/>
  <c r="I31"/>
  <c r="H32"/>
  <c r="D29"/>
  <c r="C30"/>
  <c r="E32"/>
  <c r="L2" i="2"/>
  <c r="L3"/>
  <c r="L4"/>
  <c r="L5"/>
  <c r="L6"/>
  <c r="L7"/>
  <c r="L8"/>
  <c r="L9"/>
  <c r="L10"/>
  <c r="L11"/>
  <c r="L12"/>
  <c r="L13"/>
  <c r="L14"/>
  <c r="L1"/>
  <c r="F24" i="5" l="1"/>
  <c r="F31" s="1"/>
  <c r="B23"/>
  <c r="B30" s="1"/>
  <c r="B22"/>
  <c r="B29" s="1"/>
  <c r="B24"/>
  <c r="B31" s="1"/>
  <c r="B25"/>
  <c r="B32" s="1"/>
  <c r="F22"/>
  <c r="F29" s="1"/>
  <c r="F23"/>
  <c r="F30" s="1"/>
</calcChain>
</file>

<file path=xl/sharedStrings.xml><?xml version="1.0" encoding="utf-8"?>
<sst xmlns="http://schemas.openxmlformats.org/spreadsheetml/2006/main" count="135" uniqueCount="88">
  <si>
    <t>EX01</t>
    <phoneticPr fontId="1" type="noConversion"/>
  </si>
  <si>
    <t>EX02</t>
    <phoneticPr fontId="1" type="noConversion"/>
  </si>
  <si>
    <t>生产线</t>
    <phoneticPr fontId="1" type="noConversion"/>
  </si>
  <si>
    <t>PROFILE DESCRIPTION</t>
    <phoneticPr fontId="1" type="noConversion"/>
  </si>
  <si>
    <t>速度</t>
    <phoneticPr fontId="1" type="noConversion"/>
  </si>
  <si>
    <t>废品率</t>
    <phoneticPr fontId="1" type="noConversion"/>
  </si>
  <si>
    <t>EX01</t>
    <phoneticPr fontId="1" type="noConversion"/>
  </si>
  <si>
    <t>SGM200/201导槽密封条</t>
    <phoneticPr fontId="1" type="noConversion"/>
  </si>
  <si>
    <t>SGM201内侧条</t>
    <phoneticPr fontId="1" type="noConversion"/>
  </si>
  <si>
    <t>头道D密封条后门</t>
    <phoneticPr fontId="1" type="noConversion"/>
  </si>
  <si>
    <t>POLO外侧密封条</t>
    <phoneticPr fontId="1" type="noConversion"/>
  </si>
  <si>
    <t>PASSATB5外侧导槽密封条（16168）</t>
    <phoneticPr fontId="1" type="noConversion"/>
  </si>
  <si>
    <t>PASSATB5外侧导槽密封条（16164）</t>
    <phoneticPr fontId="1" type="noConversion"/>
  </si>
  <si>
    <t>PASSATB5外侧导槽密封条（16682）</t>
    <phoneticPr fontId="1" type="noConversion"/>
  </si>
  <si>
    <t>PASSATB5内侧毛条L01</t>
    <phoneticPr fontId="1" type="noConversion"/>
  </si>
  <si>
    <t>W204导槽密封条FA</t>
    <phoneticPr fontId="1" type="noConversion"/>
  </si>
  <si>
    <t>W204导槽密封条RC</t>
    <phoneticPr fontId="1" type="noConversion"/>
  </si>
  <si>
    <t>V212导槽密封条FA</t>
    <phoneticPr fontId="1" type="noConversion"/>
  </si>
  <si>
    <t>V212导槽密封条FD</t>
    <phoneticPr fontId="1" type="noConversion"/>
  </si>
  <si>
    <t>2012-1</t>
    <phoneticPr fontId="1" type="noConversion"/>
  </si>
  <si>
    <t>2012-2</t>
    <phoneticPr fontId="1" type="noConversion"/>
  </si>
  <si>
    <t>2012-3</t>
  </si>
  <si>
    <t>2012-4</t>
  </si>
  <si>
    <t>2012-5</t>
  </si>
  <si>
    <t>2012-6</t>
  </si>
  <si>
    <t>2012-7</t>
  </si>
  <si>
    <t>断面</t>
    <phoneticPr fontId="1" type="noConversion"/>
  </si>
  <si>
    <t>LINE</t>
  </si>
  <si>
    <t>平均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</si>
  <si>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</si>
  <si>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</si>
  <si>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</si>
  <si>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</si>
  <si>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</si>
  <si>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</si>
  <si>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</si>
  <si>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</si>
  <si>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</si>
  <si>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</si>
  <si>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</si>
  <si>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</si>
  <si>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</si>
  <si>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AVE</t>
  </si>
  <si>
    <t>规格</t>
  </si>
  <si>
    <t>库存</t>
  </si>
  <si>
    <t>安全库存</t>
  </si>
  <si>
    <t>需求</t>
  </si>
  <si>
    <t>净需求</t>
  </si>
  <si>
    <t>轮番倍数</t>
  </si>
  <si>
    <t>单包装</t>
  </si>
  <si>
    <t>缓冲数</t>
  </si>
  <si>
    <t>需求比例</t>
  </si>
  <si>
    <t>净需求比例</t>
  </si>
  <si>
    <t>需求比例/
净需求比例</t>
    <phoneticPr fontId="1" type="noConversion"/>
  </si>
  <si>
    <t>缓冲数</t>
    <phoneticPr fontId="1" type="noConversion"/>
  </si>
  <si>
    <t>库存</t>
    <phoneticPr fontId="1" type="noConversion"/>
  </si>
  <si>
    <t>净需求比例</t>
    <phoneticPr fontId="1" type="noConversion"/>
  </si>
  <si>
    <t>需求比</t>
    <phoneticPr fontId="1" type="noConversion"/>
  </si>
  <si>
    <t>规格</t>
    <phoneticPr fontId="1" type="noConversion"/>
  </si>
  <si>
    <t>缓冲</t>
    <phoneticPr fontId="1" type="noConversion"/>
  </si>
  <si>
    <t>工单状态</t>
  </si>
  <si>
    <t>断面</t>
  </si>
  <si>
    <t>工单号</t>
  </si>
  <si>
    <t>产品号</t>
  </si>
  <si>
    <t>描述</t>
  </si>
  <si>
    <t>单位</t>
  </si>
  <si>
    <t>订单数</t>
  </si>
  <si>
    <t>包装</t>
  </si>
  <si>
    <t>下线数</t>
  </si>
  <si>
    <t>操作</t>
  </si>
  <si>
    <t>WO0006</t>
  </si>
  <si>
    <t>XXXXXX</t>
  </si>
  <si>
    <t>EA</t>
  </si>
  <si>
    <t>收货</t>
  </si>
  <si>
    <t>WO0007</t>
  </si>
  <si>
    <t>开始</t>
  </si>
  <si>
    <t>WO0008</t>
  </si>
  <si>
    <t>WO0009</t>
  </si>
  <si>
    <t>WO0010</t>
  </si>
  <si>
    <t>WO0011</t>
  </si>
  <si>
    <t>WO0012</t>
  </si>
  <si>
    <t>WO0013</t>
  </si>
  <si>
    <t>序号</t>
    <phoneticPr fontId="1" type="noConversion"/>
  </si>
  <si>
    <t>计划号</t>
    <phoneticPr fontId="1" type="noConversion"/>
  </si>
  <si>
    <t>执行中</t>
    <phoneticPr fontId="1" type="noConversion"/>
  </si>
  <si>
    <t>已释放</t>
    <phoneticPr fontId="1" type="noConversion"/>
  </si>
  <si>
    <t>P00011</t>
    <phoneticPr fontId="1" type="noConversion"/>
  </si>
  <si>
    <t>P00012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</si>
</sst>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17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Fill="1" applyBorder="1">
      <alignment vertical="center"/>
    </xf>
  </cellXfs>
  <cellStyles count="1">
    <cellStyle name="常规" xfId="0" builtinId="0"/>
  </cellStyles>
  <dxfs count="7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0"/>
          <c:val>
            <c:numRef>
              <c:f>Sheet6!$E$16:$E$18</c:f>
              <c:numCache>
                <c:formatCode>General</c:formatCode>
                <c:ptCount val="3"/>
                <c:pt idx="0">
                  <c:v>1000</c:v>
                </c:pt>
                <c:pt idx="1">
                  <c:v>800</c:v>
                </c:pt>
                <c:pt idx="2">
                  <c:v>700</c:v>
                </c:pt>
              </c:numCache>
            </c:numRef>
          </c:val>
        </c:ser>
        <c:dLbls/>
        <c:axId val="88426368"/>
        <c:axId val="88471808"/>
      </c:barChart>
      <c:catAx>
        <c:axId val="88426368"/>
        <c:scaling>
          <c:orientation val="minMax"/>
        </c:scaling>
        <c:axPos val="l"/>
        <c:tickLblPos val="nextTo"/>
        <c:crossAx val="88471808"/>
        <c:crosses val="autoZero"/>
        <c:auto val="1"/>
        <c:lblAlgn val="ctr"/>
        <c:lblOffset val="100"/>
      </c:catAx>
      <c:valAx>
        <c:axId val="88471808"/>
        <c:scaling>
          <c:orientation val="minMax"/>
        </c:scaling>
        <c:axPos val="b"/>
        <c:majorGridlines/>
        <c:numFmt formatCode="General" sourceLinked="1"/>
        <c:tickLblPos val="nextTo"/>
        <c:crossAx val="88426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12</xdr:row>
      <xdr:rowOff>133350</xdr:rowOff>
    </xdr:from>
    <xdr:to>
      <xdr:col>13</xdr:col>
      <xdr:colOff>328612</xdr:colOff>
      <xdr:row>28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5"/>
  <sheetViews>
    <sheetView zoomScaleNormal="100" workbookViewId="0">
      <selection activeCell="K10" sqref="K10"/>
    </sheetView>
  </sheetViews>
  <sheetFormatPr defaultRowHeight="13.5"/>
  <cols>
    <col min="1" max="1" width="7.125" bestFit="1" customWidth="1"/>
    <col min="2" max="2" width="10.5" bestFit="1" customWidth="1"/>
    <col min="3" max="3" width="33.75" bestFit="1" customWidth="1"/>
    <col min="4" max="4" width="5.25" bestFit="1" customWidth="1"/>
    <col min="5" max="5" width="7.125" bestFit="1" customWidth="1"/>
    <col min="6" max="12" width="8.5" bestFit="1" customWidth="1"/>
  </cols>
  <sheetData>
    <row r="2" spans="1:12">
      <c r="A2" s="1" t="s">
        <v>2</v>
      </c>
      <c r="B2" s="1" t="s">
        <v>26</v>
      </c>
      <c r="C2" s="1" t="s">
        <v>3</v>
      </c>
      <c r="D2" s="1" t="s">
        <v>4</v>
      </c>
      <c r="E2" s="1" t="s">
        <v>5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</row>
    <row r="3" spans="1:12">
      <c r="A3" s="1" t="s">
        <v>6</v>
      </c>
      <c r="B3" s="1">
        <v>290001</v>
      </c>
      <c r="C3" s="1" t="s">
        <v>7</v>
      </c>
      <c r="D3" s="1">
        <v>9</v>
      </c>
      <c r="E3" s="1">
        <v>0.05</v>
      </c>
      <c r="F3" s="1">
        <v>1490</v>
      </c>
      <c r="G3" s="1">
        <v>1500</v>
      </c>
      <c r="H3" s="1">
        <v>2192</v>
      </c>
      <c r="I3" s="1">
        <v>2270</v>
      </c>
      <c r="J3" s="1">
        <v>2600</v>
      </c>
      <c r="K3" s="1">
        <v>2700</v>
      </c>
      <c r="L3" s="1">
        <v>2800</v>
      </c>
    </row>
    <row r="4" spans="1:12">
      <c r="A4" s="1" t="s">
        <v>6</v>
      </c>
      <c r="B4" s="1">
        <v>290002</v>
      </c>
      <c r="C4" s="1" t="s">
        <v>8</v>
      </c>
      <c r="D4" s="1">
        <v>9</v>
      </c>
      <c r="E4" s="1"/>
      <c r="F4" s="1">
        <v>1490</v>
      </c>
      <c r="G4" s="1">
        <v>1500</v>
      </c>
      <c r="H4" s="1">
        <v>2192</v>
      </c>
      <c r="I4" s="1">
        <v>2270</v>
      </c>
      <c r="J4" s="1">
        <v>2600</v>
      </c>
      <c r="K4" s="1">
        <v>2700</v>
      </c>
      <c r="L4" s="1">
        <v>2800</v>
      </c>
    </row>
    <row r="5" spans="1:12">
      <c r="A5" s="1" t="s">
        <v>6</v>
      </c>
      <c r="B5" s="1">
        <v>290003</v>
      </c>
      <c r="C5" s="1" t="s">
        <v>9</v>
      </c>
      <c r="D5" s="1">
        <v>9</v>
      </c>
      <c r="E5" s="1"/>
      <c r="F5" s="1">
        <v>0</v>
      </c>
      <c r="G5" s="1">
        <v>7094</v>
      </c>
      <c r="H5" s="1">
        <v>9670</v>
      </c>
      <c r="I5" s="1">
        <v>11957</v>
      </c>
      <c r="J5" s="1">
        <v>0</v>
      </c>
      <c r="K5" s="1">
        <v>0</v>
      </c>
      <c r="L5" s="1">
        <v>0</v>
      </c>
    </row>
    <row r="6" spans="1:12">
      <c r="A6" s="1" t="s">
        <v>0</v>
      </c>
      <c r="B6" s="1">
        <v>290004</v>
      </c>
      <c r="C6" s="1" t="s">
        <v>10</v>
      </c>
      <c r="D6" s="1">
        <v>9</v>
      </c>
      <c r="E6" s="1"/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>
      <c r="A7" s="1" t="s">
        <v>6</v>
      </c>
      <c r="B7" s="1">
        <v>290005</v>
      </c>
      <c r="C7" s="1" t="s">
        <v>10</v>
      </c>
      <c r="D7" s="1">
        <v>9</v>
      </c>
      <c r="E7" s="1"/>
      <c r="F7" s="1">
        <v>4139</v>
      </c>
      <c r="G7" s="1">
        <v>3573</v>
      </c>
      <c r="H7" s="1">
        <v>3703</v>
      </c>
      <c r="I7" s="1">
        <v>3414</v>
      </c>
      <c r="J7" s="1">
        <v>4632</v>
      </c>
      <c r="K7" s="1">
        <v>392</v>
      </c>
      <c r="L7" s="1">
        <v>0</v>
      </c>
    </row>
    <row r="8" spans="1:12">
      <c r="A8" s="1" t="s">
        <v>6</v>
      </c>
      <c r="B8" s="1">
        <v>290006</v>
      </c>
      <c r="C8" s="1" t="s">
        <v>11</v>
      </c>
      <c r="D8" s="1">
        <v>9</v>
      </c>
      <c r="E8" s="1"/>
      <c r="F8" s="1">
        <v>2184</v>
      </c>
      <c r="G8" s="1">
        <v>3104</v>
      </c>
      <c r="H8" s="1">
        <v>3956</v>
      </c>
      <c r="I8" s="1">
        <v>2279</v>
      </c>
      <c r="J8" s="1">
        <v>2544</v>
      </c>
      <c r="K8" s="1">
        <v>2311</v>
      </c>
      <c r="L8" s="1">
        <v>2263</v>
      </c>
    </row>
    <row r="9" spans="1:12">
      <c r="A9" s="1" t="s">
        <v>6</v>
      </c>
      <c r="B9" s="1">
        <v>290007</v>
      </c>
      <c r="C9" s="1" t="s">
        <v>12</v>
      </c>
      <c r="D9" s="1">
        <v>9</v>
      </c>
      <c r="E9" s="1"/>
      <c r="F9" s="1">
        <v>2184</v>
      </c>
      <c r="G9" s="1">
        <v>3104</v>
      </c>
      <c r="H9" s="1">
        <v>3956</v>
      </c>
      <c r="I9" s="1">
        <v>2279</v>
      </c>
      <c r="J9" s="1">
        <v>2544</v>
      </c>
      <c r="K9" s="1">
        <v>2311</v>
      </c>
      <c r="L9" s="1">
        <v>2263</v>
      </c>
    </row>
    <row r="10" spans="1:12">
      <c r="A10" s="1" t="s">
        <v>6</v>
      </c>
      <c r="B10" s="1">
        <v>290008</v>
      </c>
      <c r="C10" s="1" t="s">
        <v>13</v>
      </c>
      <c r="D10" s="1">
        <v>9</v>
      </c>
      <c r="E10" s="1"/>
      <c r="F10" s="1">
        <v>2184</v>
      </c>
      <c r="G10" s="1">
        <v>3104</v>
      </c>
      <c r="H10" s="1">
        <v>3956</v>
      </c>
      <c r="I10" s="1">
        <v>2279</v>
      </c>
      <c r="J10" s="1">
        <v>2544</v>
      </c>
      <c r="K10" s="1">
        <v>2311</v>
      </c>
      <c r="L10" s="1">
        <v>2263</v>
      </c>
    </row>
    <row r="11" spans="1:12">
      <c r="A11" s="1" t="s">
        <v>1</v>
      </c>
      <c r="B11" s="1">
        <v>290008</v>
      </c>
      <c r="C11" s="1" t="s">
        <v>14</v>
      </c>
      <c r="D11" s="1">
        <v>9</v>
      </c>
      <c r="E11" s="1"/>
      <c r="F11" s="1">
        <v>2184</v>
      </c>
      <c r="G11" s="1">
        <v>3104</v>
      </c>
      <c r="H11" s="1">
        <v>3956</v>
      </c>
      <c r="I11" s="1">
        <v>2279</v>
      </c>
      <c r="J11" s="1">
        <v>2544</v>
      </c>
      <c r="K11" s="1">
        <v>2311</v>
      </c>
      <c r="L11" s="1">
        <v>2263</v>
      </c>
    </row>
    <row r="12" spans="1:12">
      <c r="A12" s="1" t="s">
        <v>1</v>
      </c>
      <c r="B12" s="1">
        <v>290008</v>
      </c>
      <c r="C12" s="1" t="s">
        <v>15</v>
      </c>
      <c r="D12" s="1">
        <v>9</v>
      </c>
      <c r="E12" s="1"/>
      <c r="F12" s="1">
        <v>600</v>
      </c>
      <c r="G12" s="1">
        <v>0</v>
      </c>
      <c r="H12" s="1">
        <v>1240</v>
      </c>
      <c r="I12" s="1">
        <v>3288</v>
      </c>
      <c r="J12" s="1">
        <v>4025</v>
      </c>
      <c r="K12" s="1">
        <v>3992</v>
      </c>
      <c r="L12" s="1">
        <v>4274</v>
      </c>
    </row>
    <row r="13" spans="1:12">
      <c r="A13" s="1" t="s">
        <v>1</v>
      </c>
      <c r="B13" s="1">
        <v>290008</v>
      </c>
      <c r="C13" s="1" t="s">
        <v>16</v>
      </c>
      <c r="D13" s="1">
        <v>9</v>
      </c>
      <c r="E13" s="1"/>
      <c r="F13" s="1">
        <v>600</v>
      </c>
      <c r="G13" s="1">
        <v>0</v>
      </c>
      <c r="H13" s="1">
        <v>1240</v>
      </c>
      <c r="I13" s="1">
        <v>3288</v>
      </c>
      <c r="J13" s="1">
        <v>4025</v>
      </c>
      <c r="K13" s="1">
        <v>3992</v>
      </c>
      <c r="L13" s="1">
        <v>4274</v>
      </c>
    </row>
    <row r="14" spans="1:12">
      <c r="A14" s="1" t="s">
        <v>1</v>
      </c>
      <c r="B14" s="1">
        <v>290008</v>
      </c>
      <c r="C14" s="1" t="s">
        <v>17</v>
      </c>
      <c r="D14" s="1">
        <v>9</v>
      </c>
      <c r="E14" s="1"/>
      <c r="F14" s="1">
        <v>540</v>
      </c>
      <c r="G14" s="1">
        <v>0</v>
      </c>
      <c r="H14" s="1">
        <v>1286</v>
      </c>
      <c r="I14" s="1">
        <v>4386</v>
      </c>
      <c r="J14" s="1">
        <v>5016</v>
      </c>
      <c r="K14" s="1">
        <v>4630</v>
      </c>
      <c r="L14" s="1">
        <v>4900</v>
      </c>
    </row>
    <row r="15" spans="1:12">
      <c r="A15" s="1" t="s">
        <v>1</v>
      </c>
      <c r="B15" s="1">
        <v>300782</v>
      </c>
      <c r="C15" s="1" t="s">
        <v>18</v>
      </c>
      <c r="D15" s="1">
        <v>9</v>
      </c>
      <c r="E15" s="1"/>
      <c r="F15" s="1">
        <v>540</v>
      </c>
      <c r="G15" s="1">
        <v>0</v>
      </c>
      <c r="H15" s="1">
        <v>1286</v>
      </c>
      <c r="I15" s="1">
        <v>4386</v>
      </c>
      <c r="J15" s="1">
        <v>5016</v>
      </c>
      <c r="K15" s="1">
        <v>4630</v>
      </c>
      <c r="L15" s="1">
        <v>4900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O9" sqref="O9"/>
    </sheetView>
  </sheetViews>
  <sheetFormatPr defaultRowHeight="13.5"/>
  <sheetData>
    <row r="1" spans="1:12">
      <c r="A1" s="2">
        <v>0.81330000000000002</v>
      </c>
      <c r="B1" s="2">
        <v>0.81330000000000002</v>
      </c>
      <c r="C1" s="2">
        <v>0.90859999999999996</v>
      </c>
      <c r="D1" s="2">
        <v>1.0519000000000001</v>
      </c>
      <c r="E1" s="2">
        <v>0.83760000000000001</v>
      </c>
      <c r="F1" s="2">
        <v>0.9597</v>
      </c>
      <c r="G1" s="2">
        <v>1.1017999999999999</v>
      </c>
      <c r="H1" s="2">
        <v>0.97370000000000001</v>
      </c>
      <c r="I1" s="2">
        <v>1.0709</v>
      </c>
      <c r="J1" s="2">
        <v>0.85599999999999998</v>
      </c>
      <c r="K1" s="2">
        <v>0.94479999999999997</v>
      </c>
      <c r="L1" s="2">
        <f>AVERAGE(A1:K1)</f>
        <v>0.93923636363636365</v>
      </c>
    </row>
    <row r="2" spans="1:12">
      <c r="A2" s="2">
        <v>0.93620000000000003</v>
      </c>
      <c r="B2" s="2">
        <v>0.9123</v>
      </c>
      <c r="C2" s="2">
        <v>0.92559999999999998</v>
      </c>
      <c r="D2" s="2">
        <v>1.0507</v>
      </c>
      <c r="E2" s="2">
        <v>0.89680000000000004</v>
      </c>
      <c r="F2" s="2">
        <v>0.98699999999999999</v>
      </c>
      <c r="G2" s="2">
        <v>1.212</v>
      </c>
      <c r="H2" s="2">
        <v>1.4312</v>
      </c>
      <c r="I2" s="2">
        <v>1.504</v>
      </c>
      <c r="J2" s="2">
        <v>1.6425000000000001</v>
      </c>
      <c r="K2" s="2">
        <v>1.7713000000000001</v>
      </c>
      <c r="L2" s="2">
        <f t="shared" ref="L2:L14" si="0">AVERAGE(A2:K2)</f>
        <v>1.2063272727272727</v>
      </c>
    </row>
    <row r="3" spans="1:12">
      <c r="A3" s="2">
        <v>0.78120000000000001</v>
      </c>
      <c r="B3" s="2">
        <v>0.74639999999999995</v>
      </c>
      <c r="C3" s="2">
        <v>0.72509999999999997</v>
      </c>
      <c r="D3" s="2">
        <v>0.82189999999999996</v>
      </c>
      <c r="E3" s="2">
        <v>0.9194</v>
      </c>
      <c r="F3" s="2">
        <v>0.68010000000000004</v>
      </c>
      <c r="G3" s="2">
        <v>0.76849999999999996</v>
      </c>
      <c r="H3" s="2">
        <v>0.75070000000000003</v>
      </c>
      <c r="I3" s="2">
        <v>0.81630000000000003</v>
      </c>
      <c r="J3" s="2">
        <v>0.76910000000000001</v>
      </c>
      <c r="K3" s="2">
        <v>0.80620000000000003</v>
      </c>
      <c r="L3" s="2">
        <f t="shared" si="0"/>
        <v>0.78044545454545466</v>
      </c>
    </row>
    <row r="4" spans="1:12">
      <c r="A4" s="2">
        <v>0.80210000000000004</v>
      </c>
      <c r="B4" s="2">
        <v>0.81640000000000001</v>
      </c>
      <c r="C4" s="2">
        <v>0.85809999999999997</v>
      </c>
      <c r="D4" s="2">
        <v>0.98070000000000002</v>
      </c>
      <c r="E4" s="2">
        <v>0.91910000000000003</v>
      </c>
      <c r="F4" s="2">
        <v>0.81640000000000001</v>
      </c>
      <c r="G4" s="2">
        <v>0.79320000000000002</v>
      </c>
      <c r="H4" s="2">
        <v>0.754</v>
      </c>
      <c r="I4" s="2">
        <v>0.83230000000000004</v>
      </c>
      <c r="J4" s="2">
        <v>0.70430000000000004</v>
      </c>
      <c r="K4" s="2">
        <v>0.80520000000000003</v>
      </c>
      <c r="L4" s="2">
        <f t="shared" si="0"/>
        <v>0.82561818181818181</v>
      </c>
    </row>
    <row r="5" spans="1:12">
      <c r="A5" s="2">
        <v>0.93659999999999999</v>
      </c>
      <c r="B5" s="2">
        <v>0.86309999999999998</v>
      </c>
      <c r="C5" s="2">
        <v>0.93679999999999997</v>
      </c>
      <c r="D5" s="2">
        <v>0.99160000000000004</v>
      </c>
      <c r="E5" s="2">
        <v>1.0145999999999999</v>
      </c>
      <c r="F5" s="2">
        <v>0.82620000000000005</v>
      </c>
      <c r="G5" s="2">
        <v>0.89059999999999995</v>
      </c>
      <c r="H5" s="2">
        <v>0.91069999999999995</v>
      </c>
      <c r="I5" s="2">
        <v>0.98440000000000005</v>
      </c>
      <c r="J5" s="2">
        <v>0.96489999999999998</v>
      </c>
      <c r="K5" s="2">
        <v>0.99450000000000005</v>
      </c>
      <c r="L5" s="2">
        <f t="shared" si="0"/>
        <v>0.93763636363636382</v>
      </c>
    </row>
    <row r="6" spans="1:12">
      <c r="A6" s="2">
        <v>0.78659999999999997</v>
      </c>
      <c r="B6" s="2">
        <v>0.81210000000000004</v>
      </c>
      <c r="C6" s="2">
        <v>0.83850000000000002</v>
      </c>
      <c r="D6" s="2">
        <v>0.85599999999999998</v>
      </c>
      <c r="E6" s="2">
        <v>0.54659999999999997</v>
      </c>
      <c r="F6" s="2">
        <v>0.70499999999999996</v>
      </c>
      <c r="G6" s="2">
        <v>0.92010000000000003</v>
      </c>
      <c r="H6" s="2">
        <v>0.97099999999999997</v>
      </c>
      <c r="I6" s="2">
        <v>0.91559999999999997</v>
      </c>
      <c r="J6" s="2">
        <v>0.97799999999999998</v>
      </c>
      <c r="K6" s="2">
        <v>1.01</v>
      </c>
      <c r="L6" s="2">
        <f t="shared" si="0"/>
        <v>0.84904545454545444</v>
      </c>
    </row>
    <row r="7" spans="1:12">
      <c r="A7" s="2">
        <v>0.84850000000000003</v>
      </c>
      <c r="B7" s="2">
        <v>0.85670000000000002</v>
      </c>
      <c r="C7" s="2">
        <v>0.83530000000000004</v>
      </c>
      <c r="D7" s="2">
        <v>0.98060000000000003</v>
      </c>
      <c r="E7" s="2">
        <v>0.96499999999999997</v>
      </c>
      <c r="F7" s="2">
        <v>0.83179999999999998</v>
      </c>
      <c r="G7" s="2">
        <v>0.81079999999999997</v>
      </c>
      <c r="H7" s="2">
        <v>0.85709999999999997</v>
      </c>
      <c r="I7" s="2">
        <v>1.0779000000000001</v>
      </c>
      <c r="J7" s="2">
        <v>1.0425</v>
      </c>
      <c r="K7" s="2">
        <v>1.1203000000000001</v>
      </c>
      <c r="L7" s="2">
        <f t="shared" si="0"/>
        <v>0.92968181818181828</v>
      </c>
    </row>
    <row r="8" spans="1:12">
      <c r="A8" s="2">
        <v>0.89129999999999998</v>
      </c>
      <c r="B8" s="2">
        <v>0.875</v>
      </c>
      <c r="C8" s="2">
        <v>0.79649999999999999</v>
      </c>
      <c r="D8" s="2">
        <v>0.99890000000000001</v>
      </c>
      <c r="E8" s="2">
        <v>1.0294000000000001</v>
      </c>
      <c r="F8" s="2">
        <v>0.91769999999999996</v>
      </c>
      <c r="G8" s="2">
        <v>0.79210000000000003</v>
      </c>
      <c r="H8" s="2">
        <v>0.7712</v>
      </c>
      <c r="I8" s="2">
        <v>1.0048999999999999</v>
      </c>
      <c r="J8" s="2">
        <v>1.0394000000000001</v>
      </c>
      <c r="K8" s="2">
        <v>1.0827</v>
      </c>
      <c r="L8" s="2">
        <f t="shared" si="0"/>
        <v>0.92719090909090918</v>
      </c>
    </row>
    <row r="9" spans="1:12">
      <c r="A9" s="2">
        <v>0.93289999999999995</v>
      </c>
      <c r="B9" s="2">
        <v>0.91539999999999999</v>
      </c>
      <c r="C9" s="2">
        <v>0.88870000000000005</v>
      </c>
      <c r="D9" s="2">
        <v>0.85060000000000002</v>
      </c>
      <c r="E9" s="2">
        <v>0.88419999999999999</v>
      </c>
      <c r="F9" s="2">
        <v>0.89900000000000002</v>
      </c>
      <c r="G9" s="2">
        <v>0.75760000000000005</v>
      </c>
      <c r="H9" s="2">
        <v>0.70630000000000004</v>
      </c>
      <c r="I9" s="2">
        <v>0.82779999999999998</v>
      </c>
      <c r="J9" s="2">
        <v>0.88019999999999998</v>
      </c>
      <c r="K9" s="2">
        <v>0.91520000000000001</v>
      </c>
      <c r="L9" s="2">
        <f t="shared" si="0"/>
        <v>0.85980909090909097</v>
      </c>
    </row>
    <row r="10" spans="1:12">
      <c r="A10" s="2">
        <v>0.85509999999999997</v>
      </c>
      <c r="B10" s="2">
        <v>0.84079999999999999</v>
      </c>
      <c r="C10" s="2">
        <v>0.86680000000000001</v>
      </c>
      <c r="D10" s="2">
        <v>0.84850000000000003</v>
      </c>
      <c r="E10" s="2">
        <v>0.74299999999999999</v>
      </c>
      <c r="F10" s="2">
        <v>0.84199999999999997</v>
      </c>
      <c r="G10" s="2">
        <v>0.85219999999999996</v>
      </c>
      <c r="H10" s="2">
        <v>0.83240000000000003</v>
      </c>
      <c r="I10" s="2">
        <v>0.98570000000000002</v>
      </c>
      <c r="J10" s="2">
        <v>0.90600000000000003</v>
      </c>
      <c r="K10" s="2">
        <v>0.92910000000000004</v>
      </c>
      <c r="L10" s="2">
        <f t="shared" si="0"/>
        <v>0.86378181818181821</v>
      </c>
    </row>
    <row r="11" spans="1:12">
      <c r="A11" s="2">
        <v>0.8931</v>
      </c>
      <c r="B11" s="2">
        <v>0.76819999999999999</v>
      </c>
      <c r="C11" s="2">
        <v>0.88329999999999997</v>
      </c>
      <c r="D11" s="2">
        <v>0.99050000000000005</v>
      </c>
      <c r="E11" s="2">
        <v>0.95199999999999996</v>
      </c>
      <c r="F11" s="2">
        <v>0.91210000000000002</v>
      </c>
      <c r="G11" s="2">
        <v>0.99680000000000002</v>
      </c>
      <c r="H11" s="2">
        <v>0.86709999999999998</v>
      </c>
      <c r="I11" s="2">
        <v>0.89170000000000005</v>
      </c>
      <c r="J11" s="2">
        <v>0.89959999999999996</v>
      </c>
      <c r="K11" s="2">
        <v>0.92090000000000005</v>
      </c>
      <c r="L11" s="2">
        <f t="shared" si="0"/>
        <v>0.9068454545454544</v>
      </c>
    </row>
    <row r="12" spans="1:12">
      <c r="A12" s="2">
        <v>0.96960000000000002</v>
      </c>
      <c r="B12" s="2">
        <v>0.96109999999999995</v>
      </c>
      <c r="C12" s="2">
        <v>0.94</v>
      </c>
      <c r="D12" s="2">
        <v>0.99390000000000001</v>
      </c>
      <c r="E12" s="2">
        <v>0.99129999999999996</v>
      </c>
      <c r="F12" s="2">
        <v>0.96289999999999998</v>
      </c>
      <c r="G12" s="2">
        <v>1.1425000000000001</v>
      </c>
      <c r="H12" s="2">
        <v>1.2077</v>
      </c>
      <c r="I12" s="2">
        <v>1.2264999999999999</v>
      </c>
      <c r="J12" s="2">
        <v>1.0350999999999999</v>
      </c>
      <c r="K12" s="2">
        <v>1.0517000000000001</v>
      </c>
      <c r="L12" s="2">
        <f t="shared" si="0"/>
        <v>1.0438454545454545</v>
      </c>
    </row>
    <row r="13" spans="1:12">
      <c r="A13" s="2">
        <v>0.37069999999999997</v>
      </c>
      <c r="B13" s="2">
        <v>0.3574</v>
      </c>
      <c r="C13" s="2">
        <v>0.42270000000000002</v>
      </c>
      <c r="D13" s="2">
        <v>0.5413</v>
      </c>
      <c r="E13" s="2">
        <v>0.436</v>
      </c>
      <c r="F13" s="2">
        <v>0.25130000000000002</v>
      </c>
      <c r="G13" s="2">
        <v>0.35410000000000003</v>
      </c>
      <c r="H13" s="2">
        <v>0.94530000000000003</v>
      </c>
      <c r="I13" s="2">
        <v>1.1309</v>
      </c>
      <c r="J13" s="2">
        <v>0.89459999999999995</v>
      </c>
      <c r="K13" s="2">
        <v>1.3102</v>
      </c>
      <c r="L13" s="2">
        <f t="shared" si="0"/>
        <v>0.63768181818181813</v>
      </c>
    </row>
    <row r="14" spans="1:12">
      <c r="A14" s="2">
        <v>0.83209999999999995</v>
      </c>
      <c r="B14" s="2">
        <v>0.81059999999999999</v>
      </c>
      <c r="C14" s="2">
        <v>0.83279999999999998</v>
      </c>
      <c r="D14" s="2">
        <v>0.91979999999999995</v>
      </c>
      <c r="E14" s="2">
        <v>0.85650000000000004</v>
      </c>
      <c r="F14" s="2">
        <v>0.81469999999999998</v>
      </c>
      <c r="G14" s="2">
        <v>0.87629999999999997</v>
      </c>
      <c r="H14" s="2">
        <v>0.9214</v>
      </c>
      <c r="I14" s="2">
        <v>1.0206999999999999</v>
      </c>
      <c r="J14" s="2">
        <v>0.97019999999999995</v>
      </c>
      <c r="K14" s="2">
        <v>1.0508999999999999</v>
      </c>
      <c r="L14" s="2">
        <f t="shared" si="0"/>
        <v>0.90054545454545465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sqref="A1:A14"/>
    </sheetView>
  </sheetViews>
  <sheetFormatPr defaultRowHeight="13.5"/>
  <sheetData>
    <row r="1" spans="1:13">
      <c r="A1" s="1" t="s">
        <v>27</v>
      </c>
      <c r="B1" s="4">
        <v>40909</v>
      </c>
      <c r="C1" s="4">
        <v>40940</v>
      </c>
      <c r="D1" s="4">
        <v>40969</v>
      </c>
      <c r="E1" s="4">
        <v>41000</v>
      </c>
      <c r="F1" s="4">
        <v>41030</v>
      </c>
      <c r="G1" s="4">
        <v>41061</v>
      </c>
      <c r="H1" s="4">
        <v>41091</v>
      </c>
      <c r="I1" s="4">
        <v>41153</v>
      </c>
      <c r="J1" s="4">
        <v>41183</v>
      </c>
      <c r="K1" s="4">
        <v>41214</v>
      </c>
      <c r="L1" s="4">
        <v>41244</v>
      </c>
      <c r="M1" s="1" t="s">
        <v>28</v>
      </c>
    </row>
    <row r="2" spans="1:13">
      <c r="A2" s="1" t="s">
        <v>29</v>
      </c>
      <c r="B2" s="5">
        <v>0.81330000000000002</v>
      </c>
      <c r="C2" s="5">
        <v>0.81330000000000002</v>
      </c>
      <c r="D2" s="5">
        <v>0.90859999999999996</v>
      </c>
      <c r="E2" s="5">
        <v>1.0519000000000001</v>
      </c>
      <c r="F2" s="5">
        <v>0.83760000000000001</v>
      </c>
      <c r="G2" s="5">
        <v>0.9597</v>
      </c>
      <c r="H2" s="5">
        <v>1.1017999999999999</v>
      </c>
      <c r="I2" s="5">
        <v>0.97370000000000001</v>
      </c>
      <c r="J2" s="5">
        <v>1.0709</v>
      </c>
      <c r="K2" s="5">
        <v>0.85599999999999998</v>
      </c>
      <c r="L2" s="5">
        <v>0.94479999999999997</v>
      </c>
      <c r="M2" s="5">
        <v>0.93920000000000003</v>
      </c>
    </row>
    <row r="3" spans="1:13">
      <c r="A3" s="1" t="s">
        <v>30</v>
      </c>
      <c r="B3" s="5">
        <v>0.93620000000000003</v>
      </c>
      <c r="C3" s="5">
        <v>0.9123</v>
      </c>
      <c r="D3" s="5">
        <v>0.92559999999999998</v>
      </c>
      <c r="E3" s="5">
        <v>1.0507</v>
      </c>
      <c r="F3" s="5">
        <v>0.89680000000000004</v>
      </c>
      <c r="G3" s="5">
        <v>0.98699999999999999</v>
      </c>
      <c r="H3" s="5">
        <v>1.212</v>
      </c>
      <c r="I3" s="5">
        <v>1.4312</v>
      </c>
      <c r="J3" s="5">
        <v>1.504</v>
      </c>
      <c r="K3" s="5">
        <v>1.6425000000000001</v>
      </c>
      <c r="L3" s="5">
        <v>1.7713000000000001</v>
      </c>
      <c r="M3" s="5">
        <v>1.2062999999999999</v>
      </c>
    </row>
    <row r="4" spans="1:13">
      <c r="A4" s="1" t="s">
        <v>31</v>
      </c>
      <c r="B4" s="5">
        <v>0.78120000000000001</v>
      </c>
      <c r="C4" s="5">
        <v>0.74639999999999995</v>
      </c>
      <c r="D4" s="5">
        <v>0.72509999999999997</v>
      </c>
      <c r="E4" s="5">
        <v>0.82189999999999996</v>
      </c>
      <c r="F4" s="5">
        <v>0.9194</v>
      </c>
      <c r="G4" s="5">
        <v>0.68010000000000004</v>
      </c>
      <c r="H4" s="5">
        <v>0.76849999999999996</v>
      </c>
      <c r="I4" s="5">
        <v>0.75070000000000003</v>
      </c>
      <c r="J4" s="5">
        <v>0.81630000000000003</v>
      </c>
      <c r="K4" s="5">
        <v>0.76910000000000001</v>
      </c>
      <c r="L4" s="5">
        <v>0.80620000000000003</v>
      </c>
      <c r="M4" s="5">
        <v>0.78039999999999998</v>
      </c>
    </row>
    <row r="5" spans="1:13">
      <c r="A5" s="1" t="s">
        <v>32</v>
      </c>
      <c r="B5" s="5">
        <v>0.80210000000000004</v>
      </c>
      <c r="C5" s="5">
        <v>0.81640000000000001</v>
      </c>
      <c r="D5" s="5">
        <v>0.85809999999999997</v>
      </c>
      <c r="E5" s="5">
        <v>0.98070000000000002</v>
      </c>
      <c r="F5" s="5">
        <v>0.91910000000000003</v>
      </c>
      <c r="G5" s="5">
        <v>0.81640000000000001</v>
      </c>
      <c r="H5" s="5">
        <v>0.79320000000000002</v>
      </c>
      <c r="I5" s="5">
        <v>0.754</v>
      </c>
      <c r="J5" s="5">
        <v>0.83230000000000004</v>
      </c>
      <c r="K5" s="5">
        <v>0.70430000000000004</v>
      </c>
      <c r="L5" s="5">
        <v>0.80520000000000003</v>
      </c>
      <c r="M5" s="5">
        <v>0.8256</v>
      </c>
    </row>
    <row r="6" spans="1:13">
      <c r="A6" s="1" t="s">
        <v>33</v>
      </c>
      <c r="B6" s="5">
        <v>0.93659999999999999</v>
      </c>
      <c r="C6" s="5">
        <v>0.86309999999999998</v>
      </c>
      <c r="D6" s="5">
        <v>0.93679999999999997</v>
      </c>
      <c r="E6" s="5">
        <v>0.99160000000000004</v>
      </c>
      <c r="F6" s="5">
        <v>1.0145999999999999</v>
      </c>
      <c r="G6" s="5">
        <v>0.82620000000000005</v>
      </c>
      <c r="H6" s="5">
        <v>0.89059999999999995</v>
      </c>
      <c r="I6" s="5">
        <v>0.91069999999999995</v>
      </c>
      <c r="J6" s="5">
        <v>0.98440000000000005</v>
      </c>
      <c r="K6" s="5">
        <v>0.96489999999999998</v>
      </c>
      <c r="L6" s="5">
        <v>0.99450000000000005</v>
      </c>
      <c r="M6" s="5">
        <v>0.93759999999999999</v>
      </c>
    </row>
    <row r="7" spans="1:13">
      <c r="A7" s="1" t="s">
        <v>34</v>
      </c>
      <c r="B7" s="5">
        <v>0.78659999999999997</v>
      </c>
      <c r="C7" s="5">
        <v>0.81210000000000004</v>
      </c>
      <c r="D7" s="5">
        <v>0.83850000000000002</v>
      </c>
      <c r="E7" s="5">
        <v>0.85599999999999998</v>
      </c>
      <c r="F7" s="5">
        <v>0.54659999999999997</v>
      </c>
      <c r="G7" s="5">
        <v>0.70499999999999996</v>
      </c>
      <c r="H7" s="5">
        <v>0.92010000000000003</v>
      </c>
      <c r="I7" s="5">
        <v>0.97099999999999997</v>
      </c>
      <c r="J7" s="5">
        <v>0.91559999999999997</v>
      </c>
      <c r="K7" s="5">
        <v>0.97799999999999998</v>
      </c>
      <c r="L7" s="5">
        <v>1.01</v>
      </c>
      <c r="M7" s="5">
        <v>0.84899999999999998</v>
      </c>
    </row>
    <row r="8" spans="1:13">
      <c r="A8" s="1" t="s">
        <v>35</v>
      </c>
      <c r="B8" s="5">
        <v>0.84850000000000003</v>
      </c>
      <c r="C8" s="5">
        <v>0.85670000000000002</v>
      </c>
      <c r="D8" s="5">
        <v>0.83530000000000004</v>
      </c>
      <c r="E8" s="5">
        <v>0.98060000000000003</v>
      </c>
      <c r="F8" s="5">
        <v>0.96499999999999997</v>
      </c>
      <c r="G8" s="5">
        <v>0.83179999999999998</v>
      </c>
      <c r="H8" s="5">
        <v>0.81079999999999997</v>
      </c>
      <c r="I8" s="5">
        <v>0.85709999999999997</v>
      </c>
      <c r="J8" s="5">
        <v>1.0779000000000001</v>
      </c>
      <c r="K8" s="5">
        <v>1.0425</v>
      </c>
      <c r="L8" s="5">
        <v>1.1203000000000001</v>
      </c>
      <c r="M8" s="5">
        <v>0.92969999999999997</v>
      </c>
    </row>
    <row r="9" spans="1:13">
      <c r="A9" s="1" t="s">
        <v>36</v>
      </c>
      <c r="B9" s="5">
        <v>0.89129999999999998</v>
      </c>
      <c r="C9" s="5">
        <v>0.875</v>
      </c>
      <c r="D9" s="5">
        <v>0.79649999999999999</v>
      </c>
      <c r="E9" s="5">
        <v>0.99890000000000001</v>
      </c>
      <c r="F9" s="5">
        <v>1.0294000000000001</v>
      </c>
      <c r="G9" s="5">
        <v>0.91769999999999996</v>
      </c>
      <c r="H9" s="5">
        <v>0.79210000000000003</v>
      </c>
      <c r="I9" s="5">
        <v>0.7712</v>
      </c>
      <c r="J9" s="5">
        <v>1.0048999999999999</v>
      </c>
      <c r="K9" s="5">
        <v>1.0394000000000001</v>
      </c>
      <c r="L9" s="5">
        <v>1.0827</v>
      </c>
      <c r="M9" s="5">
        <v>0.92720000000000002</v>
      </c>
    </row>
    <row r="10" spans="1:13">
      <c r="A10" s="1" t="s">
        <v>37</v>
      </c>
      <c r="B10" s="5">
        <v>0.93289999999999995</v>
      </c>
      <c r="C10" s="5">
        <v>0.91539999999999999</v>
      </c>
      <c r="D10" s="5">
        <v>0.88870000000000005</v>
      </c>
      <c r="E10" s="5">
        <v>0.85060000000000002</v>
      </c>
      <c r="F10" s="5">
        <v>0.88419999999999999</v>
      </c>
      <c r="G10" s="5">
        <v>0.89900000000000002</v>
      </c>
      <c r="H10" s="5">
        <v>0.75760000000000005</v>
      </c>
      <c r="I10" s="5">
        <v>0.70630000000000004</v>
      </c>
      <c r="J10" s="5">
        <v>0.82779999999999998</v>
      </c>
      <c r="K10" s="5">
        <v>0.88019999999999998</v>
      </c>
      <c r="L10" s="5">
        <v>0.91520000000000001</v>
      </c>
      <c r="M10" s="5">
        <v>0.85980000000000001</v>
      </c>
    </row>
    <row r="11" spans="1:13">
      <c r="A11" s="1" t="s">
        <v>38</v>
      </c>
      <c r="B11" s="5">
        <v>0.85509999999999997</v>
      </c>
      <c r="C11" s="5">
        <v>0.84079999999999999</v>
      </c>
      <c r="D11" s="5">
        <v>0.86680000000000001</v>
      </c>
      <c r="E11" s="5">
        <v>0.84850000000000003</v>
      </c>
      <c r="F11" s="5">
        <v>0.74299999999999999</v>
      </c>
      <c r="G11" s="5">
        <v>0.84199999999999997</v>
      </c>
      <c r="H11" s="5">
        <v>0.85219999999999996</v>
      </c>
      <c r="I11" s="5">
        <v>0.83240000000000003</v>
      </c>
      <c r="J11" s="5">
        <v>0.98570000000000002</v>
      </c>
      <c r="K11" s="5">
        <v>0.90600000000000003</v>
      </c>
      <c r="L11" s="5">
        <v>0.92910000000000004</v>
      </c>
      <c r="M11" s="5">
        <v>0.86380000000000001</v>
      </c>
    </row>
    <row r="12" spans="1:13">
      <c r="A12" s="1" t="s">
        <v>39</v>
      </c>
      <c r="B12" s="5">
        <v>0.8931</v>
      </c>
      <c r="C12" s="5">
        <v>0.76819999999999999</v>
      </c>
      <c r="D12" s="5">
        <v>0.88329999999999997</v>
      </c>
      <c r="E12" s="5">
        <v>0.99050000000000005</v>
      </c>
      <c r="F12" s="5">
        <v>0.95199999999999996</v>
      </c>
      <c r="G12" s="5">
        <v>0.91210000000000002</v>
      </c>
      <c r="H12" s="5">
        <v>0.99680000000000002</v>
      </c>
      <c r="I12" s="5">
        <v>0.86709999999999998</v>
      </c>
      <c r="J12" s="5">
        <v>0.89170000000000005</v>
      </c>
      <c r="K12" s="5">
        <v>0.89959999999999996</v>
      </c>
      <c r="L12" s="5">
        <v>0.92090000000000005</v>
      </c>
      <c r="M12" s="5">
        <v>0.90680000000000005</v>
      </c>
    </row>
    <row r="13" spans="1:13">
      <c r="A13" s="1" t="s">
        <v>40</v>
      </c>
      <c r="B13" s="5">
        <v>0.96960000000000002</v>
      </c>
      <c r="C13" s="5">
        <v>0.96109999999999995</v>
      </c>
      <c r="D13" s="5">
        <v>0.94</v>
      </c>
      <c r="E13" s="5">
        <v>0.99390000000000001</v>
      </c>
      <c r="F13" s="5">
        <v>0.99129999999999996</v>
      </c>
      <c r="G13" s="5">
        <v>0.96289999999999998</v>
      </c>
      <c r="H13" s="5">
        <v>1.1425000000000001</v>
      </c>
      <c r="I13" s="5">
        <v>1.2077</v>
      </c>
      <c r="J13" s="5">
        <v>1.2264999999999999</v>
      </c>
      <c r="K13" s="5">
        <v>1.0350999999999999</v>
      </c>
      <c r="L13" s="5">
        <v>1.0517000000000001</v>
      </c>
      <c r="M13" s="5">
        <v>1.0438000000000001</v>
      </c>
    </row>
    <row r="14" spans="1:13">
      <c r="A14" s="1" t="s">
        <v>41</v>
      </c>
      <c r="B14" s="5">
        <v>0.37069999999999997</v>
      </c>
      <c r="C14" s="5">
        <v>0.3574</v>
      </c>
      <c r="D14" s="5">
        <v>0.42270000000000002</v>
      </c>
      <c r="E14" s="5">
        <v>0.5413</v>
      </c>
      <c r="F14" s="5">
        <v>0.436</v>
      </c>
      <c r="G14" s="5">
        <v>0.25130000000000002</v>
      </c>
      <c r="H14" s="5">
        <v>0.35410000000000003</v>
      </c>
      <c r="I14" s="5">
        <v>0.94530000000000003</v>
      </c>
      <c r="J14" s="5">
        <v>1.1309</v>
      </c>
      <c r="K14" s="5">
        <v>0.89459999999999995</v>
      </c>
      <c r="L14" s="5">
        <v>1.3102</v>
      </c>
      <c r="M14" s="5">
        <v>0.63770000000000004</v>
      </c>
    </row>
    <row r="15" spans="1:13">
      <c r="A15" s="1" t="s">
        <v>42</v>
      </c>
      <c r="B15" s="5">
        <v>0.83209999999999995</v>
      </c>
      <c r="C15" s="5">
        <v>0.81059999999999999</v>
      </c>
      <c r="D15" s="5">
        <v>0.83279999999999998</v>
      </c>
      <c r="E15" s="5">
        <v>0.91979999999999995</v>
      </c>
      <c r="F15" s="5">
        <v>0.85650000000000004</v>
      </c>
      <c r="G15" s="5">
        <v>0.81469999999999998</v>
      </c>
      <c r="H15" s="5">
        <v>0.87629999999999997</v>
      </c>
      <c r="I15" s="5">
        <v>0.9214</v>
      </c>
      <c r="J15" s="5">
        <v>1.0206999999999999</v>
      </c>
      <c r="K15" s="5">
        <v>0.97019999999999995</v>
      </c>
      <c r="L15" s="5">
        <v>1.0508999999999999</v>
      </c>
      <c r="M15" s="5">
        <v>0.90049999999999997</v>
      </c>
    </row>
  </sheetData>
  <phoneticPr fontId="1" type="noConversion"/>
  <conditionalFormatting sqref="B2:M15">
    <cfRule type="cellIs" dxfId="6" priority="1" operator="lessThan">
      <formula>0.5</formula>
    </cfRule>
    <cfRule type="cellIs" dxfId="5" priority="2" operator="between">
      <formula>0.5</formula>
      <formula>0.65</formula>
    </cfRule>
    <cfRule type="cellIs" dxfId="4" priority="3" operator="between">
      <formula>0.65</formula>
      <formula>0.8</formula>
    </cfRule>
    <cfRule type="cellIs" dxfId="3" priority="4" operator="between">
      <formula>0.8</formula>
      <formula>0.9</formula>
    </cfRule>
    <cfRule type="cellIs" dxfId="2" priority="5" operator="between">
      <formula>0.9</formula>
      <formula>0.95</formula>
    </cfRule>
    <cfRule type="cellIs" dxfId="1" priority="6" operator="between">
      <formula>0.95</formula>
      <formula>1</formula>
    </cfRule>
    <cfRule type="cellIs" dxfId="0" priority="7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5"/>
  <sheetViews>
    <sheetView tabSelected="1" topLeftCell="A16" zoomScale="85" zoomScaleNormal="85" workbookViewId="0">
      <selection activeCell="M40" sqref="M40"/>
    </sheetView>
  </sheetViews>
  <sheetFormatPr defaultRowHeight="13.5"/>
  <cols>
    <col min="3" max="3" width="10.75" customWidth="1"/>
    <col min="10" max="10" width="11" bestFit="1" customWidth="1"/>
    <col min="11" max="11" width="12.75" bestFit="1" customWidth="1"/>
    <col min="13" max="13" width="9.75" customWidth="1"/>
  </cols>
  <sheetData>
    <row r="1" spans="1:13" ht="27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6" t="s">
        <v>50</v>
      </c>
      <c r="I1" s="6" t="s">
        <v>51</v>
      </c>
      <c r="J1" s="6" t="s">
        <v>52</v>
      </c>
      <c r="K1" s="7" t="s">
        <v>53</v>
      </c>
    </row>
    <row r="2" spans="1:13">
      <c r="A2" s="1">
        <v>1880</v>
      </c>
      <c r="B2" s="1">
        <v>3000</v>
      </c>
      <c r="C2" s="1">
        <v>1000</v>
      </c>
      <c r="D2" s="1">
        <v>6000</v>
      </c>
      <c r="E2" s="1">
        <f>D2-B2+C2</f>
        <v>4000</v>
      </c>
      <c r="F2" s="1">
        <v>2</v>
      </c>
      <c r="G2" s="1">
        <v>480</v>
      </c>
      <c r="H2" s="6">
        <v>300</v>
      </c>
      <c r="I2" s="6">
        <f>D2/D2</f>
        <v>1</v>
      </c>
      <c r="J2" s="6">
        <f>E2/E2</f>
        <v>1</v>
      </c>
      <c r="K2" s="6">
        <f>I2/J2</f>
        <v>1</v>
      </c>
    </row>
    <row r="3" spans="1:13">
      <c r="A3" s="1">
        <v>1930</v>
      </c>
      <c r="B3" s="1">
        <v>3600</v>
      </c>
      <c r="C3" s="1">
        <v>0</v>
      </c>
      <c r="D3" s="1">
        <v>4000</v>
      </c>
      <c r="E3" s="1">
        <f t="shared" ref="E3" si="0">D3-B3+C3</f>
        <v>400</v>
      </c>
      <c r="F3" s="1">
        <v>4</v>
      </c>
      <c r="G3" s="1">
        <v>100</v>
      </c>
      <c r="H3" s="6">
        <v>200</v>
      </c>
      <c r="I3" s="6">
        <f>D3/D2</f>
        <v>0.66666666666666663</v>
      </c>
      <c r="J3" s="6">
        <f>E3/E2</f>
        <v>0.1</v>
      </c>
      <c r="K3" s="6">
        <f t="shared" ref="K3:K5" si="1">I3/J3</f>
        <v>6.6666666666666661</v>
      </c>
    </row>
    <row r="4" spans="1:13">
      <c r="A4" s="1">
        <v>2230</v>
      </c>
      <c r="B4" s="1">
        <v>880</v>
      </c>
      <c r="C4" s="1">
        <v>800</v>
      </c>
      <c r="D4" s="1">
        <v>3400</v>
      </c>
      <c r="E4" s="1">
        <f>D4-B4+C4</f>
        <v>3320</v>
      </c>
      <c r="F4" s="1">
        <v>3</v>
      </c>
      <c r="G4" s="1">
        <v>150</v>
      </c>
      <c r="H4" s="6">
        <v>170</v>
      </c>
      <c r="I4" s="6">
        <f>D4/D2</f>
        <v>0.56666666666666665</v>
      </c>
      <c r="J4" s="6">
        <f>E4/E2</f>
        <v>0.83</v>
      </c>
      <c r="K4" s="6">
        <f t="shared" si="1"/>
        <v>0.68273092369477917</v>
      </c>
    </row>
    <row r="5" spans="1:13">
      <c r="A5" s="1">
        <v>1500</v>
      </c>
      <c r="B5" s="1">
        <v>1000</v>
      </c>
      <c r="C5" s="1">
        <v>400</v>
      </c>
      <c r="D5" s="1">
        <v>3000</v>
      </c>
      <c r="E5" s="1">
        <f>D5-B5+C5</f>
        <v>2400</v>
      </c>
      <c r="F5" s="1">
        <v>1</v>
      </c>
      <c r="G5" s="1">
        <v>300</v>
      </c>
      <c r="H5" s="6">
        <v>150</v>
      </c>
      <c r="I5" s="6">
        <f>D5/D2</f>
        <v>0.5</v>
      </c>
      <c r="J5" s="6">
        <f>E5/E2</f>
        <v>0.6</v>
      </c>
      <c r="K5" s="6">
        <f t="shared" si="1"/>
        <v>0.83333333333333337</v>
      </c>
      <c r="M5">
        <f>I5/J5</f>
        <v>0.83333333333333337</v>
      </c>
    </row>
    <row r="7" spans="1:13">
      <c r="A7" s="1" t="s">
        <v>43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8" t="s">
        <v>54</v>
      </c>
    </row>
    <row r="8" spans="1:13">
      <c r="A8" s="1">
        <v>1880</v>
      </c>
      <c r="B8" s="1"/>
      <c r="C8" s="1"/>
      <c r="D8" s="1"/>
      <c r="E8" s="1">
        <v>960</v>
      </c>
      <c r="F8" s="1">
        <v>960</v>
      </c>
      <c r="G8" s="1">
        <v>0</v>
      </c>
      <c r="H8" s="1">
        <v>960</v>
      </c>
      <c r="I8" s="1">
        <v>960</v>
      </c>
      <c r="J8" s="1">
        <v>480</v>
      </c>
      <c r="K8" s="1">
        <v>0</v>
      </c>
    </row>
    <row r="9" spans="1:13">
      <c r="A9" s="1">
        <v>1930</v>
      </c>
      <c r="B9" s="1"/>
      <c r="C9" s="1"/>
      <c r="D9" s="1"/>
      <c r="E9" s="1"/>
      <c r="F9" s="1"/>
      <c r="G9" s="1"/>
      <c r="H9" s="1"/>
      <c r="I9" s="1"/>
      <c r="J9" s="1">
        <v>400</v>
      </c>
      <c r="K9" s="1">
        <v>200</v>
      </c>
    </row>
    <row r="10" spans="1:13">
      <c r="A10" s="1">
        <v>2230</v>
      </c>
      <c r="B10" s="1"/>
      <c r="C10" s="1">
        <v>600</v>
      </c>
      <c r="D10" s="1">
        <v>450</v>
      </c>
      <c r="E10" s="1">
        <v>450</v>
      </c>
      <c r="F10" s="1">
        <v>450</v>
      </c>
      <c r="G10" s="1">
        <v>450</v>
      </c>
      <c r="H10" s="1">
        <v>450</v>
      </c>
      <c r="I10" s="1">
        <v>450</v>
      </c>
      <c r="J10" s="1">
        <v>150</v>
      </c>
      <c r="K10" s="1">
        <v>40</v>
      </c>
    </row>
    <row r="11" spans="1:13">
      <c r="A11" s="1">
        <v>1500</v>
      </c>
      <c r="B11" s="1"/>
      <c r="C11" s="1"/>
      <c r="D11" s="1">
        <v>300</v>
      </c>
      <c r="E11" s="1">
        <v>600</v>
      </c>
      <c r="F11" s="1">
        <v>300</v>
      </c>
      <c r="G11" s="1">
        <v>300</v>
      </c>
      <c r="H11" s="1">
        <v>300</v>
      </c>
      <c r="I11" s="1">
        <v>600</v>
      </c>
      <c r="J11" s="1"/>
      <c r="K11" s="1">
        <v>300</v>
      </c>
    </row>
    <row r="12" spans="1:13">
      <c r="A12" s="9"/>
      <c r="E12" s="1">
        <v>600</v>
      </c>
    </row>
    <row r="13" spans="1:13">
      <c r="A13" s="10" t="s">
        <v>55</v>
      </c>
    </row>
    <row r="14" spans="1:13">
      <c r="A14" s="1" t="s">
        <v>43</v>
      </c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</row>
    <row r="15" spans="1:13">
      <c r="A15" s="1">
        <v>1880</v>
      </c>
      <c r="B15" s="1">
        <f t="shared" ref="B15:C18" si="2">$E2-B8</f>
        <v>4000</v>
      </c>
      <c r="C15" s="1">
        <f t="shared" si="2"/>
        <v>4000</v>
      </c>
      <c r="D15" s="1">
        <f>$E2-SUM($C8:D8)</f>
        <v>4000</v>
      </c>
      <c r="E15" s="1">
        <f>$E2-SUM($C8:E8)</f>
        <v>3040</v>
      </c>
      <c r="F15" s="1">
        <f>$E2-SUM($C8:F8)</f>
        <v>2080</v>
      </c>
      <c r="G15" s="1">
        <f>$E2-SUM($C8:G8)</f>
        <v>2080</v>
      </c>
      <c r="H15" s="1">
        <f>$E2-SUM($C8:H8)</f>
        <v>1120</v>
      </c>
      <c r="I15" s="1">
        <f>$E2-SUM($C8:I8)</f>
        <v>160</v>
      </c>
      <c r="J15" s="1">
        <f>$E2-SUM($C8:J8)</f>
        <v>-320</v>
      </c>
      <c r="K15" s="1">
        <f>$E2-SUM($C8:K8)</f>
        <v>-320</v>
      </c>
    </row>
    <row r="16" spans="1:13">
      <c r="A16" s="1">
        <v>1930</v>
      </c>
      <c r="B16" s="1">
        <f t="shared" si="2"/>
        <v>400</v>
      </c>
      <c r="C16" s="1">
        <f t="shared" si="2"/>
        <v>400</v>
      </c>
      <c r="D16" s="1">
        <f>$E3-SUM($C9:D9)</f>
        <v>400</v>
      </c>
      <c r="E16" s="1">
        <f>$E3-SUM($C9:E9)</f>
        <v>400</v>
      </c>
      <c r="F16" s="1">
        <f>$E3-SUM($C9:F9)</f>
        <v>400</v>
      </c>
      <c r="G16" s="1">
        <f>$E3-SUM($C9:G9)</f>
        <v>400</v>
      </c>
      <c r="H16" s="1">
        <f>$E3-SUM($C9:H9)</f>
        <v>400</v>
      </c>
      <c r="I16" s="1">
        <f>$E3-SUM($C9:J9)</f>
        <v>0</v>
      </c>
      <c r="J16" s="1">
        <f>$E3-SUM($C9:J9)</f>
        <v>0</v>
      </c>
      <c r="K16" s="1">
        <f>$E3-SUM($C9:K9)</f>
        <v>-200</v>
      </c>
    </row>
    <row r="17" spans="1:14">
      <c r="A17" s="1">
        <v>2230</v>
      </c>
      <c r="B17" s="1">
        <f t="shared" si="2"/>
        <v>3320</v>
      </c>
      <c r="C17" s="1">
        <f t="shared" si="2"/>
        <v>2720</v>
      </c>
      <c r="D17" s="1">
        <f>$E4-SUM($C10:D10)</f>
        <v>2270</v>
      </c>
      <c r="E17" s="1">
        <f>$E4-SUM($C10:E10)</f>
        <v>1820</v>
      </c>
      <c r="F17" s="1">
        <f>$E4-SUM($C10:F10)</f>
        <v>1370</v>
      </c>
      <c r="G17" s="1">
        <f>$E4-SUM($C10:G10)</f>
        <v>920</v>
      </c>
      <c r="H17" s="1">
        <f>$E4-SUM($C10:H10)</f>
        <v>470</v>
      </c>
      <c r="I17" s="1">
        <f>$E4-SUM($C10:I10)</f>
        <v>20</v>
      </c>
      <c r="J17" s="1">
        <f>$E4-SUM($C10:J10)</f>
        <v>-130</v>
      </c>
      <c r="K17" s="1">
        <f>$E4-SUM($C10:K10)</f>
        <v>-170</v>
      </c>
    </row>
    <row r="18" spans="1:14">
      <c r="A18" s="1">
        <v>1500</v>
      </c>
      <c r="B18" s="1">
        <f t="shared" si="2"/>
        <v>2400</v>
      </c>
      <c r="C18" s="1">
        <f t="shared" si="2"/>
        <v>2400</v>
      </c>
      <c r="D18" s="1">
        <f>$E5-SUM($C11:D11)</f>
        <v>2100</v>
      </c>
      <c r="E18" s="1">
        <f>$E5-SUM($C11:E11)</f>
        <v>1500</v>
      </c>
      <c r="F18" s="1">
        <f>$E5-SUM($C11:F11)</f>
        <v>1200</v>
      </c>
      <c r="G18" s="1">
        <f>$E5-SUM($C11:G11)</f>
        <v>900</v>
      </c>
      <c r="H18" s="1">
        <f>$E5-SUM($C11:H11)</f>
        <v>600</v>
      </c>
      <c r="I18" s="1">
        <f>$E5-SUM($C11:I11)</f>
        <v>0</v>
      </c>
      <c r="J18" s="1">
        <f>$E5-SUM($C11:J11)</f>
        <v>0</v>
      </c>
      <c r="K18" s="1">
        <f>$E5-SUM($C11:K11)</f>
        <v>-300</v>
      </c>
    </row>
    <row r="19" spans="1:14">
      <c r="A19" s="9"/>
    </row>
    <row r="20" spans="1:14">
      <c r="A20" s="10" t="s">
        <v>56</v>
      </c>
    </row>
    <row r="21" spans="1:14">
      <c r="A21" s="1" t="s">
        <v>43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</row>
    <row r="22" spans="1:14">
      <c r="A22" s="1">
        <v>1880</v>
      </c>
      <c r="B22" s="1">
        <f t="shared" ref="B22:J22" si="3">B15/B15</f>
        <v>1</v>
      </c>
      <c r="C22" s="1">
        <f t="shared" si="3"/>
        <v>1</v>
      </c>
      <c r="D22" s="1">
        <f t="shared" si="3"/>
        <v>1</v>
      </c>
      <c r="E22" s="1">
        <f t="shared" si="3"/>
        <v>1</v>
      </c>
      <c r="F22" s="1">
        <f t="shared" si="3"/>
        <v>1</v>
      </c>
      <c r="G22" s="1">
        <f t="shared" si="3"/>
        <v>1</v>
      </c>
      <c r="H22" s="1">
        <f t="shared" si="3"/>
        <v>1</v>
      </c>
      <c r="I22" s="1">
        <f t="shared" si="3"/>
        <v>1</v>
      </c>
      <c r="J22" s="1">
        <f t="shared" si="3"/>
        <v>1</v>
      </c>
    </row>
    <row r="23" spans="1:14">
      <c r="A23" s="1">
        <v>1930</v>
      </c>
      <c r="B23" s="1">
        <f t="shared" ref="B23:J23" si="4">B16/B15</f>
        <v>0.1</v>
      </c>
      <c r="C23" s="1">
        <f t="shared" si="4"/>
        <v>0.1</v>
      </c>
      <c r="D23" s="1">
        <f t="shared" si="4"/>
        <v>0.1</v>
      </c>
      <c r="E23" s="1">
        <f t="shared" si="4"/>
        <v>0.13157894736842105</v>
      </c>
      <c r="F23" s="1">
        <f t="shared" si="4"/>
        <v>0.19230769230769232</v>
      </c>
      <c r="G23" s="1">
        <f t="shared" si="4"/>
        <v>0.19230769230769232</v>
      </c>
      <c r="H23" s="1">
        <f t="shared" si="4"/>
        <v>0.35714285714285715</v>
      </c>
      <c r="I23" s="1">
        <f t="shared" si="4"/>
        <v>0</v>
      </c>
      <c r="J23" s="1">
        <f t="shared" si="4"/>
        <v>0</v>
      </c>
      <c r="N23">
        <f>E17/D15</f>
        <v>0.45500000000000002</v>
      </c>
    </row>
    <row r="24" spans="1:14">
      <c r="A24" s="1">
        <v>2230</v>
      </c>
      <c r="B24" s="1">
        <f t="shared" ref="B24:J24" si="5">B17/B15</f>
        <v>0.83</v>
      </c>
      <c r="C24" s="1">
        <f t="shared" si="5"/>
        <v>0.68</v>
      </c>
      <c r="D24" s="1">
        <f t="shared" si="5"/>
        <v>0.5675</v>
      </c>
      <c r="E24" s="1">
        <f t="shared" si="5"/>
        <v>0.59868421052631582</v>
      </c>
      <c r="F24" s="1">
        <f t="shared" si="5"/>
        <v>0.65865384615384615</v>
      </c>
      <c r="G24" s="1">
        <f t="shared" si="5"/>
        <v>0.44230769230769229</v>
      </c>
      <c r="H24" s="1">
        <f t="shared" si="5"/>
        <v>0.41964285714285715</v>
      </c>
      <c r="I24" s="1">
        <f t="shared" si="5"/>
        <v>0.125</v>
      </c>
      <c r="J24" s="1">
        <f t="shared" si="5"/>
        <v>0.40625</v>
      </c>
      <c r="N24">
        <f>I4/N23</f>
        <v>1.2454212454212454</v>
      </c>
    </row>
    <row r="25" spans="1:14">
      <c r="A25" s="1">
        <v>1500</v>
      </c>
      <c r="B25" s="1">
        <f t="shared" ref="B25:J25" si="6">B18/B15</f>
        <v>0.6</v>
      </c>
      <c r="C25" s="1">
        <f t="shared" si="6"/>
        <v>0.6</v>
      </c>
      <c r="D25" s="1">
        <f t="shared" si="6"/>
        <v>0.52500000000000002</v>
      </c>
      <c r="E25" s="1">
        <f t="shared" si="6"/>
        <v>0.49342105263157893</v>
      </c>
      <c r="F25" s="1">
        <f t="shared" si="6"/>
        <v>0.57692307692307687</v>
      </c>
      <c r="G25" s="1">
        <f t="shared" si="6"/>
        <v>0.43269230769230771</v>
      </c>
      <c r="H25" s="1">
        <f t="shared" si="6"/>
        <v>0.5357142857142857</v>
      </c>
      <c r="I25" s="1">
        <f t="shared" si="6"/>
        <v>0</v>
      </c>
      <c r="J25" s="1">
        <f t="shared" si="6"/>
        <v>0</v>
      </c>
    </row>
    <row r="26" spans="1:14">
      <c r="A26" s="9"/>
    </row>
    <row r="27" spans="1:14">
      <c r="A27" s="10" t="s">
        <v>57</v>
      </c>
    </row>
    <row r="28" spans="1:14">
      <c r="A28" s="1" t="s">
        <v>43</v>
      </c>
      <c r="B28" s="1">
        <v>0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</row>
    <row r="29" spans="1:14">
      <c r="A29" s="1">
        <v>1880</v>
      </c>
      <c r="B29" s="1">
        <f t="shared" ref="B29:J29" si="7">$I2/B22</f>
        <v>1</v>
      </c>
      <c r="C29" s="1">
        <f t="shared" si="7"/>
        <v>1</v>
      </c>
      <c r="D29" s="1">
        <f t="shared" si="7"/>
        <v>1</v>
      </c>
      <c r="E29" s="1">
        <f t="shared" si="7"/>
        <v>1</v>
      </c>
      <c r="F29" s="1">
        <f t="shared" si="7"/>
        <v>1</v>
      </c>
      <c r="G29" s="1">
        <f t="shared" si="7"/>
        <v>1</v>
      </c>
      <c r="H29" s="1">
        <f t="shared" si="7"/>
        <v>1</v>
      </c>
      <c r="I29" s="1">
        <f t="shared" si="7"/>
        <v>1</v>
      </c>
      <c r="J29" s="1">
        <f t="shared" si="7"/>
        <v>1</v>
      </c>
      <c r="K29">
        <v>1</v>
      </c>
      <c r="M29">
        <v>1</v>
      </c>
      <c r="N29">
        <v>1</v>
      </c>
    </row>
    <row r="30" spans="1:14">
      <c r="A30" s="1">
        <v>1930</v>
      </c>
      <c r="B30" s="1">
        <f t="shared" ref="B30:J30" si="8">$I3/B23</f>
        <v>6.6666666666666661</v>
      </c>
      <c r="C30" s="1">
        <f t="shared" si="8"/>
        <v>6.6666666666666661</v>
      </c>
      <c r="D30" s="1">
        <f t="shared" si="8"/>
        <v>6.6666666666666661</v>
      </c>
      <c r="E30" s="1">
        <f t="shared" si="8"/>
        <v>5.0666666666666664</v>
      </c>
      <c r="F30" s="1">
        <f t="shared" si="8"/>
        <v>3.4666666666666663</v>
      </c>
      <c r="G30" s="1">
        <f t="shared" si="8"/>
        <v>3.4666666666666663</v>
      </c>
      <c r="H30" s="1">
        <f t="shared" si="8"/>
        <v>1.8666666666666665</v>
      </c>
      <c r="I30" s="1" t="e">
        <f t="shared" si="8"/>
        <v>#DIV/0!</v>
      </c>
      <c r="J30" s="1" t="e">
        <f t="shared" si="8"/>
        <v>#DIV/0!</v>
      </c>
      <c r="K30" s="11">
        <f>E18/D15</f>
        <v>0.375</v>
      </c>
      <c r="L30" s="11"/>
      <c r="M30">
        <v>6.6666666670000003</v>
      </c>
      <c r="N30">
        <v>6.6666666670000003</v>
      </c>
    </row>
    <row r="31" spans="1:14">
      <c r="A31" s="1">
        <v>2230</v>
      </c>
      <c r="B31" s="1">
        <f t="shared" ref="B31:J31" si="9">$I4/B24</f>
        <v>0.68273092369477917</v>
      </c>
      <c r="C31" s="1">
        <f>$I4/C24</f>
        <v>0.83333333333333326</v>
      </c>
      <c r="D31" s="1">
        <f t="shared" si="9"/>
        <v>0.99853157121879588</v>
      </c>
      <c r="E31" s="1">
        <f t="shared" si="9"/>
        <v>0.94652014652014649</v>
      </c>
      <c r="F31" s="1">
        <f t="shared" si="9"/>
        <v>0.86034063260340632</v>
      </c>
      <c r="G31" s="1">
        <f t="shared" si="9"/>
        <v>1.2811594202898551</v>
      </c>
      <c r="H31" s="1">
        <f t="shared" si="9"/>
        <v>1.350354609929078</v>
      </c>
      <c r="I31" s="1">
        <f t="shared" si="9"/>
        <v>4.5333333333333332</v>
      </c>
      <c r="J31" s="1">
        <f t="shared" si="9"/>
        <v>1.3948717948717948</v>
      </c>
      <c r="M31">
        <v>0.99853157100000001</v>
      </c>
      <c r="N31">
        <v>1.245421245</v>
      </c>
    </row>
    <row r="32" spans="1:14">
      <c r="A32" s="1">
        <v>1500</v>
      </c>
      <c r="B32" s="1">
        <f t="shared" ref="B32:J32" si="10">$I5/B25</f>
        <v>0.83333333333333337</v>
      </c>
      <c r="C32" s="1">
        <f>$I5/C25</f>
        <v>0.83333333333333337</v>
      </c>
      <c r="D32" s="1">
        <f t="shared" si="10"/>
        <v>0.95238095238095233</v>
      </c>
      <c r="E32" s="1">
        <f t="shared" si="10"/>
        <v>1.0133333333333334</v>
      </c>
      <c r="F32" s="1">
        <f t="shared" si="10"/>
        <v>0.8666666666666667</v>
      </c>
      <c r="G32" s="1">
        <f t="shared" si="10"/>
        <v>1.1555555555555554</v>
      </c>
      <c r="H32" s="1">
        <f t="shared" si="10"/>
        <v>0.93333333333333335</v>
      </c>
      <c r="I32" s="1" t="e">
        <f t="shared" si="10"/>
        <v>#DIV/0!</v>
      </c>
      <c r="J32" s="1" t="e">
        <f t="shared" si="10"/>
        <v>#DIV/0!</v>
      </c>
      <c r="M32">
        <f>I5/0.375</f>
        <v>1.3333333333333333</v>
      </c>
    </row>
    <row r="34" spans="1:19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</row>
    <row r="35" spans="1:19">
      <c r="A35" s="1">
        <v>1880</v>
      </c>
      <c r="D35">
        <v>960</v>
      </c>
      <c r="E35">
        <v>960</v>
      </c>
      <c r="F35">
        <v>0</v>
      </c>
      <c r="G35">
        <v>960</v>
      </c>
      <c r="H35">
        <v>960</v>
      </c>
      <c r="I35">
        <v>480</v>
      </c>
      <c r="O35">
        <v>0</v>
      </c>
    </row>
    <row r="36" spans="1:19">
      <c r="A36" s="1">
        <v>1930</v>
      </c>
      <c r="I36">
        <v>400</v>
      </c>
      <c r="O36">
        <v>200</v>
      </c>
    </row>
    <row r="37" spans="1:19">
      <c r="A37" s="1">
        <v>2230</v>
      </c>
      <c r="B37">
        <v>600</v>
      </c>
      <c r="C37">
        <v>450</v>
      </c>
      <c r="D37">
        <v>450</v>
      </c>
      <c r="E37">
        <v>450</v>
      </c>
      <c r="F37">
        <v>450</v>
      </c>
      <c r="G37">
        <v>450</v>
      </c>
      <c r="H37">
        <v>450</v>
      </c>
      <c r="I37">
        <v>150</v>
      </c>
      <c r="O37">
        <v>40</v>
      </c>
    </row>
    <row r="38" spans="1:19">
      <c r="A38" s="1">
        <v>1500</v>
      </c>
      <c r="C38">
        <v>300</v>
      </c>
      <c r="D38">
        <v>600</v>
      </c>
      <c r="E38">
        <v>300</v>
      </c>
      <c r="F38">
        <v>300</v>
      </c>
      <c r="G38">
        <v>300</v>
      </c>
      <c r="H38">
        <v>600</v>
      </c>
      <c r="O38">
        <v>300</v>
      </c>
    </row>
    <row r="40" spans="1:19">
      <c r="A40" s="1" t="s">
        <v>58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N40" s="1">
        <v>13</v>
      </c>
      <c r="O40" s="1">
        <v>14</v>
      </c>
      <c r="P40" s="1">
        <v>15</v>
      </c>
      <c r="Q40" s="1">
        <v>16</v>
      </c>
      <c r="R40" s="1">
        <v>17</v>
      </c>
      <c r="S40" s="1" t="s">
        <v>59</v>
      </c>
    </row>
    <row r="41" spans="1:19">
      <c r="A41" s="1">
        <v>1880</v>
      </c>
      <c r="B41" s="1"/>
      <c r="C41" s="1"/>
      <c r="D41" s="1"/>
      <c r="E41" s="1">
        <v>960</v>
      </c>
      <c r="F41" s="1"/>
      <c r="G41" s="1"/>
      <c r="H41" s="1">
        <v>960</v>
      </c>
      <c r="I41" s="1"/>
      <c r="J41" s="1"/>
      <c r="K41" s="1">
        <v>0</v>
      </c>
      <c r="L41" s="1"/>
      <c r="M41" s="1">
        <v>960</v>
      </c>
      <c r="N41" s="1"/>
      <c r="O41" s="1"/>
      <c r="P41" s="1">
        <v>960</v>
      </c>
      <c r="Q41" s="1"/>
      <c r="R41" s="1"/>
      <c r="S41" s="1">
        <v>480</v>
      </c>
    </row>
    <row r="42" spans="1:19">
      <c r="A42" s="1">
        <v>1930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>
        <v>400</v>
      </c>
    </row>
    <row r="43" spans="1:19">
      <c r="A43" s="1">
        <v>2230</v>
      </c>
      <c r="B43" s="1">
        <v>600</v>
      </c>
      <c r="C43" s="1">
        <v>450</v>
      </c>
      <c r="D43" s="1"/>
      <c r="E43" s="1"/>
      <c r="F43" s="1">
        <v>450</v>
      </c>
      <c r="G43" s="1"/>
      <c r="H43" s="1"/>
      <c r="I43" s="1">
        <v>450</v>
      </c>
      <c r="J43" s="1"/>
      <c r="K43" s="1">
        <v>450</v>
      </c>
      <c r="L43" s="1"/>
      <c r="M43" s="1"/>
      <c r="N43" s="1">
        <v>450</v>
      </c>
      <c r="O43" s="1"/>
      <c r="P43" s="1"/>
      <c r="Q43" s="1">
        <v>450</v>
      </c>
      <c r="R43" s="1"/>
      <c r="S43" s="1">
        <v>150</v>
      </c>
    </row>
    <row r="44" spans="1:19">
      <c r="A44" s="1">
        <v>1500</v>
      </c>
      <c r="B44" s="1"/>
      <c r="C44" s="1"/>
      <c r="D44" s="1">
        <v>300</v>
      </c>
      <c r="E44" s="1"/>
      <c r="F44" s="1"/>
      <c r="G44" s="1">
        <v>600</v>
      </c>
      <c r="H44" s="1"/>
      <c r="I44" s="1"/>
      <c r="J44" s="1">
        <v>300</v>
      </c>
      <c r="K44" s="1"/>
      <c r="L44" s="1">
        <v>300</v>
      </c>
      <c r="M44" s="1"/>
      <c r="N44" s="1"/>
      <c r="O44" s="1">
        <v>300</v>
      </c>
      <c r="P44" s="1"/>
      <c r="Q44" s="1"/>
      <c r="R44" s="1">
        <v>600</v>
      </c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L10" sqref="L10"/>
    </sheetView>
  </sheetViews>
  <sheetFormatPr defaultRowHeight="13.5"/>
  <cols>
    <col min="2" max="2" width="5.25" bestFit="1" customWidth="1"/>
    <col min="3" max="3" width="9" bestFit="1" customWidth="1"/>
    <col min="5" max="5" width="7.5" bestFit="1" customWidth="1"/>
    <col min="6" max="6" width="10.5" bestFit="1" customWidth="1"/>
    <col min="8" max="8" width="5.25" bestFit="1" customWidth="1"/>
    <col min="9" max="9" width="7.125" bestFit="1" customWidth="1"/>
    <col min="10" max="10" width="5.25" bestFit="1" customWidth="1"/>
    <col min="11" max="11" width="7.125" bestFit="1" customWidth="1"/>
  </cols>
  <sheetData>
    <row r="1" spans="1:12">
      <c r="A1" s="1" t="s">
        <v>83</v>
      </c>
      <c r="B1" s="1" t="s">
        <v>82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</row>
    <row r="2" spans="1:12">
      <c r="A2" s="1" t="s">
        <v>86</v>
      </c>
      <c r="B2" s="1">
        <v>10</v>
      </c>
      <c r="C2" s="1" t="s">
        <v>84</v>
      </c>
      <c r="D2" s="1">
        <v>290001</v>
      </c>
      <c r="E2" s="1" t="s">
        <v>70</v>
      </c>
      <c r="F2" s="1">
        <v>300001</v>
      </c>
      <c r="G2" s="1" t="s">
        <v>71</v>
      </c>
      <c r="H2" s="1" t="s">
        <v>72</v>
      </c>
      <c r="I2" s="1">
        <v>500</v>
      </c>
      <c r="J2" s="1">
        <v>100</v>
      </c>
      <c r="K2" s="1">
        <v>300</v>
      </c>
      <c r="L2" s="1" t="s">
        <v>73</v>
      </c>
    </row>
    <row r="3" spans="1:12">
      <c r="A3" s="1" t="s">
        <v>86</v>
      </c>
      <c r="B3" s="1">
        <v>20</v>
      </c>
      <c r="C3" s="1" t="s">
        <v>85</v>
      </c>
      <c r="D3" s="1">
        <v>290001</v>
      </c>
      <c r="E3" s="1" t="s">
        <v>74</v>
      </c>
      <c r="F3" s="1">
        <v>300002</v>
      </c>
      <c r="G3" s="1" t="s">
        <v>71</v>
      </c>
      <c r="H3" s="1" t="s">
        <v>72</v>
      </c>
      <c r="I3" s="1">
        <v>500</v>
      </c>
      <c r="J3" s="1">
        <v>100</v>
      </c>
      <c r="K3" s="1"/>
      <c r="L3" s="1" t="s">
        <v>75</v>
      </c>
    </row>
    <row r="4" spans="1:12">
      <c r="A4" s="1" t="s">
        <v>86</v>
      </c>
      <c r="B4" s="1">
        <v>30</v>
      </c>
      <c r="C4" s="1" t="s">
        <v>85</v>
      </c>
      <c r="D4" s="1">
        <v>290001</v>
      </c>
      <c r="E4" s="1" t="s">
        <v>76</v>
      </c>
      <c r="F4" s="1">
        <v>300003</v>
      </c>
      <c r="G4" s="1" t="s">
        <v>71</v>
      </c>
      <c r="H4" s="1" t="s">
        <v>72</v>
      </c>
      <c r="I4" s="1">
        <v>500</v>
      </c>
      <c r="J4" s="1">
        <v>100</v>
      </c>
      <c r="K4" s="1"/>
      <c r="L4" s="1" t="s">
        <v>75</v>
      </c>
    </row>
    <row r="5" spans="1:12">
      <c r="A5" s="1" t="s">
        <v>86</v>
      </c>
      <c r="B5" s="1">
        <v>40</v>
      </c>
      <c r="C5" s="1" t="s">
        <v>85</v>
      </c>
      <c r="D5" s="1">
        <v>290001</v>
      </c>
      <c r="E5" s="1" t="s">
        <v>77</v>
      </c>
      <c r="F5" s="1">
        <v>300004</v>
      </c>
      <c r="G5" s="1" t="s">
        <v>71</v>
      </c>
      <c r="H5" s="1" t="s">
        <v>72</v>
      </c>
      <c r="I5" s="1">
        <v>500</v>
      </c>
      <c r="J5" s="1">
        <v>100</v>
      </c>
      <c r="K5" s="1"/>
      <c r="L5" s="1" t="s">
        <v>75</v>
      </c>
    </row>
    <row r="6" spans="1:12">
      <c r="A6" s="1" t="s">
        <v>87</v>
      </c>
      <c r="B6" s="1">
        <v>10</v>
      </c>
      <c r="C6" s="1" t="s">
        <v>85</v>
      </c>
      <c r="D6" s="1">
        <v>290002</v>
      </c>
      <c r="E6" s="1" t="s">
        <v>78</v>
      </c>
      <c r="F6" s="1">
        <v>300021</v>
      </c>
      <c r="G6" s="1" t="s">
        <v>71</v>
      </c>
      <c r="H6" s="1" t="s">
        <v>72</v>
      </c>
      <c r="I6" s="1">
        <v>300</v>
      </c>
      <c r="J6" s="1">
        <v>100</v>
      </c>
      <c r="K6" s="1"/>
      <c r="L6" s="1" t="s">
        <v>75</v>
      </c>
    </row>
    <row r="7" spans="1:12">
      <c r="A7" s="1" t="s">
        <v>87</v>
      </c>
      <c r="B7" s="1">
        <v>20</v>
      </c>
      <c r="C7" s="1" t="s">
        <v>85</v>
      </c>
      <c r="D7" s="1">
        <v>290002</v>
      </c>
      <c r="E7" s="1" t="s">
        <v>79</v>
      </c>
      <c r="F7" s="1">
        <v>300022</v>
      </c>
      <c r="G7" s="1" t="s">
        <v>71</v>
      </c>
      <c r="H7" s="1" t="s">
        <v>72</v>
      </c>
      <c r="I7" s="1">
        <v>300</v>
      </c>
      <c r="J7" s="1">
        <v>100</v>
      </c>
      <c r="K7" s="1"/>
      <c r="L7" s="1" t="s">
        <v>75</v>
      </c>
    </row>
    <row r="8" spans="1:12">
      <c r="A8" s="1" t="s">
        <v>87</v>
      </c>
      <c r="B8" s="1">
        <v>30</v>
      </c>
      <c r="C8" s="1" t="s">
        <v>85</v>
      </c>
      <c r="D8" s="1">
        <v>290002</v>
      </c>
      <c r="E8" s="1" t="s">
        <v>80</v>
      </c>
      <c r="F8" s="1">
        <v>300023</v>
      </c>
      <c r="G8" s="1" t="s">
        <v>71</v>
      </c>
      <c r="H8" s="1" t="s">
        <v>72</v>
      </c>
      <c r="I8" s="1">
        <v>300</v>
      </c>
      <c r="J8" s="1">
        <v>100</v>
      </c>
      <c r="K8" s="1"/>
      <c r="L8" s="1" t="s">
        <v>75</v>
      </c>
    </row>
    <row r="9" spans="1:12">
      <c r="A9" s="1" t="s">
        <v>87</v>
      </c>
      <c r="B9" s="1">
        <v>40</v>
      </c>
      <c r="C9" s="1" t="s">
        <v>85</v>
      </c>
      <c r="D9" s="1">
        <v>290002</v>
      </c>
      <c r="E9" s="1" t="s">
        <v>81</v>
      </c>
      <c r="F9" s="1">
        <v>300024</v>
      </c>
      <c r="G9" s="1" t="s">
        <v>71</v>
      </c>
      <c r="H9" s="1" t="s">
        <v>72</v>
      </c>
      <c r="I9" s="1">
        <v>300</v>
      </c>
      <c r="J9" s="1">
        <v>100</v>
      </c>
      <c r="K9" s="1"/>
      <c r="L9" s="1" t="s">
        <v>75</v>
      </c>
    </row>
    <row r="16" spans="1:12">
      <c r="E16">
        <v>1000</v>
      </c>
    </row>
    <row r="17" spans="5:5">
      <c r="E17">
        <v>800</v>
      </c>
    </row>
    <row r="18" spans="5:5">
      <c r="E18">
        <v>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排班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YFGMT8299</dc:creator>
  <cp:lastModifiedBy>Administrator</cp:lastModifiedBy>
  <dcterms:created xsi:type="dcterms:W3CDTF">2012-11-08T07:16:48Z</dcterms:created>
  <dcterms:modified xsi:type="dcterms:W3CDTF">2013-02-19T06:59:53Z</dcterms:modified>
</cp:coreProperties>
</file>