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340" windowHeight="7875"/>
  </bookViews>
  <sheets>
    <sheet name="Sheet1" sheetId="1" r:id="rId1"/>
    <sheet name="Sheet2" sheetId="2" r:id="rId2"/>
    <sheet name="Update" sheetId="3" r:id="rId3"/>
    <sheet name="Insert" sheetId="4" r:id="rId4"/>
    <sheet name="Sheet5" sheetId="5" r:id="rId5"/>
    <sheet name="Sheet3" sheetId="6" r:id="rId6"/>
    <sheet name="Sheet4" sheetId="7" r:id="rId7"/>
    <sheet name="Sheet6" sheetId="8" r:id="rId8"/>
    <sheet name="ACC_Permission" sheetId="9" r:id="rId9"/>
    <sheet name="Sheet7" sheetId="10" r:id="rId10"/>
  </sheets>
  <calcPr calcId="145621"/>
</workbook>
</file>

<file path=xl/calcChain.xml><?xml version="1.0" encoding="utf-8"?>
<calcChain xmlns="http://schemas.openxmlformats.org/spreadsheetml/2006/main">
  <c r="F2" i="8" l="1"/>
  <c r="F3" i="8" s="1"/>
  <c r="F4" i="8"/>
  <c r="F5" i="8"/>
  <c r="F6" i="8"/>
  <c r="F7" i="8" s="1"/>
  <c r="F8" i="8"/>
  <c r="F9" i="8"/>
  <c r="F10" i="8"/>
  <c r="F11" i="8" s="1"/>
  <c r="F12" i="8"/>
  <c r="F13" i="8"/>
  <c r="F14" i="8" s="1"/>
  <c r="F15" i="8"/>
  <c r="F16" i="8"/>
  <c r="F17" i="8"/>
  <c r="F18" i="8" s="1"/>
  <c r="F19" i="8" s="1"/>
  <c r="F20" i="8" s="1"/>
  <c r="F21" i="8"/>
  <c r="F22" i="8" s="1"/>
  <c r="F23" i="8"/>
  <c r="F24" i="8"/>
  <c r="F25" i="8"/>
  <c r="F26" i="8"/>
  <c r="F27" i="8" s="1"/>
  <c r="F28" i="8" s="1"/>
  <c r="F29" i="8"/>
  <c r="F30" i="8" s="1"/>
  <c r="F31" i="8"/>
  <c r="F32" i="8"/>
  <c r="F33" i="8"/>
  <c r="F34" i="8" s="1"/>
  <c r="F35" i="8"/>
  <c r="F36" i="8"/>
  <c r="F37" i="8"/>
  <c r="F38" i="8"/>
  <c r="F39" i="8"/>
  <c r="F40" i="8"/>
  <c r="F41" i="8"/>
  <c r="F42" i="8" s="1"/>
  <c r="F43" i="8" s="1"/>
  <c r="F44" i="8"/>
  <c r="F45" i="8"/>
  <c r="F46" i="8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/>
  <c r="F58" i="8" s="1"/>
  <c r="F59" i="8" s="1"/>
  <c r="F60" i="8" s="1"/>
  <c r="F61" i="8"/>
  <c r="F62" i="8" s="1"/>
  <c r="F63" i="8"/>
  <c r="F64" i="8"/>
  <c r="E34" i="9" l="1"/>
  <c r="E35" i="9"/>
  <c r="E37" i="9"/>
  <c r="E38" i="9"/>
  <c r="E40" i="9"/>
  <c r="E41" i="9"/>
  <c r="E49" i="9"/>
  <c r="E50" i="9"/>
  <c r="E52" i="9"/>
  <c r="E53" i="9"/>
  <c r="E55" i="9"/>
  <c r="E56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G10" i="8" l="1"/>
  <c r="G11" i="8"/>
  <c r="G2" i="8"/>
  <c r="E16" i="5"/>
  <c r="E17" i="5"/>
  <c r="E18" i="5"/>
  <c r="E19" i="5"/>
  <c r="E20" i="5"/>
  <c r="E21" i="5"/>
  <c r="E2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" i="5"/>
  <c r="G3" i="8"/>
  <c r="G5" i="8"/>
  <c r="G7" i="8"/>
  <c r="G9" i="8"/>
  <c r="G12" i="8"/>
  <c r="G14" i="8"/>
  <c r="G25" i="8"/>
  <c r="G29" i="8"/>
  <c r="G60" i="8"/>
  <c r="G62" i="8"/>
  <c r="F65" i="8"/>
  <c r="G65" i="8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I27" i="7"/>
  <c r="I28" i="7"/>
  <c r="I29" i="7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2" i="7"/>
  <c r="J2" i="7" s="1"/>
  <c r="H7" i="8" l="1"/>
  <c r="E67" i="9"/>
  <c r="F67" i="9" s="1"/>
  <c r="H3" i="8"/>
  <c r="E6" i="9"/>
  <c r="F6" i="9" s="1"/>
  <c r="H14" i="8"/>
  <c r="E69" i="9"/>
  <c r="F69" i="9" s="1"/>
  <c r="H2" i="8"/>
  <c r="E4" i="9"/>
  <c r="F4" i="9" s="1"/>
  <c r="G51" i="8"/>
  <c r="H11" i="8"/>
  <c r="E7" i="9"/>
  <c r="F7" i="9" s="1"/>
  <c r="H12" i="8"/>
  <c r="E10" i="9"/>
  <c r="F10" i="9" s="1"/>
  <c r="H5" i="8"/>
  <c r="E8" i="9"/>
  <c r="F8" i="9" s="1"/>
  <c r="G63" i="8"/>
  <c r="G47" i="8"/>
  <c r="H10" i="8"/>
  <c r="E61" i="9"/>
  <c r="F61" i="9" s="1"/>
  <c r="H29" i="8"/>
  <c r="E63" i="9"/>
  <c r="F63" i="9" s="1"/>
  <c r="G59" i="8"/>
  <c r="G27" i="8"/>
  <c r="H62" i="8"/>
  <c r="E33" i="9"/>
  <c r="F33" i="9" s="1"/>
  <c r="H60" i="8"/>
  <c r="E20" i="9"/>
  <c r="F20" i="9" s="1"/>
  <c r="H65" i="8"/>
  <c r="E12" i="9"/>
  <c r="F12" i="9" s="1"/>
  <c r="H25" i="8"/>
  <c r="E54" i="9"/>
  <c r="F54" i="9" s="1"/>
  <c r="H9" i="8"/>
  <c r="E3" i="9"/>
  <c r="F3" i="9" s="1"/>
  <c r="G55" i="8"/>
  <c r="G26" i="8"/>
  <c r="G58" i="8"/>
  <c r="G54" i="8"/>
  <c r="G50" i="8"/>
  <c r="G46" i="8"/>
  <c r="G6" i="8"/>
  <c r="G61" i="8"/>
  <c r="G57" i="8"/>
  <c r="G53" i="8"/>
  <c r="G49" i="8"/>
  <c r="G21" i="8"/>
  <c r="G17" i="8"/>
  <c r="G13" i="8"/>
  <c r="G23" i="8"/>
  <c r="G19" i="8"/>
  <c r="G15" i="8"/>
  <c r="G22" i="8"/>
  <c r="G18" i="8"/>
  <c r="G64" i="8"/>
  <c r="G56" i="8"/>
  <c r="G52" i="8"/>
  <c r="G48" i="8"/>
  <c r="G28" i="8"/>
  <c r="G24" i="8"/>
  <c r="G20" i="8"/>
  <c r="G16" i="8"/>
  <c r="G8" i="8"/>
  <c r="G4" i="8"/>
  <c r="K8" i="3"/>
  <c r="K9" i="3"/>
  <c r="K10" i="3"/>
  <c r="K13" i="3"/>
  <c r="K16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4" i="3"/>
  <c r="K45" i="3"/>
  <c r="K46" i="3"/>
  <c r="K47" i="3"/>
  <c r="K48" i="3"/>
  <c r="K49" i="3"/>
  <c r="K50" i="3"/>
  <c r="K51" i="3"/>
  <c r="K52" i="3"/>
  <c r="K53" i="3"/>
  <c r="K57" i="3"/>
  <c r="K58" i="3"/>
  <c r="K59" i="3"/>
  <c r="K60" i="3"/>
  <c r="K61" i="3"/>
  <c r="K62" i="3"/>
  <c r="K65" i="3"/>
  <c r="K68" i="3"/>
  <c r="K71" i="3"/>
  <c r="K72" i="3"/>
  <c r="K73" i="3"/>
  <c r="K74" i="3"/>
  <c r="K75" i="3"/>
  <c r="K76" i="3"/>
  <c r="K77" i="3"/>
  <c r="K78" i="3"/>
  <c r="K79" i="3"/>
  <c r="K7" i="3"/>
  <c r="H75" i="3"/>
  <c r="H48" i="8" l="1"/>
  <c r="E23" i="9"/>
  <c r="F23" i="9" s="1"/>
  <c r="H49" i="8"/>
  <c r="E24" i="9"/>
  <c r="F24" i="9" s="1"/>
  <c r="H54" i="8"/>
  <c r="E29" i="9"/>
  <c r="F29" i="9" s="1"/>
  <c r="H20" i="8"/>
  <c r="E75" i="9"/>
  <c r="F75" i="9" s="1"/>
  <c r="H52" i="8"/>
  <c r="E27" i="9"/>
  <c r="F27" i="9" s="1"/>
  <c r="H22" i="8"/>
  <c r="E48" i="9"/>
  <c r="F48" i="9" s="1"/>
  <c r="H13" i="8"/>
  <c r="E68" i="9"/>
  <c r="F68" i="9" s="1"/>
  <c r="H53" i="8"/>
  <c r="E28" i="9"/>
  <c r="F28" i="9" s="1"/>
  <c r="H6" i="8"/>
  <c r="E66" i="9"/>
  <c r="F66" i="9" s="1"/>
  <c r="H58" i="8"/>
  <c r="E18" i="9"/>
  <c r="F18" i="9" s="1"/>
  <c r="H63" i="8"/>
  <c r="E16" i="9"/>
  <c r="F16" i="9" s="1"/>
  <c r="H4" i="8"/>
  <c r="E62" i="9"/>
  <c r="F62" i="9" s="1"/>
  <c r="H24" i="8"/>
  <c r="E46" i="9"/>
  <c r="F46" i="9" s="1"/>
  <c r="H56" i="8"/>
  <c r="E31" i="9"/>
  <c r="F31" i="9" s="1"/>
  <c r="H15" i="8"/>
  <c r="E70" i="9"/>
  <c r="F70" i="9" s="1"/>
  <c r="H17" i="8"/>
  <c r="E72" i="9"/>
  <c r="F72" i="9" s="1"/>
  <c r="H57" i="8"/>
  <c r="E17" i="9"/>
  <c r="F17" i="9" s="1"/>
  <c r="H46" i="8"/>
  <c r="E21" i="9"/>
  <c r="F21" i="9" s="1"/>
  <c r="H26" i="8"/>
  <c r="E36" i="9"/>
  <c r="F36" i="9" s="1"/>
  <c r="H27" i="8"/>
  <c r="E45" i="9"/>
  <c r="F45" i="9" s="1"/>
  <c r="H8" i="8"/>
  <c r="E5" i="9"/>
  <c r="F5" i="9" s="1"/>
  <c r="H28" i="8"/>
  <c r="E51" i="9"/>
  <c r="F51" i="9" s="1"/>
  <c r="H64" i="8"/>
  <c r="E11" i="9"/>
  <c r="F11" i="9" s="1"/>
  <c r="H19" i="8"/>
  <c r="E74" i="9"/>
  <c r="F74" i="9" s="1"/>
  <c r="H21" i="8"/>
  <c r="E44" i="9"/>
  <c r="F44" i="9" s="1"/>
  <c r="H61" i="8"/>
  <c r="E32" i="9"/>
  <c r="F32" i="9" s="1"/>
  <c r="H50" i="8"/>
  <c r="E25" i="9"/>
  <c r="F25" i="9" s="1"/>
  <c r="H55" i="8"/>
  <c r="E30" i="9"/>
  <c r="F30" i="9" s="1"/>
  <c r="H59" i="8"/>
  <c r="E19" i="9"/>
  <c r="F19" i="9" s="1"/>
  <c r="H16" i="8"/>
  <c r="E71" i="9"/>
  <c r="F71" i="9" s="1"/>
  <c r="H18" i="8"/>
  <c r="E73" i="9"/>
  <c r="F73" i="9" s="1"/>
  <c r="H23" i="8"/>
  <c r="E39" i="9"/>
  <c r="F39" i="9" s="1"/>
  <c r="H47" i="8"/>
  <c r="E22" i="9"/>
  <c r="F22" i="9" s="1"/>
  <c r="H51" i="8"/>
  <c r="E26" i="9"/>
  <c r="F26" i="9" s="1"/>
  <c r="G30" i="8"/>
  <c r="H8" i="3"/>
  <c r="H9" i="3"/>
  <c r="H10" i="3"/>
  <c r="H13" i="3"/>
  <c r="H16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4" i="3"/>
  <c r="H45" i="3"/>
  <c r="H46" i="3"/>
  <c r="H47" i="3"/>
  <c r="H48" i="3"/>
  <c r="H49" i="3"/>
  <c r="H50" i="3"/>
  <c r="H51" i="3"/>
  <c r="H52" i="3"/>
  <c r="H53" i="3"/>
  <c r="H57" i="3"/>
  <c r="H58" i="3"/>
  <c r="H59" i="3"/>
  <c r="H60" i="3"/>
  <c r="H61" i="3"/>
  <c r="H62" i="3"/>
  <c r="H65" i="3"/>
  <c r="H68" i="3"/>
  <c r="H71" i="3"/>
  <c r="H72" i="3"/>
  <c r="H73" i="3"/>
  <c r="H74" i="3"/>
  <c r="H76" i="3"/>
  <c r="H77" i="3"/>
  <c r="H78" i="3"/>
  <c r="H79" i="3"/>
  <c r="H7" i="3"/>
  <c r="I8" i="3"/>
  <c r="I9" i="3"/>
  <c r="I10" i="3"/>
  <c r="I11" i="3"/>
  <c r="I12" i="3"/>
  <c r="I13" i="3"/>
  <c r="I16" i="3"/>
  <c r="I19" i="3"/>
  <c r="I20" i="3"/>
  <c r="J20" i="3" s="1"/>
  <c r="I21" i="3"/>
  <c r="I22" i="3"/>
  <c r="I23" i="3"/>
  <c r="I24" i="3"/>
  <c r="J24" i="3" s="1"/>
  <c r="I25" i="3"/>
  <c r="I26" i="3"/>
  <c r="I27" i="3"/>
  <c r="I28" i="3"/>
  <c r="J28" i="3" s="1"/>
  <c r="I29" i="3"/>
  <c r="I30" i="3"/>
  <c r="I31" i="3"/>
  <c r="I32" i="3"/>
  <c r="I33" i="3"/>
  <c r="I34" i="3"/>
  <c r="I35" i="3"/>
  <c r="I36" i="3"/>
  <c r="J36" i="3" s="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J57" i="3" s="1"/>
  <c r="I58" i="3"/>
  <c r="I59" i="3"/>
  <c r="I60" i="3"/>
  <c r="I61" i="3"/>
  <c r="J61" i="3" s="1"/>
  <c r="I62" i="3"/>
  <c r="I63" i="3"/>
  <c r="I64" i="3"/>
  <c r="I65" i="3"/>
  <c r="I66" i="3"/>
  <c r="I67" i="3"/>
  <c r="I68" i="3"/>
  <c r="I71" i="3"/>
  <c r="J71" i="3" s="1"/>
  <c r="I72" i="3"/>
  <c r="I73" i="3"/>
  <c r="I74" i="3"/>
  <c r="I75" i="3"/>
  <c r="J75" i="3" s="1"/>
  <c r="I76" i="3"/>
  <c r="I77" i="3"/>
  <c r="I78" i="3"/>
  <c r="I79" i="3"/>
  <c r="I7" i="3"/>
  <c r="H30" i="8" l="1"/>
  <c r="E64" i="9"/>
  <c r="F64" i="9" s="1"/>
  <c r="G31" i="8"/>
  <c r="J65" i="3"/>
  <c r="J52" i="3"/>
  <c r="J48" i="3"/>
  <c r="J44" i="3"/>
  <c r="J8" i="3"/>
  <c r="J59" i="3"/>
  <c r="J34" i="3"/>
  <c r="J30" i="3"/>
  <c r="J22" i="3"/>
  <c r="J16" i="3"/>
  <c r="J73" i="3"/>
  <c r="J40" i="3"/>
  <c r="J38" i="3"/>
  <c r="J32" i="3"/>
  <c r="J26" i="3"/>
  <c r="J79" i="3"/>
  <c r="J78" i="3"/>
  <c r="J77" i="3"/>
  <c r="J50" i="3"/>
  <c r="J46" i="3"/>
  <c r="J10" i="3"/>
  <c r="J7" i="3"/>
  <c r="J76" i="3"/>
  <c r="J74" i="3"/>
  <c r="J68" i="3"/>
  <c r="J60" i="3"/>
  <c r="J51" i="3"/>
  <c r="J47" i="3"/>
  <c r="J39" i="3"/>
  <c r="J35" i="3"/>
  <c r="J31" i="3"/>
  <c r="J27" i="3"/>
  <c r="J23" i="3"/>
  <c r="J19" i="3"/>
  <c r="J72" i="3"/>
  <c r="J62" i="3"/>
  <c r="J58" i="3"/>
  <c r="J53" i="3"/>
  <c r="J49" i="3"/>
  <c r="J45" i="3"/>
  <c r="J41" i="3"/>
  <c r="J37" i="3"/>
  <c r="J33" i="3"/>
  <c r="J29" i="3"/>
  <c r="J25" i="3"/>
  <c r="J21" i="3"/>
  <c r="J13" i="3"/>
  <c r="J9" i="3"/>
  <c r="H31" i="8" l="1"/>
  <c r="E42" i="9"/>
  <c r="F42" i="9" s="1"/>
  <c r="G32" i="8"/>
  <c r="H32" i="8" l="1"/>
  <c r="E43" i="9"/>
  <c r="F43" i="9" s="1"/>
  <c r="G33" i="8"/>
  <c r="H33" i="8" l="1"/>
  <c r="E47" i="9"/>
  <c r="F47" i="9" s="1"/>
  <c r="G34" i="8"/>
  <c r="H34" i="8" l="1"/>
  <c r="E57" i="9"/>
  <c r="F57" i="9" s="1"/>
  <c r="G35" i="8"/>
  <c r="H35" i="8" l="1"/>
  <c r="E15" i="9"/>
  <c r="F15" i="9" s="1"/>
  <c r="G36" i="8"/>
  <c r="H36" i="8" l="1"/>
  <c r="E1" i="9"/>
  <c r="F1" i="9" s="1"/>
  <c r="G37" i="8"/>
  <c r="H37" i="8" l="1"/>
  <c r="E2" i="9"/>
  <c r="F2" i="9" s="1"/>
  <c r="G38" i="8"/>
  <c r="H38" i="8" l="1"/>
  <c r="E9" i="9"/>
  <c r="F9" i="9" s="1"/>
  <c r="G39" i="8"/>
  <c r="H39" i="8" l="1"/>
  <c r="E76" i="9"/>
  <c r="F76" i="9" s="1"/>
  <c r="G40" i="8"/>
  <c r="H40" i="8" l="1"/>
  <c r="E58" i="9"/>
  <c r="F58" i="9" s="1"/>
  <c r="G41" i="8"/>
  <c r="H41" i="8" l="1"/>
  <c r="E59" i="9"/>
  <c r="F59" i="9" s="1"/>
  <c r="G42" i="8"/>
  <c r="H42" i="8" l="1"/>
  <c r="E60" i="9"/>
  <c r="F60" i="9" s="1"/>
  <c r="G43" i="8"/>
  <c r="H43" i="8" l="1"/>
  <c r="E14" i="9"/>
  <c r="F14" i="9" s="1"/>
  <c r="G45" i="8"/>
  <c r="G44" i="8"/>
  <c r="H44" i="8" l="1"/>
  <c r="E65" i="9"/>
  <c r="F65" i="9" s="1"/>
  <c r="H45" i="8"/>
  <c r="E13" i="9"/>
  <c r="F13" i="9" s="1"/>
</calcChain>
</file>

<file path=xl/sharedStrings.xml><?xml version="1.0" encoding="utf-8"?>
<sst xmlns="http://schemas.openxmlformats.org/spreadsheetml/2006/main" count="4301" uniqueCount="1619">
  <si>
    <t>事务</t>
    <phoneticPr fontId="1" type="noConversion"/>
  </si>
  <si>
    <t>查询</t>
    <phoneticPr fontId="1" type="noConversion"/>
  </si>
  <si>
    <t>批量生成</t>
    <phoneticPr fontId="1" type="noConversion"/>
  </si>
  <si>
    <t>库存</t>
    <phoneticPr fontId="1" type="noConversion"/>
  </si>
  <si>
    <t>独立需求</t>
    <phoneticPr fontId="1" type="noConversion"/>
  </si>
  <si>
    <t>在途</t>
    <phoneticPr fontId="1" type="noConversion"/>
  </si>
  <si>
    <t>导入</t>
    <phoneticPr fontId="1" type="noConversion"/>
  </si>
  <si>
    <t>周岛区</t>
    <phoneticPr fontId="1" type="noConversion"/>
  </si>
  <si>
    <t>周模具</t>
    <phoneticPr fontId="1" type="noConversion"/>
  </si>
  <si>
    <t>生产线总米数</t>
  </si>
  <si>
    <t>断面占线时间</t>
    <phoneticPr fontId="1" type="noConversion"/>
  </si>
  <si>
    <t>断面占线率</t>
    <phoneticPr fontId="1" type="noConversion"/>
  </si>
  <si>
    <t>断面总米数</t>
    <phoneticPr fontId="1" type="noConversion"/>
  </si>
  <si>
    <t>生产线分类负荷率</t>
    <phoneticPr fontId="1" type="noConversion"/>
  </si>
  <si>
    <t>生产线分类总米数</t>
    <phoneticPr fontId="1" type="noConversion"/>
  </si>
  <si>
    <t>生产线废品率</t>
    <phoneticPr fontId="1" type="noConversion"/>
  </si>
  <si>
    <t>生产线速度</t>
    <phoneticPr fontId="1" type="noConversion"/>
  </si>
  <si>
    <t>生产线分类废品率</t>
    <phoneticPr fontId="1" type="noConversion"/>
  </si>
  <si>
    <t>生产线分类速度</t>
    <phoneticPr fontId="1" type="noConversion"/>
  </si>
  <si>
    <t>生产线负荷</t>
    <phoneticPr fontId="1" type="noConversion"/>
  </si>
  <si>
    <t>生产线负荷</t>
    <phoneticPr fontId="1" type="noConversion"/>
  </si>
  <si>
    <t>预测计划</t>
    <phoneticPr fontId="1" type="noConversion"/>
  </si>
  <si>
    <t>发货计划</t>
    <phoneticPr fontId="1" type="noConversion"/>
  </si>
  <si>
    <t>车型计划</t>
    <phoneticPr fontId="1" type="noConversion"/>
  </si>
  <si>
    <t>月度模具</t>
    <phoneticPr fontId="1" type="noConversion"/>
  </si>
  <si>
    <t>月度岛区</t>
    <phoneticPr fontId="1" type="noConversion"/>
  </si>
  <si>
    <t>后加工班产计划</t>
    <phoneticPr fontId="1" type="noConversion"/>
  </si>
  <si>
    <t>运行</t>
    <phoneticPr fontId="1" type="noConversion"/>
  </si>
  <si>
    <t>挤出班产计划</t>
    <phoneticPr fontId="1" type="noConversion"/>
  </si>
  <si>
    <t>炼胶班产计划</t>
    <phoneticPr fontId="1" type="noConversion"/>
  </si>
  <si>
    <t>入库计划</t>
    <phoneticPr fontId="1" type="noConversion"/>
  </si>
  <si>
    <t>(天/班)</t>
    <phoneticPr fontId="1" type="noConversion"/>
  </si>
  <si>
    <t>作业计划</t>
    <phoneticPr fontId="1" type="noConversion"/>
  </si>
  <si>
    <t>设置</t>
    <phoneticPr fontId="1" type="noConversion"/>
  </si>
  <si>
    <t>后加工</t>
    <phoneticPr fontId="1" type="noConversion"/>
  </si>
  <si>
    <t>挤出</t>
    <phoneticPr fontId="1" type="noConversion"/>
  </si>
  <si>
    <t>挤出资源</t>
    <phoneticPr fontId="1" type="noConversion"/>
  </si>
  <si>
    <t>挤出线组</t>
    <phoneticPr fontId="1" type="noConversion"/>
  </si>
  <si>
    <t>炼胶</t>
    <phoneticPr fontId="1" type="noConversion"/>
  </si>
  <si>
    <t>工位器具</t>
    <phoneticPr fontId="1" type="noConversion"/>
  </si>
  <si>
    <t>过滤</t>
    <phoneticPr fontId="1" type="noConversion"/>
  </si>
  <si>
    <t>计划跟踪</t>
    <phoneticPr fontId="1" type="noConversion"/>
  </si>
  <si>
    <t>异常数据显示原因</t>
    <phoneticPr fontId="1" type="noConversion"/>
  </si>
  <si>
    <t>事务-输入-客户日程编辑</t>
  </si>
  <si>
    <t>事务-输入-客户日程导入</t>
  </si>
  <si>
    <t>事务-输入-车型计划编辑</t>
  </si>
  <si>
    <t>事务-输入-车型计划导入</t>
  </si>
  <si>
    <t>事务-输入-模具</t>
  </si>
  <si>
    <t>事务-输入-挤出资源</t>
  </si>
  <si>
    <t>事务-执行-后加工排产</t>
  </si>
  <si>
    <t>事务-执行-挤出排产</t>
  </si>
  <si>
    <t>事务-执行-炼胶排产</t>
  </si>
  <si>
    <t>事务-执行-计划模拟</t>
  </si>
  <si>
    <t>事务-执行-运行粗能力计划</t>
  </si>
  <si>
    <t>事务-输出-后加工入库计划</t>
  </si>
  <si>
    <t>事务-输出-后加工生产计划</t>
  </si>
  <si>
    <t>事务-输出-后加工班产计划</t>
  </si>
  <si>
    <t>事务-输出-挤出入库计划</t>
  </si>
  <si>
    <t>事务-输出-挤出生产计划</t>
  </si>
  <si>
    <t>事务-输出-挤出班产计划</t>
  </si>
  <si>
    <t>事务-输出-炼胶入库计划</t>
  </si>
  <si>
    <t>事务-输出-炼胶生产计划</t>
  </si>
  <si>
    <t>事务-输出-炼胶班产计划</t>
  </si>
  <si>
    <t>事务-输出-采购需求计划(月)</t>
  </si>
  <si>
    <t>事务-输出-采购需求计划(周)</t>
  </si>
  <si>
    <t>事务-输出-采购需求计划(天)</t>
  </si>
  <si>
    <t>信息-输入-客户日程</t>
  </si>
  <si>
    <t>信息-输入-车型计划</t>
  </si>
  <si>
    <t>信息-输入-后加工</t>
  </si>
  <si>
    <t>信息-输入-挤出</t>
  </si>
  <si>
    <t>信息-粗运算-后加工年度岛区能力</t>
  </si>
  <si>
    <t>信息-粗运算-后加工年度模具能力</t>
  </si>
  <si>
    <t>信息-粗运算-后加工周度岛区能力</t>
  </si>
  <si>
    <t>信息-粗运算-后加工周度模具能力</t>
  </si>
  <si>
    <t>信息-粗运算-挤出生产线负荷线</t>
  </si>
  <si>
    <t>信息-粗运算-挤出生产线总米数</t>
  </si>
  <si>
    <t>信息-粗运算-挤出生产线速度</t>
  </si>
  <si>
    <t>信息-粗运算-挤出生产线废品率</t>
  </si>
  <si>
    <t>信息-粗运算-挤出断面占线时间</t>
  </si>
  <si>
    <t>信息-粗运算-挤出断面占线率</t>
  </si>
  <si>
    <t>信息-粗运算-挤出断面总米数</t>
  </si>
  <si>
    <t>信息-粗运算-功能分类负荷率</t>
  </si>
  <si>
    <t>信息-粗运算-功能分类速度</t>
  </si>
  <si>
    <t>信息-粗运算-功能分类废品率</t>
  </si>
  <si>
    <t>信息-粗运算-功能分类总米数</t>
  </si>
  <si>
    <t>信息-粗运算-炼胶能力</t>
  </si>
  <si>
    <t>信息-粗运算-炼胶能力明细</t>
  </si>
  <si>
    <t>信息-粗运算-采购需求计划(月)</t>
  </si>
  <si>
    <t>信息-粗运算-采购需求计划(周)</t>
  </si>
  <si>
    <t>信息-细运算-后加工入库计划</t>
  </si>
  <si>
    <t>信息-细运算-后加工生产计划</t>
  </si>
  <si>
    <t>信息-细运算-后加工班产计划</t>
  </si>
  <si>
    <t>信息-细运算-挤出入库计划</t>
  </si>
  <si>
    <t>信息-细运算-挤出生产计划</t>
  </si>
  <si>
    <t>信息-细运算-挤出班产计划</t>
  </si>
  <si>
    <t>信息-细运算-炼胶入库计划</t>
  </si>
  <si>
    <t>信息-细运算-炼胶生产计划</t>
  </si>
  <si>
    <t>信息-细运算-炼胶班产计划</t>
  </si>
  <si>
    <t>信息-细运算-炼胶工位器具</t>
  </si>
  <si>
    <t>信息-细运算-采购需求计划(天)</t>
  </si>
  <si>
    <t>信息-细运算-计划跟踪</t>
  </si>
  <si>
    <t>设置-基础数据-工位器具</t>
  </si>
  <si>
    <t>设置-基础数据-挤出线分组</t>
  </si>
  <si>
    <t>设置-基础数据-模具</t>
  </si>
  <si>
    <t>设置-基础数据-挤出资源</t>
  </si>
  <si>
    <t>设置-基础数据-岛区</t>
  </si>
  <si>
    <t>设置-快照-获取快照</t>
  </si>
  <si>
    <t>设置-快照-物流路线</t>
  </si>
  <si>
    <t>设置-快照-库存</t>
  </si>
  <si>
    <t>设置-快照-在途</t>
  </si>
  <si>
    <t>设置-快照-独立需求</t>
  </si>
  <si>
    <t>一级菜单</t>
    <phoneticPr fontId="1" type="noConversion"/>
  </si>
  <si>
    <t>二级菜单</t>
    <phoneticPr fontId="1" type="noConversion"/>
  </si>
  <si>
    <t>三级菜单</t>
    <phoneticPr fontId="1" type="noConversion"/>
  </si>
  <si>
    <t>四级菜单</t>
    <phoneticPr fontId="1" type="noConversion"/>
  </si>
  <si>
    <t>Menu.MRP.Info</t>
  </si>
  <si>
    <t>信息</t>
  </si>
  <si>
    <t>Menu.MRP</t>
  </si>
  <si>
    <t>Menu.MRP.Info.Input</t>
  </si>
  <si>
    <t>输入</t>
  </si>
  <si>
    <t>Menu.MRP.Info.Mrp</t>
  </si>
  <si>
    <t>细运算</t>
  </si>
  <si>
    <t>信息-细运算</t>
  </si>
  <si>
    <t>Menu.MRP.Info.Rccp</t>
  </si>
  <si>
    <t>粗运算</t>
  </si>
  <si>
    <t>信息-粗运算</t>
  </si>
  <si>
    <t>Menu.MRP.Setup</t>
  </si>
  <si>
    <t>设置</t>
  </si>
  <si>
    <t>Menu.MRP.Setup.MasterData</t>
  </si>
  <si>
    <t>基础数据</t>
  </si>
  <si>
    <t>Menu.MRP.Setup.MrpSnap</t>
  </si>
  <si>
    <t>快照</t>
  </si>
  <si>
    <t>Menu.MRP.Trans</t>
  </si>
  <si>
    <t>事务</t>
  </si>
  <si>
    <t>Menu.MRP.Trans.Input</t>
  </si>
  <si>
    <t>Menu.MRP.Trans.Output</t>
  </si>
  <si>
    <t>输出</t>
  </si>
  <si>
    <t>事务-输出</t>
  </si>
  <si>
    <t>Menu.MRP.Trans.Run</t>
  </si>
  <si>
    <t>执行</t>
  </si>
  <si>
    <t>事务-执行</t>
  </si>
  <si>
    <t>MRP_MrpPlan_New</t>
  </si>
  <si>
    <t>客户日程导入</t>
  </si>
  <si>
    <t>MRP_MrpPlan_View</t>
  </si>
  <si>
    <t>客户日程编辑</t>
  </si>
  <si>
    <t>MRP_RccpPlan_Run</t>
  </si>
  <si>
    <t>运行粗能力计划</t>
  </si>
  <si>
    <t>Url_Container_View</t>
  </si>
  <si>
    <t>MRP_Container</t>
  </si>
  <si>
    <t>工位器具</t>
  </si>
  <si>
    <t>Url_Mrp_Container_View</t>
  </si>
  <si>
    <t>炼胶工位器具</t>
  </si>
  <si>
    <t>URl_MRP_FlowClassify_View</t>
  </si>
  <si>
    <t>MRP_FlowClassify</t>
  </si>
  <si>
    <t>挤出线分组</t>
  </si>
  <si>
    <t>Url_MRP_Island_View</t>
  </si>
  <si>
    <t>MRP_Island</t>
  </si>
  <si>
    <t>岛区</t>
  </si>
  <si>
    <t>Url_MRP_Machine_View</t>
  </si>
  <si>
    <t>MRP_Machine</t>
  </si>
  <si>
    <t>模具</t>
  </si>
  <si>
    <t>Url_MRP_MachineInstance_View</t>
  </si>
  <si>
    <t>Url_MRP_MachineInstanceView_View</t>
  </si>
  <si>
    <t>后加工</t>
  </si>
  <si>
    <t>Url_Mrp_MrpPlan_View</t>
  </si>
  <si>
    <t>客户日程</t>
  </si>
  <si>
    <t>Url_Mrp_MrpPlanEx_InvIn</t>
  </si>
  <si>
    <t>挤出入库计划</t>
  </si>
  <si>
    <t>Url_Mrp_MrpPlanEx_InvInView</t>
  </si>
  <si>
    <t>Url_Mrp_MrpPlanEx_Prod</t>
  </si>
  <si>
    <t>挤出生产计划</t>
  </si>
  <si>
    <t>Url_Mrp_MrpPlanEx_ProdView</t>
  </si>
  <si>
    <t>Url_Mrp_MrpPlanEx_Shift</t>
  </si>
  <si>
    <t>挤出班产计划</t>
  </si>
  <si>
    <t>Url_Mrp_MrpPlanEx_ShiftView</t>
  </si>
  <si>
    <t>Url_Mrp_MrpPlanFi_InvIn</t>
  </si>
  <si>
    <t>后加工入库计划</t>
  </si>
  <si>
    <t>Url_Mrp_MrpPlanFi_InvInView</t>
  </si>
  <si>
    <t>Url_Mrp_MrpPlanFi_Prod</t>
  </si>
  <si>
    <t>后加工生产计划</t>
  </si>
  <si>
    <t>Url_Mrp_MrpPlanFi_ProdView</t>
  </si>
  <si>
    <t>Url_Mrp_MrpPlanFi_Shift</t>
  </si>
  <si>
    <t>后加工班产计划</t>
  </si>
  <si>
    <t>Url_Mrp_MrpPlanFi_ShiftView</t>
  </si>
  <si>
    <t>Url_Mrp_MrpPlanMi_InvIn</t>
  </si>
  <si>
    <t>炼胶入库计划</t>
  </si>
  <si>
    <t>Url_Mrp_MrpPlanMi_InvInView</t>
  </si>
  <si>
    <t>Url_Mrp_MrpPlanMi_Prod</t>
  </si>
  <si>
    <t>炼胶生产计划</t>
  </si>
  <si>
    <t>Url_Mrp_MrpPlanMi_ProdView</t>
  </si>
  <si>
    <t>Url_Mrp_MrpPlanMi_Shift</t>
  </si>
  <si>
    <t>炼胶班产计划</t>
  </si>
  <si>
    <t>Url_Mrp_MrpPlanMi_ShiftView</t>
  </si>
  <si>
    <t>Url_Mrp_MrpSnap_IndepentOrder</t>
  </si>
  <si>
    <t>独立需求</t>
  </si>
  <si>
    <t>Url_Mrp_MrpSnap_InventoryBalance</t>
  </si>
  <si>
    <t>库存</t>
  </si>
  <si>
    <t>Url_Mrp_MrpSnap_MrpFlowDetail</t>
  </si>
  <si>
    <t>物流路线</t>
  </si>
  <si>
    <t>Url_Mrp_MrpSnap_TransitOrder</t>
  </si>
  <si>
    <t>在途</t>
  </si>
  <si>
    <t>Url_Mrp_PlanSimulation_Index</t>
  </si>
  <si>
    <t>计划模拟</t>
  </si>
  <si>
    <t>Url_Mrp_PlanSimulation_Trace</t>
  </si>
  <si>
    <t>计划跟踪</t>
  </si>
  <si>
    <t>Url_MRP_ProdLineEx_View</t>
  </si>
  <si>
    <t>MRP_ProdLineEx</t>
  </si>
  <si>
    <t>挤出资源</t>
  </si>
  <si>
    <t>Url_MRP_ProdLineExInstance_View</t>
  </si>
  <si>
    <t>Url_MRP_ProdLineExInstanceView_View</t>
  </si>
  <si>
    <t>挤出</t>
  </si>
  <si>
    <t>Url_Mrp_ProdSchedule_Ex</t>
  </si>
  <si>
    <t>挤出排产</t>
  </si>
  <si>
    <t>Url_Mrp_ProdSchedule_Fi</t>
  </si>
  <si>
    <t>后加工排产</t>
  </si>
  <si>
    <t>Url_Mrp_ProdSchedule_Mi</t>
  </si>
  <si>
    <t>炼胶排产</t>
  </si>
  <si>
    <t>Url_Mrp_PurchasePlan_Day</t>
  </si>
  <si>
    <t>采购需求计划(天)</t>
  </si>
  <si>
    <t>Url_Mrp_PurchasePlan_Month</t>
  </si>
  <si>
    <t>采购需求计划(月)</t>
  </si>
  <si>
    <t>Url_Mrp_PurchasePlan_Week</t>
  </si>
  <si>
    <t>采购需求计划(周)</t>
  </si>
  <si>
    <t>Url_Mrp_RccpPlan_View</t>
  </si>
  <si>
    <t>车型计划</t>
  </si>
  <si>
    <t>Url_Mrp_RccpPlanEx_ClassifyLoad</t>
  </si>
  <si>
    <t>功能分类负荷率</t>
  </si>
  <si>
    <t>Url_Mrp_RccpPlanEx_ClassifyQty</t>
  </si>
  <si>
    <t>功能分类总米数</t>
  </si>
  <si>
    <t>Url_Mrp_RccpPlanEx_ClassifyScrapPercentage</t>
  </si>
  <si>
    <t>功能分类废品率</t>
  </si>
  <si>
    <t>信息-粗运算-功能分类加权废品率</t>
  </si>
  <si>
    <t>Url_Mrp_RccpPlanEx_ClassifySpeed</t>
  </si>
  <si>
    <t>功能分类速度</t>
  </si>
  <si>
    <t>信息-粗运算-功能分类加权速度</t>
  </si>
  <si>
    <t>Url_Mrp_RccpPlanEx_ItemLoad</t>
  </si>
  <si>
    <t>挤出断面占线率</t>
  </si>
  <si>
    <t>Url_Mrp_RccpPlanEx_ItemQty</t>
  </si>
  <si>
    <t>挤出断面总米数</t>
  </si>
  <si>
    <t>Url_Mrp_RccpPlanEx_ItemTime</t>
  </si>
  <si>
    <t>挤出断面占线时间</t>
  </si>
  <si>
    <t>Url_Mrp_RccpPlanEx_ProdLineLoad</t>
  </si>
  <si>
    <t>挤出生产线负荷线</t>
  </si>
  <si>
    <t>Url_Mrp_RccpPlanEx_ProdLineQty</t>
  </si>
  <si>
    <t>挤出生产线总米数</t>
  </si>
  <si>
    <t>Url_Mrp_RccpPlanEx_ProdLineScrapPercentage</t>
  </si>
  <si>
    <t>挤出生产线废品率</t>
  </si>
  <si>
    <t>信息-粗运算-挤出生产线加权废品率</t>
  </si>
  <si>
    <t>Url_Mrp_RccpPlanEx_ProdLineSpeed</t>
  </si>
  <si>
    <t>挤出生产线速度</t>
  </si>
  <si>
    <t>信息-粗运算-挤出生产线加权速度</t>
  </si>
  <si>
    <t>Url_Mrp_RccpPlanFi_IslandMonth</t>
  </si>
  <si>
    <t>后加工年度岛区能力</t>
  </si>
  <si>
    <t>Url_Mrp_RccpPlanFi_IslandWeek</t>
  </si>
  <si>
    <t>后加工周度岛区能力</t>
  </si>
  <si>
    <t>Url_Mrp_RccpPlanFi_MachineMonth</t>
  </si>
  <si>
    <t>后加工年度模具能力</t>
  </si>
  <si>
    <t>Url_Mrp_RccpPlanFi_MachineWeek</t>
  </si>
  <si>
    <t>后加工周度模具能力</t>
  </si>
  <si>
    <t>Url_Mrp_RccpPlanMi_Load</t>
  </si>
  <si>
    <t>炼胶能力</t>
  </si>
  <si>
    <t>Url_Mrp_RccpPlanMi_LoadDetail</t>
  </si>
  <si>
    <t>炼胶能力明细</t>
  </si>
  <si>
    <t>Url_Mrp_RccpPurchasePlan_Day</t>
  </si>
  <si>
    <t>Url_Mrp_RccpPurchasePlan_Month</t>
  </si>
  <si>
    <t>Url_Mrp_RccpPurchasePlan_Week</t>
  </si>
  <si>
    <t>Url_MrpSnap_Index</t>
  </si>
  <si>
    <t>获取快照</t>
  </si>
  <si>
    <t>Url_RccpPlan_Edit</t>
  </si>
  <si>
    <t>RccpPlan_Edit</t>
  </si>
  <si>
    <t>车型计划编辑</t>
  </si>
  <si>
    <t>Url_RccpPlan_New</t>
  </si>
  <si>
    <t>RccpPlan_New</t>
  </si>
  <si>
    <t>车型计划导入</t>
  </si>
  <si>
    <t>Menu_MRP</t>
  </si>
  <si>
    <t>客户日程查询</t>
  </si>
  <si>
    <t>客户日程新建</t>
  </si>
  <si>
    <t>模具实例</t>
  </si>
  <si>
    <t>挤出资源实例</t>
  </si>
  <si>
    <t>NULL</t>
  </si>
  <si>
    <t>事务-输入</t>
    <phoneticPr fontId="1" type="noConversion"/>
  </si>
  <si>
    <t>Menu.MRP.Trans.Run</t>
    <phoneticPr fontId="1" type="noConversion"/>
  </si>
  <si>
    <t>Menu.MRP.Trans.Rccp</t>
    <phoneticPr fontId="1" type="noConversion"/>
  </si>
  <si>
    <t>Menu.MRP.Trans.Mrp</t>
  </si>
  <si>
    <t>Menu.MRP.Trans.Mrp</t>
    <phoneticPr fontId="1" type="noConversion"/>
  </si>
  <si>
    <t>Menu.MRP.Trans.Mrp.Plan</t>
    <phoneticPr fontId="1" type="noConversion"/>
  </si>
  <si>
    <t>Menu.MRP.Trans.Mrp.InvIn</t>
    <phoneticPr fontId="1" type="noConversion"/>
  </si>
  <si>
    <t>Menu.MRP.Trans.Mrp.ExShiftPlan</t>
    <phoneticPr fontId="1" type="noConversion"/>
  </si>
  <si>
    <t>Menu.MRP.Trans.Mrp.FiShiftPlan</t>
    <phoneticPr fontId="1" type="noConversion"/>
  </si>
  <si>
    <t>Menu.MRP.Trans.Mrp.MiShiftPlan</t>
    <phoneticPr fontId="1" type="noConversion"/>
  </si>
  <si>
    <t>Menu.MRP.Trans.Rccp.Plan</t>
    <phoneticPr fontId="1" type="noConversion"/>
  </si>
  <si>
    <t>Menu.MRP.Trans.Rccp.ProdPlan</t>
    <phoneticPr fontId="1" type="noConversion"/>
  </si>
  <si>
    <t>Menu.MRP.Trans.Rccp.MaterialPlan</t>
    <phoneticPr fontId="1" type="noConversion"/>
  </si>
  <si>
    <t>Menu.MRP.Info</t>
    <phoneticPr fontId="1" type="noConversion"/>
  </si>
  <si>
    <t>Menu.MRP.Setup</t>
    <phoneticPr fontId="1" type="noConversion"/>
  </si>
  <si>
    <t>Menu.MRP.Setup</t>
    <phoneticPr fontId="1" type="noConversion"/>
  </si>
  <si>
    <t>Menu.MRP.Setup.Fi</t>
    <phoneticPr fontId="1" type="noConversion"/>
  </si>
  <si>
    <t>Menu.MRP.Setup.Fi</t>
    <phoneticPr fontId="1" type="noConversion"/>
  </si>
  <si>
    <t>Menu.MRP.Setup.Ex</t>
    <phoneticPr fontId="1" type="noConversion"/>
  </si>
  <si>
    <t>Menu.MRP.Setup.Mi</t>
    <phoneticPr fontId="1" type="noConversion"/>
  </si>
  <si>
    <t>事务-预测计划</t>
    <phoneticPr fontId="1" type="noConversion"/>
  </si>
  <si>
    <t>事务-作业计划</t>
    <phoneticPr fontId="1" type="noConversion"/>
  </si>
  <si>
    <t>事务-预测计划-车型计划</t>
    <phoneticPr fontId="1" type="noConversion"/>
  </si>
  <si>
    <t>事务-预测计划-生产计划</t>
    <phoneticPr fontId="1" type="noConversion"/>
  </si>
  <si>
    <t>事务-预测计划-物料计划</t>
    <phoneticPr fontId="1" type="noConversion"/>
  </si>
  <si>
    <t>事务-作业计划-发货计划</t>
    <phoneticPr fontId="1" type="noConversion"/>
  </si>
  <si>
    <t>事务-作业计划-入库计划</t>
    <phoneticPr fontId="1" type="noConversion"/>
  </si>
  <si>
    <t>事务-作业计划-后加工班产计划</t>
    <phoneticPr fontId="1" type="noConversion"/>
  </si>
  <si>
    <t>事务-作业计划-挤出班产计划</t>
    <phoneticPr fontId="1" type="noConversion"/>
  </si>
  <si>
    <t>事务-作业计划-炼胶班产加护</t>
    <phoneticPr fontId="1" type="noConversion"/>
  </si>
  <si>
    <t>后加工能力</t>
    <phoneticPr fontId="1" type="noConversion"/>
  </si>
  <si>
    <t>挤出能力</t>
    <phoneticPr fontId="1" type="noConversion"/>
  </si>
  <si>
    <t>炼胶能力</t>
    <phoneticPr fontId="1" type="noConversion"/>
  </si>
  <si>
    <t>挤出</t>
    <phoneticPr fontId="1" type="noConversion"/>
  </si>
  <si>
    <t>炼胶</t>
    <phoneticPr fontId="1" type="noConversion"/>
  </si>
  <si>
    <t>~/Content/Images/Nav/Default.png</t>
  </si>
  <si>
    <t>设置-后加工</t>
    <phoneticPr fontId="1" type="noConversion"/>
  </si>
  <si>
    <t>设置-挤出</t>
    <phoneticPr fontId="1" type="noConversion"/>
  </si>
  <si>
    <t>设置-炼胶</t>
    <phoneticPr fontId="1" type="noConversion"/>
  </si>
  <si>
    <t>预测计划</t>
    <phoneticPr fontId="1" type="noConversion"/>
  </si>
  <si>
    <t>车型计划</t>
    <phoneticPr fontId="1" type="noConversion"/>
  </si>
  <si>
    <t>生产计划</t>
    <phoneticPr fontId="1" type="noConversion"/>
  </si>
  <si>
    <t>物料计划</t>
    <phoneticPr fontId="1" type="noConversion"/>
  </si>
  <si>
    <t>作业计划</t>
    <phoneticPr fontId="1" type="noConversion"/>
  </si>
  <si>
    <t>发货计划</t>
    <phoneticPr fontId="1" type="noConversion"/>
  </si>
  <si>
    <t>入库计划</t>
    <phoneticPr fontId="1" type="noConversion"/>
  </si>
  <si>
    <t>后加工班产计划</t>
    <phoneticPr fontId="1" type="noConversion"/>
  </si>
  <si>
    <t>挤出班产计划</t>
    <phoneticPr fontId="1" type="noConversion"/>
  </si>
  <si>
    <t>炼胶班产加护</t>
    <phoneticPr fontId="1" type="noConversion"/>
  </si>
  <si>
    <t>Menu.MRP.Trans</t>
    <phoneticPr fontId="1" type="noConversion"/>
  </si>
  <si>
    <t>Menu.MRP.Setup</t>
    <phoneticPr fontId="1" type="noConversion"/>
  </si>
  <si>
    <t>Menu.MRP.Trans.Rccp</t>
    <phoneticPr fontId="1" type="noConversion"/>
  </si>
  <si>
    <t>Menu.MRP.Trans.Rccp</t>
    <phoneticPr fontId="1" type="noConversion"/>
  </si>
  <si>
    <t>Menu.MRP.Trans.Mrp</t>
    <phoneticPr fontId="1" type="noConversion"/>
  </si>
  <si>
    <t>Menu.MRP.Trans.Mrp</t>
    <phoneticPr fontId="1" type="noConversion"/>
  </si>
  <si>
    <t>Menu.MRP.Trans.Rccp</t>
    <phoneticPr fontId="1" type="noConversion"/>
  </si>
  <si>
    <t>Menu.MRP.Trans.Input</t>
    <phoneticPr fontId="1" type="noConversion"/>
  </si>
  <si>
    <t>~/Content/Images/Nav/Folder.png</t>
    <phoneticPr fontId="1" type="noConversion"/>
  </si>
  <si>
    <t>NULL</t>
    <phoneticPr fontId="1" type="noConversion"/>
  </si>
  <si>
    <t>事务-预测计划-车型计划-查询</t>
    <phoneticPr fontId="1" type="noConversion"/>
  </si>
  <si>
    <t>事务-作业计划-发货计划-查询</t>
    <phoneticPr fontId="1" type="noConversion"/>
  </si>
  <si>
    <t>事务-作业计划-入库计划-查询</t>
    <phoneticPr fontId="1" type="noConversion"/>
  </si>
  <si>
    <t>~/MrpInvIn/Edit</t>
    <phoneticPr fontId="1" type="noConversion"/>
  </si>
  <si>
    <t>事务-作业计划-入库计划-调整</t>
    <phoneticPr fontId="1" type="noConversion"/>
  </si>
  <si>
    <t>调整</t>
    <phoneticPr fontId="1" type="noConversion"/>
  </si>
  <si>
    <t>Menu.MRP.Trans.Mrp.InvIn</t>
    <phoneticPr fontId="1" type="noConversion"/>
  </si>
  <si>
    <t>Url_Mrp_MrpPlanFi_InvInView</t>
    <phoneticPr fontId="1" type="noConversion"/>
  </si>
  <si>
    <t>~/MrpInvIn/Index</t>
    <phoneticPr fontId="1" type="noConversion"/>
  </si>
  <si>
    <t>Url_Mrp_MrpInvIn_Index</t>
    <phoneticPr fontId="1" type="noConversion"/>
  </si>
  <si>
    <t>Url_Mrp_MrpInvIn_Edit</t>
    <phoneticPr fontId="1" type="noConversion"/>
  </si>
  <si>
    <t>事务-作业计划-后加工班产计划</t>
    <phoneticPr fontId="1" type="noConversion"/>
  </si>
  <si>
    <t>事务-作业计划-挤出班产计划-查询</t>
    <phoneticPr fontId="1" type="noConversion"/>
  </si>
  <si>
    <t>事务-作业计划-炼胶班产计划-查询</t>
    <phoneticPr fontId="1" type="noConversion"/>
  </si>
  <si>
    <t>事务-作业计划-计划跟踪</t>
    <phoneticPr fontId="1" type="noConversion"/>
  </si>
  <si>
    <t>信息-粗运算-挤出生产线负荷</t>
    <phoneticPr fontId="1" type="noConversion"/>
  </si>
  <si>
    <t>信息-粗运算-挤出断面总米数</t>
    <phoneticPr fontId="1" type="noConversion"/>
  </si>
  <si>
    <t>设置-炼胶-工位器具</t>
    <phoneticPr fontId="1" type="noConversion"/>
  </si>
  <si>
    <t>设置-后加工-岛区</t>
    <phoneticPr fontId="1" type="noConversion"/>
  </si>
  <si>
    <t>设置-后加工-模具</t>
    <phoneticPr fontId="1" type="noConversion"/>
  </si>
  <si>
    <t>设置-挤出-挤出线分组</t>
    <phoneticPr fontId="1" type="noConversion"/>
  </si>
  <si>
    <t>设置-挤出-挤出资源</t>
    <phoneticPr fontId="1" type="noConversion"/>
  </si>
  <si>
    <t>事务-计划数据准备-批量生成</t>
    <phoneticPr fontId="1" type="noConversion"/>
  </si>
  <si>
    <t>事务-计划数据准备-物流路线</t>
    <phoneticPr fontId="1" type="noConversion"/>
  </si>
  <si>
    <t>事务-计划数据准备-库存</t>
    <phoneticPr fontId="1" type="noConversion"/>
  </si>
  <si>
    <t>事务-计划数据准备-在途</t>
    <phoneticPr fontId="1" type="noConversion"/>
  </si>
  <si>
    <t>事务-计划数据准备-独立需求</t>
    <phoneticPr fontId="1" type="noConversion"/>
  </si>
  <si>
    <t>事务-预测计划-车型计划-调整</t>
    <phoneticPr fontId="1" type="noConversion"/>
  </si>
  <si>
    <t>事务-预测计划-车型计划-导入</t>
    <phoneticPr fontId="1" type="noConversion"/>
  </si>
  <si>
    <t>事务-作业计划-发货计划-调整</t>
    <phoneticPr fontId="1" type="noConversion"/>
  </si>
  <si>
    <t>事务-作业计划-发货计划-导入</t>
    <phoneticPr fontId="1" type="noConversion"/>
  </si>
  <si>
    <t>事务-作业计划-后加工班产计划-调整</t>
    <phoneticPr fontId="1" type="noConversion"/>
  </si>
  <si>
    <t>事务-作业计划-后加工班产计划-运行</t>
    <phoneticPr fontId="1" type="noConversion"/>
  </si>
  <si>
    <t>事务-执行-炼胶排产</t>
    <phoneticPr fontId="1" type="noConversion"/>
  </si>
  <si>
    <t>事务-执行-挤出排产</t>
    <phoneticPr fontId="1" type="noConversion"/>
  </si>
  <si>
    <t>事务-作业计划-挤出班产计划-运行</t>
    <phoneticPr fontId="1" type="noConversion"/>
  </si>
  <si>
    <t>事务-作业计划-计划模拟</t>
    <phoneticPr fontId="1" type="noConversion"/>
  </si>
  <si>
    <t>事务-预测计划-车型计划</t>
    <phoneticPr fontId="1" type="noConversion"/>
  </si>
  <si>
    <t>事务-作业计划-发货计划</t>
    <phoneticPr fontId="1" type="noConversion"/>
  </si>
  <si>
    <t>事务-作业计划-挤出班产计划</t>
    <phoneticPr fontId="1" type="noConversion"/>
  </si>
  <si>
    <t>事务-作业计划-炼胶班产计划</t>
    <phoneticPr fontId="1" type="noConversion"/>
  </si>
  <si>
    <t>事务-作业计划</t>
    <phoneticPr fontId="1" type="noConversion"/>
  </si>
  <si>
    <t>设置-炼胶</t>
    <phoneticPr fontId="1" type="noConversion"/>
  </si>
  <si>
    <t>设置-后加工</t>
    <phoneticPr fontId="1" type="noConversion"/>
  </si>
  <si>
    <t>设置-后加工</t>
    <phoneticPr fontId="1" type="noConversion"/>
  </si>
  <si>
    <t>设置-挤出</t>
    <phoneticPr fontId="1" type="noConversion"/>
  </si>
  <si>
    <t>设置-挤出</t>
    <phoneticPr fontId="1" type="noConversion"/>
  </si>
  <si>
    <t>事务-计划数据准备</t>
    <phoneticPr fontId="1" type="noConversion"/>
  </si>
  <si>
    <t>事务-计划数据准备</t>
    <phoneticPr fontId="1" type="noConversion"/>
  </si>
  <si>
    <t>事务-作业计划-发货计划</t>
    <phoneticPr fontId="1" type="noConversion"/>
  </si>
  <si>
    <t>事务-作业计划-炼胶班产计划</t>
    <phoneticPr fontId="1" type="noConversion"/>
  </si>
  <si>
    <t>事务-计划数据准备</t>
    <phoneticPr fontId="1" type="noConversion"/>
  </si>
  <si>
    <t>事务-作业计划</t>
    <phoneticPr fontId="1" type="noConversion"/>
  </si>
  <si>
    <t>事务-作业计划-后加工班产计划-查询</t>
    <phoneticPr fontId="1" type="noConversion"/>
  </si>
  <si>
    <t>事务-作业计划-后加工班产计划</t>
    <phoneticPr fontId="1" type="noConversion"/>
  </si>
  <si>
    <t>事务-作业计划-挤出班产计划</t>
    <phoneticPr fontId="1" type="noConversion"/>
  </si>
  <si>
    <t>事务-作业计划-炼胶班产计划-运行</t>
    <phoneticPr fontId="1" type="noConversion"/>
  </si>
  <si>
    <t>事务-作业计划-炼胶班产计划</t>
    <phoneticPr fontId="1" type="noConversion"/>
  </si>
  <si>
    <t>事务-作业计划-挤出班产计划-调整</t>
    <phoneticPr fontId="1" type="noConversion"/>
  </si>
  <si>
    <t>事务-作业计划-炼胶班产计划-调整</t>
    <phoneticPr fontId="1" type="noConversion"/>
  </si>
  <si>
    <t>Menu.MRP.Trans.Input</t>
    <phoneticPr fontId="1" type="noConversion"/>
  </si>
  <si>
    <t>MRP_RccpPlan_Run</t>
    <phoneticPr fontId="1" type="noConversion"/>
  </si>
  <si>
    <t>~/RccpPlan/RccpTrans</t>
    <phoneticPr fontId="1" type="noConversion"/>
  </si>
  <si>
    <t>批量执行</t>
    <phoneticPr fontId="1" type="noConversion"/>
  </si>
  <si>
    <t>Menu.MRP.Trans.Rccp.Run</t>
    <phoneticPr fontId="1" type="noConversion"/>
  </si>
  <si>
    <t>Menu.MRP.Trans.Rccp</t>
    <phoneticPr fontId="1" type="noConversion"/>
  </si>
  <si>
    <t>事务-预测计划-批量执行</t>
    <phoneticPr fontId="1" type="noConversion"/>
  </si>
  <si>
    <t>MRP_RccpPlan_RccpTrans</t>
    <phoneticPr fontId="1" type="noConversion"/>
  </si>
  <si>
    <t>计划准备数据</t>
    <phoneticPr fontId="1" type="noConversion"/>
  </si>
  <si>
    <t>Url_Mrp_WorkCalendar_ExView</t>
    <phoneticPr fontId="1" type="noConversion"/>
  </si>
  <si>
    <t>挤出工作日历查询</t>
    <phoneticPr fontId="1" type="noConversion"/>
  </si>
  <si>
    <t>设置-挤出-挤出工作日历查询</t>
    <phoneticPr fontId="1" type="noConversion"/>
  </si>
  <si>
    <t>~/WorkCalendar/ExView</t>
    <phoneticPr fontId="1" type="noConversion"/>
  </si>
  <si>
    <t>Url_Mrp_WorkCalendar_ExEdit</t>
    <phoneticPr fontId="1" type="noConversion"/>
  </si>
  <si>
    <t>挤出工作日历调整</t>
    <phoneticPr fontId="1" type="noConversion"/>
  </si>
  <si>
    <t>~/WorkCalendar/ExEdit</t>
    <phoneticPr fontId="1" type="noConversion"/>
  </si>
  <si>
    <t>设置-挤出-挤出工作日历调整</t>
    <phoneticPr fontId="1" type="noConversion"/>
  </si>
  <si>
    <t>炼胶工作日历调整</t>
    <phoneticPr fontId="1" type="noConversion"/>
  </si>
  <si>
    <t>Url_Mrp_WorkCalendar_MiView</t>
    <phoneticPr fontId="1" type="noConversion"/>
  </si>
  <si>
    <t>Url_Mrp_WorkCalendar_MiEdit</t>
    <phoneticPr fontId="1" type="noConversion"/>
  </si>
  <si>
    <t>Menu.MRP.Setup.Mi</t>
    <phoneticPr fontId="1" type="noConversion"/>
  </si>
  <si>
    <t>炼胶工作日历查询</t>
    <phoneticPr fontId="1" type="noConversion"/>
  </si>
  <si>
    <t>设置-炼胶-炼胶工作日历查询</t>
    <phoneticPr fontId="1" type="noConversion"/>
  </si>
  <si>
    <t>设置-炼胶-炼胶工作日历调整</t>
    <phoneticPr fontId="1" type="noConversion"/>
  </si>
  <si>
    <t>~/WorkCalendar/MiView</t>
    <phoneticPr fontId="1" type="noConversion"/>
  </si>
  <si>
    <t>~/WorkCalendar/MiEdit</t>
    <phoneticPr fontId="1" type="noConversion"/>
  </si>
  <si>
    <t>Url_OrderDetail_Distribution</t>
  </si>
  <si>
    <t>Menu_Distribution</t>
  </si>
  <si>
    <t>事务-发货单-明细查询</t>
  </si>
  <si>
    <t>发货单明细查询</t>
  </si>
  <si>
    <t>Menu_Mrp</t>
    <phoneticPr fontId="1" type="noConversion"/>
  </si>
  <si>
    <t>Menu.MRP.Setup.Ex</t>
    <phoneticPr fontId="1" type="noConversion"/>
  </si>
  <si>
    <t>物料计划</t>
    <phoneticPr fontId="1" type="noConversion"/>
  </si>
  <si>
    <t>查询</t>
    <phoneticPr fontId="1" type="noConversion"/>
  </si>
  <si>
    <t>周物料计划</t>
    <phoneticPr fontId="1" type="noConversion"/>
  </si>
  <si>
    <t>日物料计划</t>
    <phoneticPr fontId="1" type="noConversion"/>
  </si>
  <si>
    <t>月度物料计划</t>
    <phoneticPr fontId="1" type="noConversion"/>
  </si>
  <si>
    <t>后加工日历</t>
    <phoneticPr fontId="1" type="noConversion"/>
  </si>
  <si>
    <t>编辑</t>
    <phoneticPr fontId="1" type="noConversion"/>
  </si>
  <si>
    <t>后加工岛区</t>
    <phoneticPr fontId="1" type="noConversion"/>
  </si>
  <si>
    <t>后加工模具</t>
    <phoneticPr fontId="1" type="noConversion"/>
  </si>
  <si>
    <t>挤出资源日历</t>
    <phoneticPr fontId="1" type="noConversion"/>
  </si>
  <si>
    <t>编辑</t>
    <phoneticPr fontId="1" type="noConversion"/>
  </si>
  <si>
    <t>挤出线日历</t>
    <phoneticPr fontId="1" type="noConversion"/>
  </si>
  <si>
    <t>炼胶线日历</t>
    <phoneticPr fontId="1" type="noConversion"/>
  </si>
  <si>
    <t>挤出能力计划</t>
    <phoneticPr fontId="1" type="noConversion"/>
  </si>
  <si>
    <t>炼胶能力计划</t>
    <phoneticPr fontId="1" type="noConversion"/>
  </si>
  <si>
    <t>后加工能力计划</t>
    <phoneticPr fontId="1" type="noConversion"/>
  </si>
  <si>
    <t>手工运行</t>
    <phoneticPr fontId="1" type="noConversion"/>
  </si>
  <si>
    <t>物流路线</t>
    <phoneticPr fontId="1" type="noConversion"/>
  </si>
  <si>
    <t>编辑</t>
    <phoneticPr fontId="1" type="noConversion"/>
  </si>
  <si>
    <t>工位器具状态</t>
    <phoneticPr fontId="1" type="noConversion"/>
  </si>
  <si>
    <t>设置-后加工-后加工日历</t>
  </si>
  <si>
    <t>设置-后加工-后加工日历</t>
    <phoneticPr fontId="1" type="noConversion"/>
  </si>
  <si>
    <t>设置-挤出-挤出资源日历</t>
  </si>
  <si>
    <t>MRP_MachineInstanceView_View</t>
    <phoneticPr fontId="1" type="noConversion"/>
  </si>
  <si>
    <t>Menu.MRP.Setup.Fi.MachineInstance</t>
  </si>
  <si>
    <t>Menu.MRP.Setup.Fi.MachineInstance</t>
    <phoneticPr fontId="1" type="noConversion"/>
  </si>
  <si>
    <t>MRP_ProdLineExInstanceView_View</t>
    <phoneticPr fontId="1" type="noConversion"/>
  </si>
  <si>
    <t>Menu.MRP.Setup.Ex.ProdLineExInstance</t>
  </si>
  <si>
    <t>Menu.MRP.Setup.Ex.ProdLineExInstance</t>
    <phoneticPr fontId="1" type="noConversion"/>
  </si>
  <si>
    <t>Menu.MRP.Setup.Ex</t>
  </si>
  <si>
    <t>Menu.MRP.Setup.Ex</t>
    <phoneticPr fontId="1" type="noConversion"/>
  </si>
  <si>
    <t>Menu.MRP.Setup.Ex.WorkCalendar</t>
  </si>
  <si>
    <t>Menu.MRP.Setup.Mi.WorkCalendar</t>
  </si>
  <si>
    <t>Menu.MRP.Setup.Mi.WorkCalendar</t>
    <phoneticPr fontId="1" type="noConversion"/>
  </si>
  <si>
    <t>Menu.MRP.Setup.Fi</t>
  </si>
  <si>
    <t>Menu.MRP.Setup.Fi</t>
    <phoneticPr fontId="1" type="noConversion"/>
  </si>
  <si>
    <t>Menu.MRP.Setup.Ex</t>
    <phoneticPr fontId="1" type="noConversion"/>
  </si>
  <si>
    <t>Menu.MRP.Setup.Mi</t>
  </si>
  <si>
    <t>Menu.MRP.Setup.Mi</t>
    <phoneticPr fontId="1" type="noConversion"/>
  </si>
  <si>
    <t>后加工日历</t>
  </si>
  <si>
    <t>后加工日历</t>
    <phoneticPr fontId="1" type="noConversion"/>
  </si>
  <si>
    <t>设置-挤出-挤出资源日历</t>
    <phoneticPr fontId="1" type="noConversion"/>
  </si>
  <si>
    <t>挤出资源日历</t>
  </si>
  <si>
    <t>挤出资源日历</t>
    <phoneticPr fontId="1" type="noConversion"/>
  </si>
  <si>
    <t>设置-挤出-挤出工作日历</t>
    <phoneticPr fontId="1" type="noConversion"/>
  </si>
  <si>
    <t>挤出工作日历</t>
    <phoneticPr fontId="1" type="noConversion"/>
  </si>
  <si>
    <t>设置-炼胶-炼胶工作日历</t>
    <phoneticPr fontId="1" type="noConversion"/>
  </si>
  <si>
    <t>炼胶工作日历</t>
    <phoneticPr fontId="1" type="noConversion"/>
  </si>
  <si>
    <t>Menu.MRP.Setup.Ex.WorkCalendar</t>
    <phoneticPr fontId="1" type="noConversion"/>
  </si>
  <si>
    <t>Url_Mrp_WorkCalendar_ExView</t>
  </si>
  <si>
    <t>Url_Mrp_WorkCalendar_ExEdit</t>
  </si>
  <si>
    <t>Url_Mrp_WorkCalendar_MiView</t>
  </si>
  <si>
    <t>Url_Mrp_WorkCalendar_MiEdit</t>
  </si>
  <si>
    <t>update SYS_Menu set Parent ='Menu.MRP.Setup.Ex.WorkCalendar' where Code ='Url_Mrp_WorkCalendar_ExView'</t>
  </si>
  <si>
    <t>update SYS_Menu set Parent ='Menu.MRP.Setup.Ex.WorkCalendar' where Code ='Url_Mrp_WorkCalendar_ExEdit'</t>
  </si>
  <si>
    <t>update SYS_Menu set Parent ='Menu.MRP.Setup.Mi.WorkCalendar' where Code ='Url_Mrp_WorkCalendar_MiView'</t>
  </si>
  <si>
    <t>update SYS_Menu set Parent ='Menu.MRP.Setup.Mi.WorkCalendar' where Code ='Url_Mrp_WorkCalendar_MiEdit'</t>
  </si>
  <si>
    <t>设置-挤出-挤出工作日历-查询</t>
  </si>
  <si>
    <t>设置-挤出-挤出工作日历-查询</t>
    <phoneticPr fontId="1" type="noConversion"/>
  </si>
  <si>
    <t>设置-挤出-挤出工作日历-调整</t>
  </si>
  <si>
    <t>设置-挤出-挤出工作日历-调整</t>
    <phoneticPr fontId="1" type="noConversion"/>
  </si>
  <si>
    <t>设置-炼胶-炼胶工作日历-查询</t>
  </si>
  <si>
    <t>设置-炼胶-炼胶工作日历-查询</t>
    <phoneticPr fontId="1" type="noConversion"/>
  </si>
  <si>
    <t>设置-炼胶-炼胶工作日历-调整</t>
  </si>
  <si>
    <t>设置-炼胶-炼胶工作日历-调整</t>
    <phoneticPr fontId="1" type="noConversion"/>
  </si>
  <si>
    <t>设置-后加工-后加工日历-查询</t>
  </si>
  <si>
    <t>设置-后加工-后加工日历-查询</t>
    <phoneticPr fontId="1" type="noConversion"/>
  </si>
  <si>
    <t>设置-挤出-挤出资源日历-查询</t>
  </si>
  <si>
    <t>设置-后加工-后加工日历-调整</t>
  </si>
  <si>
    <t>设置-挤出-挤出资源日历-调整</t>
  </si>
  <si>
    <t>设置-挤出-挤出资源日历-调整</t>
    <phoneticPr fontId="1" type="noConversion"/>
  </si>
  <si>
    <t>设置-后加工-后加工日历</t>
    <phoneticPr fontId="1" type="noConversion"/>
  </si>
  <si>
    <t>设置-挤出-挤出资源日历-查询</t>
    <phoneticPr fontId="1" type="noConversion"/>
  </si>
  <si>
    <t>设置-挤出-挤出资源日历</t>
    <phoneticPr fontId="1" type="noConversion"/>
  </si>
  <si>
    <t>设置-后加工-后加工日历-调整</t>
    <phoneticPr fontId="1" type="noConversion"/>
  </si>
  <si>
    <t>事务-计划数据准备-物流路线</t>
  </si>
  <si>
    <t>~/MrpSnap/MrpFlowDetail</t>
  </si>
  <si>
    <t>Url_Mrp_MrpSnap_BomTree</t>
  </si>
  <si>
    <t>Url_Mrp_MrpSnap_BomTree</t>
    <phoneticPr fontId="1" type="noConversion"/>
  </si>
  <si>
    <t>事务-计划数据准备-物料清单</t>
  </si>
  <si>
    <t>~/MrpSnap/BomTree</t>
  </si>
  <si>
    <t>~/MrpSnap/BomTree</t>
    <phoneticPr fontId="1" type="noConversion"/>
  </si>
  <si>
    <t>事务-计划数据准备-物料清单</t>
    <phoneticPr fontId="1" type="noConversion"/>
  </si>
  <si>
    <t>物料清单</t>
  </si>
  <si>
    <t>物料清单</t>
    <phoneticPr fontId="1" type="noConversion"/>
  </si>
  <si>
    <t>物料清单</t>
    <phoneticPr fontId="1" type="noConversion"/>
  </si>
  <si>
    <t>手工运行</t>
  </si>
  <si>
    <t>事务-预测计划-手工运行</t>
  </si>
  <si>
    <t>手工运行</t>
    <phoneticPr fontId="1" type="noConversion"/>
  </si>
  <si>
    <t>事务-预测计划-手工运行</t>
    <phoneticPr fontId="1" type="noConversion"/>
  </si>
  <si>
    <t>事务-预测计划</t>
  </si>
  <si>
    <t>事务-预测计划</t>
    <phoneticPr fontId="1" type="noConversion"/>
  </si>
  <si>
    <t>Menu.MRP.Trans.Rccp</t>
  </si>
  <si>
    <t>Menu.MRP.Trans.Rccp</t>
    <phoneticPr fontId="1" type="noConversion"/>
  </si>
  <si>
    <t>计划需求追溯</t>
  </si>
  <si>
    <t>计划需求追溯</t>
    <phoneticPr fontId="1" type="noConversion"/>
  </si>
  <si>
    <t>计划需求追溯</t>
    <phoneticPr fontId="1" type="noConversion"/>
  </si>
  <si>
    <t>事务-预测计划-计划需求追溯</t>
  </si>
  <si>
    <t>事务-预测计划-计划需求追溯</t>
    <phoneticPr fontId="1" type="noConversion"/>
  </si>
  <si>
    <t>事务-预测计划</t>
    <phoneticPr fontId="1" type="noConversion"/>
  </si>
  <si>
    <t>事务-预测计划-后加工能力</t>
  </si>
  <si>
    <t>事务-预测计划-后加工能力</t>
    <phoneticPr fontId="1" type="noConversion"/>
  </si>
  <si>
    <t>事务-预测计划-挤出能力</t>
  </si>
  <si>
    <t>事务-预测计划-挤出能力</t>
    <phoneticPr fontId="1" type="noConversion"/>
  </si>
  <si>
    <t>事务-预测计划-炼胶能力</t>
  </si>
  <si>
    <t>事务-预测计划-炼胶能力</t>
    <phoneticPr fontId="1" type="noConversion"/>
  </si>
  <si>
    <t>Menu.MRP.Trans.Ex</t>
    <phoneticPr fontId="1" type="noConversion"/>
  </si>
  <si>
    <t>Menu.MRP.Trans.Mi</t>
    <phoneticPr fontId="1" type="noConversion"/>
  </si>
  <si>
    <t>事务-预测计划-后加工能力</t>
    <phoneticPr fontId="1" type="noConversion"/>
  </si>
  <si>
    <t>事务-预测计划-后加工能力-岛区(月)</t>
  </si>
  <si>
    <t>事务-预测计划-后加工能力-岛区(月)</t>
    <phoneticPr fontId="1" type="noConversion"/>
  </si>
  <si>
    <t>事务-预测计划-后加工能力-模具(月)</t>
  </si>
  <si>
    <t>事务-预测计划-后加工能力-模具(月)</t>
    <phoneticPr fontId="1" type="noConversion"/>
  </si>
  <si>
    <t>事务-预测计划-后加工能力-岛区(周)</t>
  </si>
  <si>
    <t>事务-预测计划-后加工能力-岛区(周)</t>
    <phoneticPr fontId="1" type="noConversion"/>
  </si>
  <si>
    <t>事务-预测计划-后加工能力-模具(周)</t>
  </si>
  <si>
    <t>事务-预测计划-后加工能力-模具(周)</t>
    <phoneticPr fontId="1" type="noConversion"/>
  </si>
  <si>
    <t>事务-预测计划-挤出能力-生产线负荷率</t>
  </si>
  <si>
    <t>事务-预测计划-挤出能力-生产线负荷率</t>
    <phoneticPr fontId="1" type="noConversion"/>
  </si>
  <si>
    <t>事务-预测计划-挤出能力-生产线总米数</t>
  </si>
  <si>
    <t>事务-预测计划-挤出能力-生产线总米数</t>
    <phoneticPr fontId="1" type="noConversion"/>
  </si>
  <si>
    <t>事务-预测计划-挤出能力-生产线速度</t>
  </si>
  <si>
    <t>事务-预测计划-挤出能力-生产线速度</t>
    <phoneticPr fontId="1" type="noConversion"/>
  </si>
  <si>
    <t>事务-预测计划-挤出能力-生产线废品率</t>
  </si>
  <si>
    <t>事务-预测计划-挤出能力-生产线废品率</t>
    <phoneticPr fontId="1" type="noConversion"/>
  </si>
  <si>
    <t>事务-预测计划-挤出能力-断面占线时间</t>
  </si>
  <si>
    <t>事务-预测计划-挤出能力-断面占线时间</t>
    <phoneticPr fontId="1" type="noConversion"/>
  </si>
  <si>
    <t>事务-预测计划-挤出能力-断面占线率</t>
  </si>
  <si>
    <t>事务-预测计划-挤出能力-断面占线率</t>
    <phoneticPr fontId="1" type="noConversion"/>
  </si>
  <si>
    <t>事务-预测计划-挤出能力-断面总米数</t>
  </si>
  <si>
    <t>事务-预测计划-挤出能力-断面总米数</t>
    <phoneticPr fontId="1" type="noConversion"/>
  </si>
  <si>
    <t>事务-预测计划-挤出能力-生产线分类负荷率</t>
    <phoneticPr fontId="1" type="noConversion"/>
  </si>
  <si>
    <t>事务-预测计划-挤出能力-生产线分类速度</t>
    <phoneticPr fontId="1" type="noConversion"/>
  </si>
  <si>
    <t>事务-预测计划-挤出能力-生产线分类废品率</t>
    <phoneticPr fontId="1" type="noConversion"/>
  </si>
  <si>
    <t>事务-预测计划-挤出能力-生产线分类总米数</t>
    <phoneticPr fontId="1" type="noConversion"/>
  </si>
  <si>
    <t>事务-预测计划-炼胶能力-生产线负荷</t>
  </si>
  <si>
    <t>事务-预测计划-炼胶能力-生产线负荷</t>
    <phoneticPr fontId="1" type="noConversion"/>
  </si>
  <si>
    <t>事务-预测计划-炼胶能力-生产线负荷明细</t>
  </si>
  <si>
    <t>事务-预测计划-炼胶能力-生产线负荷明细</t>
    <phoneticPr fontId="1" type="noConversion"/>
  </si>
  <si>
    <t>事务-作业计划-炼胶班产计划</t>
  </si>
  <si>
    <t>事务-作业计划-炼胶班产计划</t>
    <phoneticPr fontId="1" type="noConversion"/>
  </si>
  <si>
    <t>事务-作业计划-炼胶班产计划-工位器具</t>
  </si>
  <si>
    <t>事务-作业计划-炼胶班产计划-工位器具</t>
    <phoneticPr fontId="1" type="noConversion"/>
  </si>
  <si>
    <t>Menu.MRP.Trans.MaterialPlan</t>
  </si>
  <si>
    <t>Menu.MRP.Trans.MaterialPlan</t>
    <phoneticPr fontId="1" type="noConversion"/>
  </si>
  <si>
    <t>事务-物料计划</t>
  </si>
  <si>
    <t>事务-物料计划</t>
    <phoneticPr fontId="1" type="noConversion"/>
  </si>
  <si>
    <t>事务-物料计划</t>
    <phoneticPr fontId="1" type="noConversion"/>
  </si>
  <si>
    <t>Menu.MRP.Trans.Fi</t>
    <phoneticPr fontId="1" type="noConversion"/>
  </si>
  <si>
    <t>事务-物料计划-查询(天)</t>
  </si>
  <si>
    <t>事务-物料计划-查询(天)</t>
    <phoneticPr fontId="1" type="noConversion"/>
  </si>
  <si>
    <t>事务-物料计划</t>
    <phoneticPr fontId="1" type="noConversion"/>
  </si>
  <si>
    <t>事务-物料计划-查询(月)</t>
  </si>
  <si>
    <t>事务-物料计划-查询(周)</t>
  </si>
  <si>
    <t>事务-物料计划-查询(周)</t>
    <phoneticPr fontId="1" type="noConversion"/>
  </si>
  <si>
    <t>事务-物料计划-查询(月)</t>
    <phoneticPr fontId="1" type="noConversion"/>
  </si>
  <si>
    <t>事务-物料计划-调整(月)</t>
  </si>
  <si>
    <t>事务-物料计划-调整(月)</t>
    <phoneticPr fontId="1" type="noConversion"/>
  </si>
  <si>
    <t>事务-物料计划-调整(周)</t>
  </si>
  <si>
    <t>事务-物料计划-调整(周)</t>
    <phoneticPr fontId="1" type="noConversion"/>
  </si>
  <si>
    <t>事务-物料计划-调整(天)</t>
  </si>
  <si>
    <t>事务-物料计划-调整(天)</t>
    <phoneticPr fontId="1" type="noConversion"/>
  </si>
  <si>
    <t>查询(天)</t>
  </si>
  <si>
    <t>查询(月)</t>
  </si>
  <si>
    <t>调整(月)</t>
  </si>
  <si>
    <t>Menu.MRP.Trans.Rccp.MaterialPlan</t>
  </si>
  <si>
    <t>查询(周)</t>
  </si>
  <si>
    <t>调整(周)</t>
  </si>
  <si>
    <t>Url_Mrp_PurchasePlan_Month</t>
    <phoneticPr fontId="1" type="noConversion"/>
  </si>
  <si>
    <t>Url_Mrp_PurchasePlan_MonthIndex</t>
  </si>
  <si>
    <t>Url_Mrp_PurchasePlan_MonthIndex</t>
    <phoneticPr fontId="1" type="noConversion"/>
  </si>
  <si>
    <t>Url_Mrp_PurchasePlan_Week</t>
    <phoneticPr fontId="1" type="noConversion"/>
  </si>
  <si>
    <t>Url_Mrp_PurchasePlan_WeekIndex</t>
  </si>
  <si>
    <t>Url_Mrp_PurchasePlan_WeekIndex</t>
    <phoneticPr fontId="1" type="noConversion"/>
  </si>
  <si>
    <t>事务-物料计划-查询(月)</t>
    <phoneticPr fontId="1" type="noConversion"/>
  </si>
  <si>
    <t>事务-物料计划-调整(月)</t>
    <phoneticPr fontId="1" type="noConversion"/>
  </si>
  <si>
    <t>事务-物料计划-调整(周)</t>
    <phoneticPr fontId="1" type="noConversion"/>
  </si>
  <si>
    <t>~/PurchasePlan/Day</t>
  </si>
  <si>
    <t>~/PurchasePlan/Day</t>
    <phoneticPr fontId="1" type="noConversion"/>
  </si>
  <si>
    <t>~/PurchasePlan/Month</t>
  </si>
  <si>
    <t>~/PurchasePlan/Month</t>
    <phoneticPr fontId="1" type="noConversion"/>
  </si>
  <si>
    <t>~/PurchasePlan/MonthIndex</t>
  </si>
  <si>
    <t>~/PurchasePlan/MonthIndex</t>
    <phoneticPr fontId="1" type="noConversion"/>
  </si>
  <si>
    <t>~/PurchasePlan/Week</t>
  </si>
  <si>
    <t>~/PurchasePlan/Week</t>
    <phoneticPr fontId="1" type="noConversion"/>
  </si>
  <si>
    <t>~/PurchasePlan/WeekIndex</t>
  </si>
  <si>
    <t>~/PurchasePlan/WeekIndex</t>
    <phoneticPr fontId="1" type="noConversion"/>
  </si>
  <si>
    <t>调整(天)</t>
  </si>
  <si>
    <t>Url_Mrp_PurchasePlan_DayIndex</t>
  </si>
  <si>
    <t>Url_Mrp_PurchasePlan_DayIndex</t>
    <phoneticPr fontId="1" type="noConversion"/>
  </si>
  <si>
    <t>Url_Mrp_PurchasePlan_Day</t>
    <phoneticPr fontId="1" type="noConversion"/>
  </si>
  <si>
    <t>~/PurchasePlan/DayIndex</t>
  </si>
  <si>
    <t>~/PurchasePlan/DayIndex</t>
    <phoneticPr fontId="1" type="noConversion"/>
  </si>
  <si>
    <t>设置-炼胶-炼胶工作日历调整</t>
  </si>
  <si>
    <t>计划管理</t>
  </si>
  <si>
    <t>~/Content/Images/Nav/MRP.png</t>
  </si>
  <si>
    <t>~/Content/Images/Nav/Info.png</t>
  </si>
  <si>
    <t>~/Content/Images/Nav/Setup.png</t>
  </si>
  <si>
    <t>~/Content/Images/Nav/Trans.png</t>
  </si>
  <si>
    <t>设置-挤出</t>
  </si>
  <si>
    <t>设置-后加工</t>
  </si>
  <si>
    <t>炼胶</t>
  </si>
  <si>
    <t>设置-炼胶</t>
  </si>
  <si>
    <t>工作日历</t>
  </si>
  <si>
    <t>设置-挤出-挤出线分组</t>
  </si>
  <si>
    <t>~/FlowClassify/Index</t>
  </si>
  <si>
    <t>设置-挤出-挤出资源</t>
  </si>
  <si>
    <t>~/ProdLineEx/Index</t>
  </si>
  <si>
    <t>调整</t>
  </si>
  <si>
    <t>~/ProdLineEx/InstanceIndex</t>
  </si>
  <si>
    <t>查询</t>
  </si>
  <si>
    <t>~/ProdLineEx/InstanceViewIndex</t>
  </si>
  <si>
    <t>~/WorkCalendar/ExEdit</t>
  </si>
  <si>
    <t>~/WorkCalendar/ExView</t>
  </si>
  <si>
    <t>设置-后加工-岛区</t>
  </si>
  <si>
    <t>~/Island/Index</t>
  </si>
  <si>
    <t>设置-后加工-模具</t>
  </si>
  <si>
    <t>~/Machine/Index</t>
  </si>
  <si>
    <t>~/Machine/InstanceIndex</t>
  </si>
  <si>
    <t>~/Machine/InstanceViewIndex</t>
  </si>
  <si>
    <t>设置-炼胶-工位器具</t>
  </si>
  <si>
    <t>~/Container/Index</t>
  </si>
  <si>
    <t>~/WorkCalendar/MiEdit</t>
  </si>
  <si>
    <t>~/WorkCalendar/MiView</t>
  </si>
  <si>
    <t>计划数据准备</t>
  </si>
  <si>
    <t>事务-计划数据准备</t>
  </si>
  <si>
    <t>物料计划</t>
  </si>
  <si>
    <t>作业计划</t>
  </si>
  <si>
    <t>事务-作业计划</t>
  </si>
  <si>
    <t>预测计划</t>
  </si>
  <si>
    <t>分类负荷率</t>
  </si>
  <si>
    <t>~/RccpPlanEx/ClassifyLoad</t>
  </si>
  <si>
    <t>分类总米数</t>
  </si>
  <si>
    <t>~/RccpPlanEx/ClassifyQty</t>
  </si>
  <si>
    <t>分类废品率</t>
  </si>
  <si>
    <t>~/RccpPlanEx/ClassifyScrapPercentage</t>
  </si>
  <si>
    <t>分类速度</t>
  </si>
  <si>
    <t>~/RccpPlanEx/ClassifySpeed</t>
  </si>
  <si>
    <t>断面占线率</t>
  </si>
  <si>
    <t>~/RccpPlanEx/ItemLoad</t>
  </si>
  <si>
    <t>断面总米数</t>
  </si>
  <si>
    <t>~/RccpPlanEx/ItemQty</t>
  </si>
  <si>
    <t>断面占线时间</t>
  </si>
  <si>
    <t>~/RccpPlanEx/ItemTime</t>
  </si>
  <si>
    <t>生产线负荷率</t>
  </si>
  <si>
    <t>~/RccpPlanEx/ProdLineLoad</t>
  </si>
  <si>
    <t>~/RccpPlanEx/ProdLineQty</t>
  </si>
  <si>
    <t>生产线废品率</t>
  </si>
  <si>
    <t>~/RccpPlanEx/ProdLineScrapPercentage</t>
  </si>
  <si>
    <t>生产线速度</t>
  </si>
  <si>
    <t>~/RccpPlanEx/ProdLineSpeed</t>
  </si>
  <si>
    <t>岛区(月)</t>
  </si>
  <si>
    <t>~/RccpPlanFi/IslandMonth</t>
  </si>
  <si>
    <t>岛区(周)</t>
  </si>
  <si>
    <t>~/RccpPlanFi/IslandWeek</t>
  </si>
  <si>
    <t>模具(月)</t>
  </si>
  <si>
    <t>~/RccpPlanFi/MachineMonth</t>
  </si>
  <si>
    <t>模具(周)</t>
  </si>
  <si>
    <t>~/RccpPlanFi/MachineWeek</t>
  </si>
  <si>
    <t>事务-计划数据准备-独立需求</t>
  </si>
  <si>
    <t>~/MrpSnap/IndepentOrder</t>
  </si>
  <si>
    <t>事务-计划数据准备-库存</t>
  </si>
  <si>
    <t>~/MrpSnap/InventoryBalance</t>
  </si>
  <si>
    <t>事务-计划数据准备-在途</t>
  </si>
  <si>
    <t>~/MrpSnap/TransitOrder</t>
  </si>
  <si>
    <t>批量生成</t>
  </si>
  <si>
    <t>事务-计划数据准备-批量生成</t>
  </si>
  <si>
    <t>~/MrpSnap/Index</t>
  </si>
  <si>
    <t>生产线负荷</t>
  </si>
  <si>
    <t>~/RccpPlanMi/Load</t>
  </si>
  <si>
    <t>生产线负荷明细</t>
  </si>
  <si>
    <t>~/RccpPlanMi/LoadDetail</t>
  </si>
  <si>
    <t>事务-作业计划-计划模拟</t>
  </si>
  <si>
    <t>~/PlanSimulation/Index</t>
  </si>
  <si>
    <t>事务-作业计划-计划跟踪</t>
  </si>
  <si>
    <t>~/PlanSimulation/Trace</t>
  </si>
  <si>
    <t>Menu.MRP.Trans.Mrp.ExShiftPlan</t>
  </si>
  <si>
    <t>事务-作业计划-挤出班产计划</t>
  </si>
  <si>
    <t>Menu.MRP.Trans.Mrp.FiShiftPlan</t>
  </si>
  <si>
    <t>事务-作业计划-后加工班产计划</t>
  </si>
  <si>
    <t>Menu.MRP.Trans.Mrp.InvIn</t>
  </si>
  <si>
    <t>入库计划</t>
  </si>
  <si>
    <t>事务-作业计划-入库计划</t>
  </si>
  <si>
    <t>Menu.MRP.Trans.Mrp.MaterialPlan</t>
  </si>
  <si>
    <t>事务-作业计划-物料计划</t>
  </si>
  <si>
    <t>Menu.MRP.Trans.Mrp.MiShiftPlan</t>
  </si>
  <si>
    <t>Menu.MRP.Trans.Mrp.Plan</t>
  </si>
  <si>
    <t>发货计划</t>
  </si>
  <si>
    <t>事务-作业计划-发货计划</t>
  </si>
  <si>
    <t>事务-作业计划-挤出班产计划-调整</t>
  </si>
  <si>
    <t>~/MrpPlanEx/Shift</t>
  </si>
  <si>
    <t>事务-作业计划-挤出班产计划-查询</t>
  </si>
  <si>
    <t>~/MrpPlanEx/ShiftView</t>
  </si>
  <si>
    <t>运行</t>
  </si>
  <si>
    <t>事务-作业计划-挤出班产计划-运行</t>
  </si>
  <si>
    <t>~/ProdSchedule/Ex</t>
  </si>
  <si>
    <t>事务-作业计划-后加工班产计划-运行</t>
  </si>
  <si>
    <t>~/ProdSchedule/Fi</t>
  </si>
  <si>
    <t>事务-作业计划-后加工班产计划-调整</t>
  </si>
  <si>
    <t>~/MrpPlanFi/Shift</t>
  </si>
  <si>
    <t>事务-作业计划-后加工班产计划-查询</t>
  </si>
  <si>
    <t>~/MrpPlanFi/ShiftView</t>
  </si>
  <si>
    <t>Url_Mrp_MrpInvIn_Edit</t>
  </si>
  <si>
    <t>事务-作业计划-入库计划-调整</t>
  </si>
  <si>
    <t>~/MrpInvIn/Edit</t>
  </si>
  <si>
    <t>Url_Mrp_MrpInvIn_Index</t>
  </si>
  <si>
    <t>事务-作业计划-入库计划-查询</t>
  </si>
  <si>
    <t>~/MrpInvIn/Index</t>
  </si>
  <si>
    <t>事务-作业计划-炼胶班产计划-调整</t>
  </si>
  <si>
    <t>~/MrpPlanMi/Shift</t>
  </si>
  <si>
    <t>事务-作业计划-炼胶班产计划-查询</t>
  </si>
  <si>
    <t>~/MrpPlanMi/ShiftView</t>
  </si>
  <si>
    <t>事务-作业计划-炼胶班产计划-运行</t>
  </si>
  <si>
    <t>~/ProdSchedule/Mi</t>
  </si>
  <si>
    <t>~/Container/View</t>
  </si>
  <si>
    <t>事务-预测计划-车型计划-查询</t>
  </si>
  <si>
    <t>~/MrpPlan/MrpPlanView</t>
  </si>
  <si>
    <t>导入</t>
  </si>
  <si>
    <t>事务-作业计划-发货计划-导入</t>
  </si>
  <si>
    <t>~/MrpPlan/New</t>
  </si>
  <si>
    <t>事务-作业计划-发货计划-调整</t>
  </si>
  <si>
    <t>~/MrpPlan/Index</t>
  </si>
  <si>
    <t>MRP_RccpPlan_RccpTrans</t>
  </si>
  <si>
    <t>~/RccpPlan/RccpTrans</t>
  </si>
  <si>
    <t>~/RccpPlan/Run</t>
  </si>
  <si>
    <t>事务-预测计划-物料计划</t>
  </si>
  <si>
    <t>Menu.MRP.Trans.Rccp.Plan</t>
  </si>
  <si>
    <t>事务-预测计划-车型计划</t>
  </si>
  <si>
    <t>挤出能力</t>
  </si>
  <si>
    <t>后加工能力</t>
  </si>
  <si>
    <t>事务-作业计划-发货计划-查询</t>
  </si>
  <si>
    <t>~/RccpPlan/RccpPlanView</t>
  </si>
  <si>
    <t>事务-预测计划-车型计划-调整</t>
  </si>
  <si>
    <t>~/RccpPlan/Index</t>
  </si>
  <si>
    <t>事务-预测计划-车型计划-导入</t>
  </si>
  <si>
    <t>~/RccpPlan/New</t>
  </si>
  <si>
    <t>设置-挤出-工作日历</t>
  </si>
  <si>
    <t>设置-炼胶-工作日历</t>
  </si>
  <si>
    <t>事务-预测计划-挤出能力-分类负荷率</t>
  </si>
  <si>
    <t>事务-预测计划-挤出能力-分类速度</t>
  </si>
  <si>
    <t>事务-预测计划-挤出能力-分类废品率</t>
  </si>
  <si>
    <t>事务-预测计划-挤出能力-分类总米数</t>
  </si>
  <si>
    <t>Menu.MRP.Trans.Input.View</t>
    <phoneticPr fontId="1" type="noConversion"/>
  </si>
  <si>
    <t>查询</t>
    <phoneticPr fontId="1" type="noConversion"/>
  </si>
  <si>
    <t>事务-计划数据准备-查询</t>
    <phoneticPr fontId="1" type="noConversion"/>
  </si>
  <si>
    <t>Menu.MRP.Setup.MrpSnap</t>
    <phoneticPr fontId="1" type="noConversion"/>
  </si>
  <si>
    <t>Menu.MRP.Trans.MrpSnap</t>
  </si>
  <si>
    <t>Menu.MRP.Trans.MrpSnap.View</t>
  </si>
  <si>
    <t>设置-后加工-后加工日历</t>
    <phoneticPr fontId="1" type="noConversion"/>
  </si>
  <si>
    <t>设置-挤出-工作日历</t>
    <phoneticPr fontId="1" type="noConversion"/>
  </si>
  <si>
    <t>设置-炼胶-工作日历</t>
    <phoneticPr fontId="1" type="noConversion"/>
  </si>
  <si>
    <t>Menu.MRP.Trans.Rccp.Fi</t>
  </si>
  <si>
    <t>Menu.MRP.Trans.Rccp.Fi</t>
    <phoneticPr fontId="1" type="noConversion"/>
  </si>
  <si>
    <t>Menu.MRP.Trans.Rccp.Ex</t>
  </si>
  <si>
    <t>Menu.MRP.Trans.Rccp.Ex</t>
    <phoneticPr fontId="1" type="noConversion"/>
  </si>
  <si>
    <t>Menu.MRP.Trans.Rccp.Mi</t>
  </si>
  <si>
    <t>Menu.MRP.Trans.Rccp.Mi</t>
    <phoneticPr fontId="1" type="noConversion"/>
  </si>
  <si>
    <t>Menu.MRP.Trans.MrpSnap.View</t>
    <phoneticPr fontId="1" type="noConversion"/>
  </si>
  <si>
    <t>Menu.MRP.Trans.MrpSnap</t>
    <phoneticPr fontId="1" type="noConversion"/>
  </si>
  <si>
    <t>事务-预测计划-批量执行-查询</t>
  </si>
  <si>
    <t>设置-挤出-挤出工作日历查询</t>
  </si>
  <si>
    <t>设置-挤出-挤出工作日历调整</t>
  </si>
  <si>
    <t>设置-炼胶-炼胶工作日历查询</t>
  </si>
  <si>
    <t>MRP_MrpPlan_View</t>
    <phoneticPr fontId="1" type="noConversion"/>
  </si>
  <si>
    <t>事务-计划数据准备-查询</t>
  </si>
  <si>
    <t>select * from SYS_Menu where (Code like'%MRP%' or Parent like '%MRP%') order by Parent,Seq</t>
  </si>
  <si>
    <t>设置-挤出-工作日历-查询</t>
  </si>
  <si>
    <t>设置-挤出-工作日历-调整</t>
  </si>
  <si>
    <t>设置-炼胶-工作日历-查询</t>
  </si>
  <si>
    <t>设置-炼胶-工作日历-调整</t>
  </si>
  <si>
    <t>事务-计划数据准备-查询-物料清单</t>
  </si>
  <si>
    <t>事务-计划数据准备-查询-物流路线</t>
  </si>
  <si>
    <t>事务-计划数据准备-查询-库存</t>
  </si>
  <si>
    <t>事务-计划数据准备-查询-在途</t>
  </si>
  <si>
    <t>事务-计划数据准备-查询-独立需求</t>
  </si>
  <si>
    <t>select * from SYS_Menu where (Code like'%MRP%' or Parent like '%MRP%') and PageUrl is not null order by Parent,Seq</t>
  </si>
  <si>
    <t>计划管理</t>
    <phoneticPr fontId="1" type="noConversion"/>
  </si>
  <si>
    <t>生产管理</t>
    <phoneticPr fontId="1" type="noConversion"/>
  </si>
  <si>
    <t>事务</t>
    <phoneticPr fontId="1" type="noConversion"/>
  </si>
  <si>
    <t>生产单</t>
    <phoneticPr fontId="1" type="noConversion"/>
  </si>
  <si>
    <t>挤出</t>
    <phoneticPr fontId="1" type="noConversion"/>
  </si>
  <si>
    <t>收货单</t>
    <phoneticPr fontId="1" type="noConversion"/>
  </si>
  <si>
    <t>后加工收货</t>
    <phoneticPr fontId="1" type="noConversion"/>
  </si>
  <si>
    <t>挤出收货</t>
    <phoneticPr fontId="1" type="noConversion"/>
  </si>
  <si>
    <t>炼胶收货</t>
    <phoneticPr fontId="1" type="noConversion"/>
  </si>
  <si>
    <t>查询</t>
    <phoneticPr fontId="1" type="noConversion"/>
  </si>
  <si>
    <t>明细查询</t>
    <phoneticPr fontId="1" type="noConversion"/>
  </si>
  <si>
    <t>查询</t>
    <phoneticPr fontId="1" type="noConversion"/>
  </si>
  <si>
    <t>新建</t>
    <phoneticPr fontId="1" type="noConversion"/>
  </si>
  <si>
    <t>快速生产</t>
    <phoneticPr fontId="1" type="noConversion"/>
  </si>
  <si>
    <t>批量处理</t>
    <phoneticPr fontId="1" type="noConversion"/>
  </si>
  <si>
    <t>明细查询</t>
    <phoneticPr fontId="1" type="noConversion"/>
  </si>
  <si>
    <t>信息</t>
    <phoneticPr fontId="1" type="noConversion"/>
  </si>
  <si>
    <t>投入产出报表</t>
    <phoneticPr fontId="1" type="noConversion"/>
  </si>
  <si>
    <t>在制品查询</t>
    <phoneticPr fontId="1" type="noConversion"/>
  </si>
  <si>
    <t>设置</t>
    <phoneticPr fontId="1" type="noConversion"/>
  </si>
  <si>
    <t>工艺流程</t>
    <phoneticPr fontId="1" type="noConversion"/>
  </si>
  <si>
    <t>物料清单</t>
    <phoneticPr fontId="1" type="noConversion"/>
  </si>
  <si>
    <t>生产线</t>
    <phoneticPr fontId="1" type="noConversion"/>
  </si>
  <si>
    <t>后加工电子看板</t>
    <phoneticPr fontId="1" type="noConversion"/>
  </si>
  <si>
    <t>后加工生产报表</t>
    <phoneticPr fontId="1" type="noConversion"/>
  </si>
  <si>
    <t>供货管理</t>
    <phoneticPr fontId="1" type="noConversion"/>
  </si>
  <si>
    <t>挤出领料单</t>
    <phoneticPr fontId="1" type="noConversion"/>
  </si>
  <si>
    <t>事务</t>
    <phoneticPr fontId="1" type="noConversion"/>
  </si>
  <si>
    <t>后加工领料单</t>
    <phoneticPr fontId="1" type="noConversion"/>
  </si>
  <si>
    <t>炼胶领料单</t>
    <phoneticPr fontId="1" type="noConversion"/>
  </si>
  <si>
    <t>释放</t>
    <phoneticPr fontId="1" type="noConversion"/>
  </si>
  <si>
    <t>查询生产计划单断面、挤出件（父子结构）表MRP_MrpExPlan，MRP_MrpExItemPlan</t>
    <phoneticPr fontId="1" type="noConversion"/>
  </si>
  <si>
    <t>生产计划单调整（断面顺序、计划量） 表MRP_MrpExPlan</t>
    <phoneticPr fontId="1" type="noConversion"/>
  </si>
  <si>
    <t>生产单调整</t>
    <phoneticPr fontId="1" type="noConversion"/>
  </si>
  <si>
    <t>断面废品报工</t>
    <phoneticPr fontId="1" type="noConversion"/>
  </si>
  <si>
    <t>计划重排</t>
    <phoneticPr fontId="1" type="noConversion"/>
  </si>
  <si>
    <t>挤出生产线执行情况（米）</t>
    <phoneticPr fontId="1" type="noConversion"/>
  </si>
  <si>
    <t>挤出生产线执行率</t>
    <phoneticPr fontId="1" type="noConversion"/>
  </si>
  <si>
    <t>挤出生产生产看板（合格率，完成率）</t>
    <phoneticPr fontId="1" type="noConversion"/>
  </si>
  <si>
    <t>挤出生产收货</t>
    <phoneticPr fontId="1" type="noConversion"/>
  </si>
  <si>
    <t>Url_OrderMstr_Procurement</t>
  </si>
  <si>
    <t>Url_OrderMstr_Production</t>
  </si>
  <si>
    <t>Menu.Application</t>
  </si>
  <si>
    <t>应用管理</t>
  </si>
  <si>
    <t>~/Content/Images/Nav/Application.png</t>
  </si>
  <si>
    <t>Menu.Application.Check</t>
  </si>
  <si>
    <t>基础数据检查</t>
  </si>
  <si>
    <t>Menu.Application.DocumentCodeRule</t>
  </si>
  <si>
    <t>单据条码规则</t>
  </si>
  <si>
    <t>~/SNRule/Index</t>
  </si>
  <si>
    <t>Menu.Application.Permission</t>
  </si>
  <si>
    <t>访问控制</t>
  </si>
  <si>
    <t>Menu.Application.PrintSetup</t>
  </si>
  <si>
    <t>打印监控</t>
  </si>
  <si>
    <t>Menu.Application.ShowLog</t>
  </si>
  <si>
    <t>查看日志</t>
  </si>
  <si>
    <t>Menu.Application.Trigger</t>
  </si>
  <si>
    <t>作业调度</t>
  </si>
  <si>
    <t>~/Content/Images/Nav/Procurement.png</t>
  </si>
  <si>
    <t>Menu.Distribution.Customer</t>
  </si>
  <si>
    <t>客户</t>
  </si>
  <si>
    <t>Menu.Distribution.Setup</t>
  </si>
  <si>
    <t>Menu.Distribution.Info</t>
  </si>
  <si>
    <t>Menu.Distribution</t>
  </si>
  <si>
    <t>Menu.Distribution.Trans</t>
  </si>
  <si>
    <t>Menu.History.Inventory</t>
  </si>
  <si>
    <t>历史库存报表</t>
  </si>
  <si>
    <t>Menu.Inventory.Info</t>
  </si>
  <si>
    <t>~/HistoryInventory/Index</t>
  </si>
  <si>
    <t>Menu.Inventory</t>
  </si>
  <si>
    <t>库存管理</t>
  </si>
  <si>
    <t>~/Content/Images/Nav/Inventory.png</t>
  </si>
  <si>
    <t>Menu.Inventory.InventoryTrans</t>
  </si>
  <si>
    <t>库存事务</t>
  </si>
  <si>
    <t>~/LocationTransaction/Index</t>
  </si>
  <si>
    <t>Menu.Inventory.Setup</t>
  </si>
  <si>
    <t>Menu.Inventory.Trans</t>
  </si>
  <si>
    <t>Menu.Inventory.ViewInventory</t>
  </si>
  <si>
    <t>实时库存报表</t>
  </si>
  <si>
    <t>~/ViewLocationLotDetail/Index</t>
  </si>
  <si>
    <t>Menu.LibraryAge.Statements</t>
  </si>
  <si>
    <t>库龄报表</t>
  </si>
  <si>
    <t>~/LibraryAgeStatements/Index</t>
  </si>
  <si>
    <t>Menu.MasterData</t>
  </si>
  <si>
    <t>~/Content/Images/Nav/MasterData.png</t>
  </si>
  <si>
    <t>Menu.MasterData.ItemCategory</t>
  </si>
  <si>
    <t>产品类</t>
  </si>
  <si>
    <t>Menu.MasterData.TaxRate</t>
  </si>
  <si>
    <t>税率</t>
  </si>
  <si>
    <t>Menu.Procurement</t>
  </si>
  <si>
    <t>供货管理</t>
  </si>
  <si>
    <t>Menu.Procurement.Info</t>
  </si>
  <si>
    <t>Menu.Procurement.ProcurementFlow</t>
  </si>
  <si>
    <t>采购路线</t>
  </si>
  <si>
    <t>Menu.Procurement.Setup</t>
  </si>
  <si>
    <t>Menu.Procurement.Supplier</t>
  </si>
  <si>
    <t>供应商</t>
  </si>
  <si>
    <t>Menu.Procurement.Trans</t>
  </si>
  <si>
    <t>Menu.Production</t>
  </si>
  <si>
    <t>生产管理</t>
  </si>
  <si>
    <t>~/Content/Images/Nav/Production.png</t>
  </si>
  <si>
    <t>Menu.Production.Info</t>
  </si>
  <si>
    <t>Menu.Production.Setup</t>
  </si>
  <si>
    <t>Menu.Production.Trans</t>
  </si>
  <si>
    <t>Menu.Quality.Info</t>
  </si>
  <si>
    <t>Menu.Quality</t>
  </si>
  <si>
    <t>Menu.Quality.Setup</t>
  </si>
  <si>
    <t>Menu.Quality.Trans</t>
  </si>
  <si>
    <t>Menu.Visualization</t>
  </si>
  <si>
    <t>目视管理</t>
  </si>
  <si>
    <t>~/Content/Images/Nav/Visualization.png</t>
  </si>
  <si>
    <t>Url_Bom_View</t>
  </si>
  <si>
    <t>BOM</t>
  </si>
  <si>
    <t>~/BOM/Index</t>
  </si>
  <si>
    <t>发货</t>
  </si>
  <si>
    <t>Url_CodeMaster_View</t>
  </si>
  <si>
    <t>数据字典</t>
  </si>
  <si>
    <t>~/CodeMaster/Index</t>
  </si>
  <si>
    <t>Url_ConcessionOrder</t>
  </si>
  <si>
    <t>让步使用单</t>
  </si>
  <si>
    <t>Url_ConcessionOrder_New</t>
  </si>
  <si>
    <t>新建</t>
  </si>
  <si>
    <t>~/ConcessionOrder/New</t>
  </si>
  <si>
    <t>Url_ConcessionOrder_View</t>
  </si>
  <si>
    <t>~/ConcessionOrder/Index</t>
  </si>
  <si>
    <t>Url_CUST_OpReport_View</t>
  </si>
  <si>
    <t>生产报工</t>
  </si>
  <si>
    <t>Url_SI_SAP</t>
  </si>
  <si>
    <t>~/SAPOpReport/Index</t>
  </si>
  <si>
    <t>Url_Customer_View</t>
  </si>
  <si>
    <t>~/Customer/Index</t>
  </si>
  <si>
    <t>Url_Distribution_IpDetail</t>
  </si>
  <si>
    <t>明细查询</t>
  </si>
  <si>
    <t>Url_DistributionIpMaster</t>
  </si>
  <si>
    <t>~/DistributionIpMaster/DetailIndex</t>
  </si>
  <si>
    <t>Url_DistributionFlow_View</t>
  </si>
  <si>
    <t xml:space="preserve"> 销售路线</t>
  </si>
  <si>
    <t>~/DistributionFlow/Index</t>
  </si>
  <si>
    <t>Url_DistributionIpGap_Adjust</t>
  </si>
  <si>
    <t>Url_DistributionIpGap</t>
  </si>
  <si>
    <t>~/DistributionIpGap/Adjust</t>
  </si>
  <si>
    <t>Url_DistributionIpGap_View</t>
  </si>
  <si>
    <t>~/DistributionIpGap/Index</t>
  </si>
  <si>
    <t>送货单</t>
  </si>
  <si>
    <t>Url_DistributionIpMaster_Receive</t>
  </si>
  <si>
    <t>发货确认</t>
  </si>
  <si>
    <t>~/DistributionIpMaster/ReceiveIndex</t>
  </si>
  <si>
    <t>Url_DistributionIpMaster_View</t>
  </si>
  <si>
    <t>送货单查询</t>
  </si>
  <si>
    <t>~/DistributionIpMaster/Index</t>
  </si>
  <si>
    <t>Url_DistributionReceipt_Detail</t>
  </si>
  <si>
    <t>Url_DistributionReceipt</t>
  </si>
  <si>
    <t>~/DistributionReceipt/DetailIndex</t>
  </si>
  <si>
    <t>Url_DistributionReceipt_View</t>
  </si>
  <si>
    <t>~/DistributionReceipt/Index</t>
  </si>
  <si>
    <t>Url_EmergencyTransferOrder_View</t>
  </si>
  <si>
    <t>紧急拉料</t>
  </si>
  <si>
    <t>~/EmergencyTransferOrder/Index</t>
  </si>
  <si>
    <t>Url_EntityPreference_View</t>
  </si>
  <si>
    <t>企业选项</t>
  </si>
  <si>
    <t>~/EntityPreference/Index</t>
  </si>
  <si>
    <t>Url_FailCode_View</t>
  </si>
  <si>
    <t>失效代码</t>
  </si>
  <si>
    <t>~/FailCode/Index</t>
  </si>
  <si>
    <t>Url_FinanceCalendar_Close</t>
  </si>
  <si>
    <t>月结</t>
  </si>
  <si>
    <t>~/FinanceCalendar/Close</t>
  </si>
  <si>
    <t>Url_FinanceCalendar_View</t>
  </si>
  <si>
    <t>会计期间</t>
  </si>
  <si>
    <t>~/FinanceCalendar/Index</t>
  </si>
  <si>
    <t>Url_InspectionOrder</t>
  </si>
  <si>
    <t>报验单</t>
  </si>
  <si>
    <t>Url_InspectionOrder_Detail</t>
  </si>
  <si>
    <t>报验明细</t>
  </si>
  <si>
    <t>~/InspectionOrder/DetailIndex</t>
  </si>
  <si>
    <t>Url_InspectionOrder_Judge</t>
  </si>
  <si>
    <t>判定</t>
  </si>
  <si>
    <t>~/InspectionOrder/JudgeIndex</t>
  </si>
  <si>
    <t>Url_InspectionOrder_New</t>
  </si>
  <si>
    <t>~/InspectionOrder/New</t>
  </si>
  <si>
    <t>Url_InspectionOrder_View</t>
  </si>
  <si>
    <t>~/InspectionOrder/Index</t>
  </si>
  <si>
    <t>Url_InspectResultExt_View</t>
  </si>
  <si>
    <t>入场检验信息更新</t>
  </si>
  <si>
    <t>~/InspectResultExt/Index</t>
  </si>
  <si>
    <t>Url_Inventory_Hu_New</t>
  </si>
  <si>
    <t>Url_Inventory_Hu</t>
  </si>
  <si>
    <t>~/Hu/New</t>
  </si>
  <si>
    <t>Url_Inventory_Hu_View</t>
  </si>
  <si>
    <t>~/Hu/Index</t>
  </si>
  <si>
    <t>Url_Inventory_InMiscOrder</t>
  </si>
  <si>
    <t>计划外入库</t>
  </si>
  <si>
    <t>Url_Inventory_InMiscOrder_New</t>
  </si>
  <si>
    <t>~/InMiscOrder/New</t>
  </si>
  <si>
    <t>Url_Inventory_InMiscOrder_View</t>
  </si>
  <si>
    <t>~/InMiscOrder/Index</t>
  </si>
  <si>
    <t>Url_Inventory_InventoryFreeze_View</t>
  </si>
  <si>
    <t>Url_Inventory_InventoryFreeze</t>
  </si>
  <si>
    <t>~/InventoryFreeze/Index</t>
  </si>
  <si>
    <t>Url_Inventory_ItemExchange_View</t>
  </si>
  <si>
    <t>Url_Inventory_ItemExchange</t>
  </si>
  <si>
    <t>~/ItemExchange/Index</t>
  </si>
  <si>
    <t>Url_Inventory_OutMiscOrder</t>
  </si>
  <si>
    <t>计划外出库</t>
  </si>
  <si>
    <t>Url_Inventory_OutMiscOrder_New</t>
  </si>
  <si>
    <t>~/OutMiscOrder/New</t>
  </si>
  <si>
    <t>Url_Inventory_OutMiscOrder_View</t>
  </si>
  <si>
    <t>~/OutMiscOrder/Index</t>
  </si>
  <si>
    <t>Url_Inventory_StockTake</t>
  </si>
  <si>
    <t>盘点</t>
  </si>
  <si>
    <t>Url_Inventory_StockTake_New</t>
  </si>
  <si>
    <t>新增</t>
  </si>
  <si>
    <t>~/StockTake/New</t>
  </si>
  <si>
    <t>Url_Inventory_StockTake_View</t>
  </si>
  <si>
    <t>~/StockTake/Index</t>
  </si>
  <si>
    <t>批量处理</t>
  </si>
  <si>
    <t>Url_Item_View</t>
  </si>
  <si>
    <t>物料</t>
  </si>
  <si>
    <t>~/Item/Index</t>
  </si>
  <si>
    <t>Url_ItemFlow_View</t>
  </si>
  <si>
    <t>查看物料路线</t>
  </si>
  <si>
    <t>~/ItemFlow/Index</t>
  </si>
  <si>
    <t>Url_ItemKit_View</t>
  </si>
  <si>
    <t>~/ItemKit/Index</t>
  </si>
  <si>
    <t>Url_ItemTrace_View</t>
  </si>
  <si>
    <t>关键件维护</t>
  </si>
  <si>
    <t>~/ItemTrace/Index</t>
  </si>
  <si>
    <t>Url_Location_View</t>
  </si>
  <si>
    <t>库位</t>
  </si>
  <si>
    <t>~/Location/Index</t>
  </si>
  <si>
    <t>移动类型</t>
  </si>
  <si>
    <t>Url_OrderMstr_Distribution</t>
  </si>
  <si>
    <t>~/DistributionOrder/DetailIndex</t>
  </si>
  <si>
    <t>Url_OrderDetail_Distribution_Return</t>
  </si>
  <si>
    <t>Url_OrderMstr_Distribution_Return</t>
  </si>
  <si>
    <t>~/DistributionOrder/ReturnDetailIndex</t>
  </si>
  <si>
    <t>Url_OrderDetail_Procurement_Return</t>
  </si>
  <si>
    <t>Url_OrderMstr_Procurement_Return</t>
  </si>
  <si>
    <t>~/ProcurementOrder/ReturnDetailIndex</t>
  </si>
  <si>
    <t>Url_OrderDetail_Procurement_View</t>
  </si>
  <si>
    <t>~/ProcurementOrder/DetailIndex</t>
  </si>
  <si>
    <t>Url_OrderDetail_Production</t>
  </si>
  <si>
    <t>~/ProductionOrder/DetailIndex</t>
  </si>
  <si>
    <t>发货单</t>
  </si>
  <si>
    <t>Url_OrderMstr_Distribution_BatchProcess</t>
  </si>
  <si>
    <t>~/DistributionOrder/BatchProcessIndex</t>
  </si>
  <si>
    <t>Url_OrderMstr_Distribution_New</t>
  </si>
  <si>
    <t>发货单新建</t>
  </si>
  <si>
    <t>~/DistributionOrder/New</t>
  </si>
  <si>
    <t>Url_OrderMstr_Distribution_QuickNew</t>
  </si>
  <si>
    <t>快速发货</t>
  </si>
  <si>
    <t>~/DistributionOrder/QuickNew</t>
  </si>
  <si>
    <t>Url_OrderMstr_Distribution_ReturnIndex</t>
  </si>
  <si>
    <t>~/DistributionOrder/ReturnIndex</t>
  </si>
  <si>
    <t>Url_OrderMstr_Distribution_ReturnNew</t>
  </si>
  <si>
    <t>~/DistributionOrder/ReturnNew</t>
  </si>
  <si>
    <t>Url_OrderMstr_Distribution_Ship</t>
  </si>
  <si>
    <t>~/DistributionOrder/ShipIndex</t>
  </si>
  <si>
    <t>Url_OrderMstr_Distribution_View</t>
  </si>
  <si>
    <t>发货单查询</t>
  </si>
  <si>
    <t>~/DistributionOrder/Index</t>
  </si>
  <si>
    <t>要货单</t>
  </si>
  <si>
    <t>Url_OrderMstr_Procurement_BatchProcess</t>
  </si>
  <si>
    <t>~/ProcurementOrder/BatchProcessIndex</t>
  </si>
  <si>
    <t>Url_OrderMstr_Procurement_Import</t>
  </si>
  <si>
    <t>要货单导入</t>
  </si>
  <si>
    <t>~/ProcurementOrder/Import</t>
  </si>
  <si>
    <t>Url_OrderMstr_Procurement_New</t>
  </si>
  <si>
    <t>~/ProcurementOrder/New</t>
  </si>
  <si>
    <t>快速要货</t>
  </si>
  <si>
    <t>Url_OrderMstr_Procurement_Receive</t>
  </si>
  <si>
    <t>收货</t>
  </si>
  <si>
    <t>Url_OrderMstr_Procurement_ReturnIndex</t>
  </si>
  <si>
    <t>~/ProcurementOrder/ReturnIndex</t>
  </si>
  <si>
    <t>Url_OrderMstr_Procurement_ReturnNew</t>
  </si>
  <si>
    <t>~/ProcurementOrder/ReturnNew</t>
  </si>
  <si>
    <t>Url_OrderMstr_Procurement_View</t>
  </si>
  <si>
    <t>要货单查询</t>
  </si>
  <si>
    <t>~/ProcurementOrder/Index</t>
  </si>
  <si>
    <t>生产单</t>
  </si>
  <si>
    <t>Url_OrderMstr_Production_BatchProcess</t>
  </si>
  <si>
    <t>~/ProductionOrder/BatchProcessIndex</t>
  </si>
  <si>
    <t>Url_OrderMstr_Production_New</t>
  </si>
  <si>
    <t>生产单新建</t>
  </si>
  <si>
    <t>~/ProductionOrder/New</t>
  </si>
  <si>
    <t>Url_OrderMstr_Production_QuickNew</t>
  </si>
  <si>
    <t>快速生产</t>
  </si>
  <si>
    <t>~/ProductionOrder/QuickNew</t>
  </si>
  <si>
    <t>Url_OrderMstr_Production_Receive</t>
  </si>
  <si>
    <t>Url_OrderMstr_Production_View</t>
  </si>
  <si>
    <t>生产单查询</t>
  </si>
  <si>
    <t>~/ProductionOrder/Index</t>
  </si>
  <si>
    <t>Url_PermissionGroup_View</t>
  </si>
  <si>
    <t>权限组</t>
  </si>
  <si>
    <t>~/PermissionGroup/Index</t>
  </si>
  <si>
    <t>Url_PickList_New</t>
  </si>
  <si>
    <t>Url_PickList</t>
  </si>
  <si>
    <t>~/PickList/NewDetailIndex</t>
  </si>
  <si>
    <t>Url_PickList_Ship</t>
  </si>
  <si>
    <t>~/PickList/ShipIndex</t>
  </si>
  <si>
    <t>Url_PickList_View</t>
  </si>
  <si>
    <t>~/PickList/Index</t>
  </si>
  <si>
    <t>Url_PickListDetail_View</t>
  </si>
  <si>
    <t>~/PickList/DetailIndex</t>
  </si>
  <si>
    <t>Url_PPM_Procurement</t>
  </si>
  <si>
    <t>进料检验不合格品</t>
  </si>
  <si>
    <t>~/PPM/ProcurementIndex</t>
  </si>
  <si>
    <t>Url_PPM_ProcurementReturn</t>
  </si>
  <si>
    <t>采购退货报表</t>
  </si>
  <si>
    <t>~/PPM/ReturnIndex</t>
  </si>
  <si>
    <t>Url_PRD_ProdLineLocationDet</t>
  </si>
  <si>
    <t>在制品查询</t>
  </si>
  <si>
    <t>~/ProdLineLocationDetail/Index</t>
  </si>
  <si>
    <t>Url_ProcurementFlow_View</t>
  </si>
  <si>
    <t>~/ProcurementFlow/Index</t>
  </si>
  <si>
    <t>Url_ProcurementIpGap_Adjust</t>
  </si>
  <si>
    <t>Url_ProcurementIpGap</t>
  </si>
  <si>
    <t>~/ProcurementIpGap/Adjust</t>
  </si>
  <si>
    <t>Url_ProcurementIpGap_View</t>
  </si>
  <si>
    <t>~/ProcurementIpGap/Index</t>
  </si>
  <si>
    <t>Url_ProcurementIpMaster_Detail</t>
  </si>
  <si>
    <t>Url_ProcurementIpMaster</t>
  </si>
  <si>
    <t>~/ProcurementIpMaster/DetailIndex</t>
  </si>
  <si>
    <t>Url_ProcurementIpMaster_Receive</t>
  </si>
  <si>
    <t>~/ProcurementIpMaster/ReceiveIndex</t>
  </si>
  <si>
    <t>Url_ProcurementIpMaster_View</t>
  </si>
  <si>
    <t>~/ProcurementIpMaster/Index</t>
  </si>
  <si>
    <t>Url_ProcurementReceipt</t>
  </si>
  <si>
    <t>收货单</t>
  </si>
  <si>
    <t>Url_ProcurementReceipt_Detail</t>
  </si>
  <si>
    <t>~/ProcurementReceipt/DetailIndex</t>
  </si>
  <si>
    <t>Url_ProcurementReceipt_View</t>
  </si>
  <si>
    <t>~/ProcurementReceipt/Index</t>
  </si>
  <si>
    <t>Url_Production_MaterialIn_View</t>
  </si>
  <si>
    <t>Url_Production_MaterialIn</t>
  </si>
  <si>
    <t>~/ProductLine/MaterialInIndex</t>
  </si>
  <si>
    <t>Url_Production_ProdIO</t>
  </si>
  <si>
    <t>投入产出报表</t>
  </si>
  <si>
    <t>~/ProdIO/Index</t>
  </si>
  <si>
    <t>Url_ProductionFlow_View</t>
  </si>
  <si>
    <t>生产线</t>
  </si>
  <si>
    <t>~/ProductionFlow/Index</t>
  </si>
  <si>
    <t>Url_ProductionReceipt_View</t>
  </si>
  <si>
    <t>~/ProductionReceipt/Index</t>
  </si>
  <si>
    <t>Url_Region_View</t>
  </si>
  <si>
    <t>区域</t>
  </si>
  <si>
    <t>~/Region/Index</t>
  </si>
  <si>
    <t>Url_RejectOrder</t>
  </si>
  <si>
    <t>不合格品处理单</t>
  </si>
  <si>
    <t>Url_RejectOrder_Detail</t>
  </si>
  <si>
    <t>~/RejectOrder/Detail</t>
  </si>
  <si>
    <t>Url_RejectOrder_New</t>
  </si>
  <si>
    <t>~/RejectOrder/New</t>
  </si>
  <si>
    <t>Url_RejectOrder_Return</t>
  </si>
  <si>
    <t>退货</t>
  </si>
  <si>
    <t>~/RejectOrder/Return</t>
  </si>
  <si>
    <t>Url_RejectOrder_Transfer</t>
  </si>
  <si>
    <t>~/RejectOrder/Transfer</t>
  </si>
  <si>
    <t>Url_RejectOrder_View</t>
  </si>
  <si>
    <t>~/RejectOrder/Index</t>
  </si>
  <si>
    <t>Url_RejectOrder_WorkersWaste</t>
  </si>
  <si>
    <t>工废</t>
  </si>
  <si>
    <t>~/RejectOrder/WorkersWaste</t>
  </si>
  <si>
    <t>Url_ReturnReceipt_Detail_View</t>
  </si>
  <si>
    <t>Url_ReturnReceipt</t>
  </si>
  <si>
    <t>~/ReturnReceipt/DetailIndex</t>
  </si>
  <si>
    <t>Url_ReturnReceipt_View</t>
  </si>
  <si>
    <t>~/ReturnReceipt/Index</t>
  </si>
  <si>
    <t>Url_Role_View</t>
  </si>
  <si>
    <t>角色</t>
  </si>
  <si>
    <t>~/Role/Index</t>
  </si>
  <si>
    <t>Url_Routing_View</t>
  </si>
  <si>
    <t>工艺流程</t>
  </si>
  <si>
    <t>~/Routing/Index</t>
  </si>
  <si>
    <t>SAP</t>
  </si>
  <si>
    <t>~/Content/Images/Nav/Quality.png</t>
  </si>
  <si>
    <t>Url_SI_SAP_InvLoc_View</t>
  </si>
  <si>
    <t>事务关系</t>
  </si>
  <si>
    <t>~/SAPInvLoc/Index</t>
  </si>
  <si>
    <t>Url_SI_SAP_InvTrans_View</t>
  </si>
  <si>
    <t>~/SAPTrans/SAPIndex</t>
  </si>
  <si>
    <t>Url_SI_SAP_Item_View</t>
  </si>
  <si>
    <t>SAP物料</t>
  </si>
  <si>
    <t>~/SAPItem/Index</t>
  </si>
  <si>
    <t>Url_SI_SAP_MapMoveTypeTCode_View</t>
  </si>
  <si>
    <t>Tcode</t>
  </si>
  <si>
    <t>~/SAPMapMoveTypeTCode/Index</t>
  </si>
  <si>
    <t>Url_SI_SAP_ProcOrder_View</t>
  </si>
  <si>
    <t>采购单</t>
  </si>
  <si>
    <t>~/SAPProcOrder/Index</t>
  </si>
  <si>
    <t>Url_SI_SAP_ProcOrderDetail_View</t>
  </si>
  <si>
    <t>采购单明细</t>
  </si>
  <si>
    <t>~/SAPProcOrderDetail/Index</t>
  </si>
  <si>
    <t>Url_SI_SAP_ProdOrder_View</t>
  </si>
  <si>
    <t>~/SAPProdOrder/Index</t>
  </si>
  <si>
    <t>Url_SI_SAP_ProdOrderBomDet_View</t>
  </si>
  <si>
    <t>生产单BOM</t>
  </si>
  <si>
    <t>~/SAPProdOrderBomDet/Index</t>
  </si>
  <si>
    <t>Url_SI_SAP_ProdSeqReport_View</t>
  </si>
  <si>
    <t>~/SAPProdSeqReport/Index</t>
  </si>
  <si>
    <t>Url_SI_SAP_SourceOrder_View</t>
  </si>
  <si>
    <t>货源清单</t>
  </si>
  <si>
    <t>~/SAPSourceOrder/Index</t>
  </si>
  <si>
    <t>Url_SI_SAP_Supplier_View</t>
  </si>
  <si>
    <t>~/SAPSupplier/Index</t>
  </si>
  <si>
    <t>Url_SI_SAP_TableIndex_View</t>
  </si>
  <si>
    <t>Table Index</t>
  </si>
  <si>
    <t>~/SAPTableIndex/Index</t>
  </si>
  <si>
    <t>Url_SI_SAP_Trans_View</t>
  </si>
  <si>
    <t>~/SAPTrans/Index</t>
  </si>
  <si>
    <t>Url_SI_SAP_TransCallBack_View</t>
  </si>
  <si>
    <t>移动结果</t>
  </si>
  <si>
    <t>~/SAPTransCallBack/Index</t>
  </si>
  <si>
    <t>Url_SI_View</t>
  </si>
  <si>
    <t>SI</t>
  </si>
  <si>
    <t>Url_SI_WMS</t>
  </si>
  <si>
    <t>Url_SNRule_View</t>
  </si>
  <si>
    <t>单据号码规则</t>
  </si>
  <si>
    <t>Url_SubConctractingTransferFlow_View</t>
  </si>
  <si>
    <t>Distribution_SubConctractingTransferFlow</t>
  </si>
  <si>
    <t>委外移库路线</t>
  </si>
  <si>
    <t>~/SubConctractingTransferFlow/Index</t>
  </si>
  <si>
    <t>Url_Supplier_Consignment_Inventory</t>
  </si>
  <si>
    <t>供应商寄售</t>
  </si>
  <si>
    <t>~/Hu/InventoryIndex</t>
  </si>
  <si>
    <t>Url_Supplier_View</t>
  </si>
  <si>
    <t>~/Supplier/Index</t>
  </si>
  <si>
    <t>Url_TransferFlow_View</t>
  </si>
  <si>
    <t>移库路线</t>
  </si>
  <si>
    <t>~/TransferFlow/Index</t>
  </si>
  <si>
    <t>Url_TransferOrder_View</t>
  </si>
  <si>
    <t>~/TransferOrder/Index</t>
  </si>
  <si>
    <t>Url_Uom_View</t>
  </si>
  <si>
    <t>计量单位</t>
  </si>
  <si>
    <t>~/Uom/Index</t>
  </si>
  <si>
    <t>Url_User_View</t>
  </si>
  <si>
    <t>用户</t>
  </si>
  <si>
    <t>~/User/Index</t>
  </si>
  <si>
    <t>Url_UserFav_View</t>
  </si>
  <si>
    <t>用户偏好</t>
  </si>
  <si>
    <t>~/UserFavorite/Index</t>
  </si>
  <si>
    <t>CUST_ItemProperty_View</t>
  </si>
  <si>
    <t>胶料定向属性</t>
  </si>
  <si>
    <t>~/ItemProperty/Index</t>
  </si>
  <si>
    <t>Inventory_ShelfLifeWarning</t>
  </si>
  <si>
    <t>URL_Inventory_ShelfLifeWarning</t>
  </si>
  <si>
    <t>保质期预警</t>
  </si>
  <si>
    <t>~/Hu/ShelfLifeWarningIndex</t>
  </si>
  <si>
    <t>Application</t>
  </si>
  <si>
    <t>Application_Access_Control</t>
  </si>
  <si>
    <t>发货管理</t>
  </si>
  <si>
    <t>~/Content/Images/Nav/Distribution.png</t>
  </si>
  <si>
    <t>Menu.Distribution.DistributionPriceList</t>
  </si>
  <si>
    <t>销售价格单</t>
  </si>
  <si>
    <t>Menu.Hu.Inventory</t>
  </si>
  <si>
    <t>HuLocationLotDetail.Inventory</t>
  </si>
  <si>
    <t>条码库存报表</t>
  </si>
  <si>
    <t>~/HuLocationLotDetail/Index</t>
  </si>
  <si>
    <t>质量管理</t>
  </si>
  <si>
    <t>Menu.SupplierMenu</t>
  </si>
  <si>
    <t>~/Content/Images/Nav/SupplierMenu.png</t>
  </si>
  <si>
    <t>Url_Address_View</t>
  </si>
  <si>
    <t>Application_Address</t>
  </si>
  <si>
    <t>地址</t>
  </si>
  <si>
    <t>~//Address/Index</t>
  </si>
  <si>
    <t>Application_Bom</t>
  </si>
  <si>
    <t>Application_CodeMaster</t>
  </si>
  <si>
    <t>Quality_ConcessionOrder</t>
  </si>
  <si>
    <t>Quality_ConcessionOrder_New</t>
  </si>
  <si>
    <t>Quality_ConcessionOrder_View</t>
  </si>
  <si>
    <t>Url_Currency_View</t>
  </si>
  <si>
    <t>Application_Currency</t>
  </si>
  <si>
    <t>货币</t>
  </si>
  <si>
    <t>~/Currency/Index</t>
  </si>
  <si>
    <t>Url_CUST_HuIdFreeze_View</t>
  </si>
  <si>
    <t>HuId_FreezeMenu</t>
  </si>
  <si>
    <t xml:space="preserve">条码冻结  </t>
  </si>
  <si>
    <t>~/HuIdFreeze/Index</t>
  </si>
  <si>
    <t>Url_CUST_HuTo</t>
  </si>
  <si>
    <t>CUST_HuTo</t>
  </si>
  <si>
    <t>条码去向</t>
  </si>
  <si>
    <t>~/HuTo/Index</t>
  </si>
  <si>
    <t>Distribution_Setup_Customer</t>
  </si>
  <si>
    <t>Url_CustomerGoodsFlow_View</t>
  </si>
  <si>
    <t>Procurement_CustomerGoodsFlow</t>
  </si>
  <si>
    <t>客供品路线</t>
  </si>
  <si>
    <t>~/CustomerGoodsFlow/Index</t>
  </si>
  <si>
    <t>Url_DistributionBill_New</t>
  </si>
  <si>
    <t>Url_SaleActingBill</t>
  </si>
  <si>
    <t>销售账单新建</t>
  </si>
  <si>
    <t>~/DistributionBill/New</t>
  </si>
  <si>
    <t>Url_DistributionBill_ToCalculateMaster</t>
  </si>
  <si>
    <t>销售账单重新计价</t>
  </si>
  <si>
    <t>~/DistributionBill/ReCalculateMaster</t>
  </si>
  <si>
    <t>Url_DistributionBill_View</t>
  </si>
  <si>
    <t>销售账单查询</t>
  </si>
  <si>
    <t>~/DistributionBill/Index</t>
  </si>
  <si>
    <t>Distribution_DistributionFlow</t>
  </si>
  <si>
    <t>Distribution_IpGap</t>
  </si>
  <si>
    <t>收发差异</t>
  </si>
  <si>
    <t>Distribution_IpGap_Adjust</t>
  </si>
  <si>
    <t>Distribution_IpGap_View</t>
  </si>
  <si>
    <t>Distribution_IpMaster</t>
  </si>
  <si>
    <t>Distribution_IpMaster_Receive</t>
  </si>
  <si>
    <t>Distribution_IpMaster_View</t>
  </si>
  <si>
    <t>Url_DistributionPriceList_View</t>
  </si>
  <si>
    <t>Distribution_PriceList</t>
  </si>
  <si>
    <t>~/DistributionPriceList/Index</t>
  </si>
  <si>
    <t>Distribution_Receipt</t>
  </si>
  <si>
    <t>Distribution_Receipt_View</t>
  </si>
  <si>
    <t>Application_EntityPreference</t>
  </si>
  <si>
    <t>Application_FinanceCalendar_Close</t>
  </si>
  <si>
    <t>Application_FinanceCalendar</t>
  </si>
  <si>
    <t>Url_HuMemo_View</t>
  </si>
  <si>
    <t>条码备注</t>
  </si>
  <si>
    <t>~/HuMemo/Index</t>
  </si>
  <si>
    <t>Quality_InspectionOrder</t>
  </si>
  <si>
    <t>InspectionOrder_Detail</t>
  </si>
  <si>
    <t>InspectionOrder_Judge</t>
  </si>
  <si>
    <t>InspectResultExt_View</t>
  </si>
  <si>
    <t>Inventory_Hu</t>
  </si>
  <si>
    <t>条码</t>
  </si>
  <si>
    <t>Inventory_Hu_New</t>
  </si>
  <si>
    <t>Inventory_Hu_View</t>
  </si>
  <si>
    <t>Inventory_InMiscOrder</t>
  </si>
  <si>
    <t>Inventory_InMiscOrder_New</t>
  </si>
  <si>
    <t>Inventory_InMiscOrder_View</t>
  </si>
  <si>
    <t>Inventory_InventoryFreeze</t>
  </si>
  <si>
    <t>库存冻结</t>
  </si>
  <si>
    <t>Inventory_InventoryFreeze_View</t>
  </si>
  <si>
    <t>Inventory_ItemExchange</t>
  </si>
  <si>
    <t>库存物料替换</t>
  </si>
  <si>
    <t>Inventory_ItemExchange_View</t>
  </si>
  <si>
    <t>Inventory_OutMiscOrder</t>
  </si>
  <si>
    <t>Inventory_OutMiscOrder_New</t>
  </si>
  <si>
    <t>Inventory_OutMiscOrder_View</t>
  </si>
  <si>
    <t>Inventory_StockTake</t>
  </si>
  <si>
    <t>Inventory_StockTake_New</t>
  </si>
  <si>
    <t>Inventory_StockTake_View</t>
  </si>
  <si>
    <t>Url_IOB_LocationDetailIOB</t>
  </si>
  <si>
    <t>库存收发存</t>
  </si>
  <si>
    <t>~/IOB/LocationDetailIOBIndex</t>
  </si>
  <si>
    <t>Url_IOB_PlanBillIOB</t>
  </si>
  <si>
    <t>寄售库存收发存</t>
  </si>
  <si>
    <t>~/IOB/PlanBillIOBIndex</t>
  </si>
  <si>
    <t>Application_Item</t>
  </si>
  <si>
    <t>Url_ItemCategory_View</t>
  </si>
  <si>
    <t>Application_ItemCategory</t>
  </si>
  <si>
    <t>物料分类</t>
  </si>
  <si>
    <t>~/ItemCategory/Index</t>
  </si>
  <si>
    <t>Url_ItemDiscontinue_View</t>
  </si>
  <si>
    <t>Application_ItemDiscontinue</t>
  </si>
  <si>
    <t>替代物料</t>
  </si>
  <si>
    <t>~/ItemDiscontinue/Index</t>
  </si>
  <si>
    <t>Url_ItemExchange_Ageing</t>
  </si>
  <si>
    <t>ItemExchange_Ageing</t>
  </si>
  <si>
    <t>老化</t>
  </si>
  <si>
    <t>~/ItemExchangeProd/AgeingIndex</t>
  </si>
  <si>
    <t>Url_ItemExchange_Filter</t>
  </si>
  <si>
    <t>ItemExchange_Filter</t>
  </si>
  <si>
    <t>过滤</t>
  </si>
  <si>
    <t>~/ItemExchangeProd/FilterIndex</t>
  </si>
  <si>
    <t>ItemKit_View</t>
  </si>
  <si>
    <t>物料套件</t>
  </si>
  <si>
    <t>关键件</t>
  </si>
  <si>
    <t>Application_Location</t>
  </si>
  <si>
    <t>Url_LocationItemPacKing_View</t>
  </si>
  <si>
    <t>条码拆箱</t>
  </si>
  <si>
    <t>~/LocationItemPacKing/New</t>
  </si>
  <si>
    <t>Url_OrderDetail_UnitPrice_View</t>
  </si>
  <si>
    <t>OrderDetail_UnitPrice_View</t>
  </si>
  <si>
    <t>修改价格</t>
  </si>
  <si>
    <t>~/ProcurementOrder/DetailUnitPriceIndex</t>
  </si>
  <si>
    <t>Distribution_OrderMstr</t>
  </si>
  <si>
    <t>Distribution_OrderMstr_BatchProcess</t>
  </si>
  <si>
    <t>Distribution_OrderMstr_New</t>
  </si>
  <si>
    <t>Distribution_OrderMstr_QuickNew</t>
  </si>
  <si>
    <t>Distribution_OrderMstr_Return</t>
  </si>
  <si>
    <t>退货单</t>
  </si>
  <si>
    <t>Distribution_OrderMstr_ReturnIndex</t>
  </si>
  <si>
    <t>Distribution_OrderMstr_ReturnNew</t>
  </si>
  <si>
    <t>Distribution_OrderMstr_Ship</t>
  </si>
  <si>
    <t>Distribution_OrderMstr_View</t>
  </si>
  <si>
    <t>Procurement_OrderMstr</t>
  </si>
  <si>
    <t>Procurement_OrderMstr_BatchProcess</t>
  </si>
  <si>
    <t>Procurement_OrderMstr_New</t>
  </si>
  <si>
    <t>要货单新建</t>
  </si>
  <si>
    <t>Url_OrderMstr_Procurement_QuickNew</t>
  </si>
  <si>
    <t>Procurement_OrderMstr_QuickNew</t>
  </si>
  <si>
    <t>~/ProcurementOrder/QuickNew</t>
  </si>
  <si>
    <t>Procurement_OrderMstr_Receive</t>
  </si>
  <si>
    <t>~/ProcurementOrder/ReceiveIndex</t>
  </si>
  <si>
    <t>Procurement_OrderMstr_Return</t>
  </si>
  <si>
    <t>Procurement_OrderMstr_ReturnIndex</t>
  </si>
  <si>
    <t>Procurement_OrderMstr_ReturnNew</t>
  </si>
  <si>
    <t>Procurement_OrderMstr_View</t>
  </si>
  <si>
    <t>Production_OrderMstr</t>
  </si>
  <si>
    <t>Production_OrderMstr_BatchProcess</t>
  </si>
  <si>
    <t>Production_OrderMstr_New</t>
  </si>
  <si>
    <t>Production_OrderMstr_QuickNew</t>
  </si>
  <si>
    <t>Production_OrderMstr_Receive</t>
  </si>
  <si>
    <t>Url_OrderMstr_Production_Receive_EX</t>
  </si>
  <si>
    <t>OrderMstr_Production_Receive_EX</t>
  </si>
  <si>
    <t>挤出收货</t>
  </si>
  <si>
    <t>~/ProductionOrder/ReceiveIndex/20</t>
  </si>
  <si>
    <t>Url_OrderMstr_Production_Receive_MI</t>
  </si>
  <si>
    <t>OrderMstr_Production_Receive_MI</t>
  </si>
  <si>
    <t>炼胶收货</t>
  </si>
  <si>
    <t>~/ProductionOrder/ReceiveIndex/10</t>
  </si>
  <si>
    <t>Url_OrderMstr_Production_Receive_PR</t>
  </si>
  <si>
    <t>OrderMstr_Production_Receive_PR</t>
  </si>
  <si>
    <t>后加工收货</t>
  </si>
  <si>
    <t>~/ProductionOrder/ReceiveIndex/30</t>
  </si>
  <si>
    <t>Production_OrderMstr_View</t>
  </si>
  <si>
    <t>Application_PermissionGroup</t>
  </si>
  <si>
    <t>Distribution_PickList</t>
  </si>
  <si>
    <t>拣货单</t>
  </si>
  <si>
    <t>Distribution_PickList_New</t>
  </si>
  <si>
    <t>Distribution_PickList_Ship</t>
  </si>
  <si>
    <t>Distribution_PickList_View</t>
  </si>
  <si>
    <t>Url_PickStrategy_View</t>
  </si>
  <si>
    <t>PickStrategy</t>
  </si>
  <si>
    <t>拣货策略</t>
  </si>
  <si>
    <t>~/PickStrategy/Index</t>
  </si>
  <si>
    <t>PRD_ProdLineLocationDet</t>
  </si>
  <si>
    <t>Url_ProcurementActingBill</t>
  </si>
  <si>
    <t>Procurement_ActingBill</t>
  </si>
  <si>
    <t>账单</t>
  </si>
  <si>
    <t>Url_ProcurementBill_New</t>
  </si>
  <si>
    <t>采购账单新建</t>
  </si>
  <si>
    <t>~/ProcurementBill/New</t>
  </si>
  <si>
    <t>Url_ProcurementBill_ToCalculateMaster</t>
  </si>
  <si>
    <t>采购账单重新计价</t>
  </si>
  <si>
    <t>~/ProcurementBill/ReCalculateMaster</t>
  </si>
  <si>
    <t>Url_ProcurementBill_View</t>
  </si>
  <si>
    <t>采购账单</t>
  </si>
  <si>
    <t>~/ProcurementBill/Index</t>
  </si>
  <si>
    <t>Procurement_ProcurementFlow</t>
  </si>
  <si>
    <t>Procurement_IpGap</t>
  </si>
  <si>
    <t>Procurement_IpGap_Adjust</t>
  </si>
  <si>
    <t>Procurement_IpGap_View</t>
  </si>
  <si>
    <t>Procurement_IpMaster</t>
  </si>
  <si>
    <t>Procurement_IpMaster_Receive</t>
  </si>
  <si>
    <t>Url_ProcurementIpMaster_UpdateDetailUnitPrice</t>
  </si>
  <si>
    <t>Url_IpMaster_UpdateDetailUnitPriceView</t>
  </si>
  <si>
    <t>~/ProcurementIpMaster/DetailUnitPriceIndex</t>
  </si>
  <si>
    <t>Procurement_IpMaster_View</t>
  </si>
  <si>
    <t>Url_ProcurementPriceList_View</t>
  </si>
  <si>
    <t>Procurement_PriceList</t>
  </si>
  <si>
    <t>采购价格单</t>
  </si>
  <si>
    <t>~/ProcurementPriceList/Index</t>
  </si>
  <si>
    <t>Procurement_Receipt</t>
  </si>
  <si>
    <t>Procurement_Receipt_View</t>
  </si>
  <si>
    <t>Url_Production_MaterialIn_ReturnOrderMaster</t>
  </si>
  <si>
    <t>Production_MaterialIn_ReturnReturnOrderMaster</t>
  </si>
  <si>
    <t>生产单退料</t>
  </si>
  <si>
    <t>~/ProductionOrder/MaterialInReturnIndex</t>
  </si>
  <si>
    <t>Url_Production_MaterialIn_ReturnProductLine</t>
  </si>
  <si>
    <t>Production_MaterialIn_ReturnProductLine</t>
  </si>
  <si>
    <t>生产线退料</t>
  </si>
  <si>
    <t>~/ProductLine/MaterialInReturnIndex</t>
  </si>
  <si>
    <t>Production_MaterialIn_View</t>
  </si>
  <si>
    <t>Production_ProductionFlow</t>
  </si>
  <si>
    <t>Url_ProductionReceipt</t>
  </si>
  <si>
    <t>Production_Receipt</t>
  </si>
  <si>
    <t>Url_ProductionReceipt_Detail</t>
  </si>
  <si>
    <t>~/ProductionReceipt/DetailIndex</t>
  </si>
  <si>
    <t>ProductionReceipt_View</t>
  </si>
  <si>
    <t>生产收货单查询</t>
  </si>
  <si>
    <t>Application_Region</t>
  </si>
  <si>
    <t>Quality_RejectOrder</t>
  </si>
  <si>
    <t>Quality_RejectOrder_Detail</t>
  </si>
  <si>
    <t>Quality_RejectOrder_New</t>
  </si>
  <si>
    <t>Quality_RejectOrder_Return</t>
  </si>
  <si>
    <t>Quality_RejectOrder_Transfer</t>
  </si>
  <si>
    <t>不合格品移库</t>
  </si>
  <si>
    <t>Quality_RejectOrder_View</t>
  </si>
  <si>
    <t>Quality_RejectOrder_WorkersWaste</t>
  </si>
  <si>
    <t>Url_ReturnAccept_Orders</t>
  </si>
  <si>
    <t>退货收货单</t>
  </si>
  <si>
    <t>Url_ReturnAccept_Orders_Detail_Query</t>
  </si>
  <si>
    <t>~/SupplierReturnAccept/DetailIndex</t>
  </si>
  <si>
    <t>Url_ReturnAccept_Orders_Query</t>
  </si>
  <si>
    <t>~/SupplierReturnAccept/Index</t>
  </si>
  <si>
    <t>DIstribution_ReturnReceipt</t>
  </si>
  <si>
    <t>DIstribution_ReturnReceipt_View</t>
  </si>
  <si>
    <t>Application_Role</t>
  </si>
  <si>
    <t>Application_Routing</t>
  </si>
  <si>
    <t>Distribution_SaleActingBill</t>
  </si>
  <si>
    <t>Url_ShipmentMaster_Close</t>
  </si>
  <si>
    <t>Url_TransportPolicy_View</t>
  </si>
  <si>
    <t>出门控制</t>
  </si>
  <si>
    <t>~/ShipmentMaster/GooutIndex</t>
  </si>
  <si>
    <t>Url_ShipmentMaster_New</t>
  </si>
  <si>
    <t>运单新增</t>
  </si>
  <si>
    <t>~/ShipmentMaster/New</t>
  </si>
  <si>
    <t>Url_ShipmentMaster_Release</t>
  </si>
  <si>
    <t>ShipmentMaster_Release</t>
  </si>
  <si>
    <t>运单放行</t>
  </si>
  <si>
    <t>~/ShipmentMaster/ShipmentIndex</t>
  </si>
  <si>
    <t>Url_ShipmentMaster_View</t>
  </si>
  <si>
    <t>运单查询</t>
  </si>
  <si>
    <t>~/ShipmentMaster/Index</t>
  </si>
  <si>
    <t>WMS</t>
  </si>
  <si>
    <t>Url_SI_WMS_ConcessionMaterial_View</t>
  </si>
  <si>
    <t>让步使用</t>
  </si>
  <si>
    <t>~/WMSConcessionMaterial/Index</t>
  </si>
  <si>
    <t>Url_SI_WMS_ExchangeMaterial_View</t>
  </si>
  <si>
    <t>换料明细</t>
  </si>
  <si>
    <t>~/WMSExchangeMaterial/Index</t>
  </si>
  <si>
    <t>Url_SI_WMS_IpDetailInput_View</t>
  </si>
  <si>
    <t>发货明细</t>
  </si>
  <si>
    <t>~/WMSIpDetailInput/Index</t>
  </si>
  <si>
    <t>Url_SI_WMS_MessageQueue_View</t>
  </si>
  <si>
    <t>消息队列</t>
  </si>
  <si>
    <t>~/WMSMessageQueue/Index</t>
  </si>
  <si>
    <t>Url_SI_WMS_MessageQueueLog_View</t>
  </si>
  <si>
    <t>消息队列日志</t>
  </si>
  <si>
    <t>~/WMSMessageQueueLog/Index</t>
  </si>
  <si>
    <t>Url_SI_WMS_MiscOrderDetail_View</t>
  </si>
  <si>
    <t>计划外出入库</t>
  </si>
  <si>
    <t>~/WMSMiscOrderDetail/Index</t>
  </si>
  <si>
    <t>Url_SI_WMS_ReceiptDetailInput_View</t>
  </si>
  <si>
    <t>收货明细</t>
  </si>
  <si>
    <t>~/WMSReceiptDetailInput/Index</t>
  </si>
  <si>
    <t>Url_SI_WMS_RejectMaterial_View</t>
  </si>
  <si>
    <t>不合格明细</t>
  </si>
  <si>
    <t>~/WMSRejectMaterial/Index</t>
  </si>
  <si>
    <t>Url_SI_WMS_ReturnOrderDetailInput_View</t>
  </si>
  <si>
    <t>退货明细</t>
  </si>
  <si>
    <t>~/WMSReturnOrderDetailInput/Index</t>
  </si>
  <si>
    <t>Url_Single_Return</t>
  </si>
  <si>
    <t>Url_Single_Return_Detail_Query</t>
  </si>
  <si>
    <t>~/SupplierOrder/ReturnDetailIndex</t>
  </si>
  <si>
    <t>Url_Single_Return_Query</t>
  </si>
  <si>
    <t>~/SupplierOrder/ReturnIndex</t>
  </si>
  <si>
    <t>Url_SQOrderMstr_Procurement</t>
  </si>
  <si>
    <t>Procurement_SQOrderMstr</t>
  </si>
  <si>
    <t>双桥要货单</t>
  </si>
  <si>
    <t>Url_SubconctractingFlow_View</t>
  </si>
  <si>
    <t>Procurement_SubconctractingFlow</t>
  </si>
  <si>
    <t>委外路线</t>
  </si>
  <si>
    <t>~/SubconctractingFlow/Index</t>
  </si>
  <si>
    <t>Url_Supplier_Consignment</t>
  </si>
  <si>
    <t>~/SupplierConsignment/Index</t>
  </si>
  <si>
    <t>Url_Supplier_Deliveryorder</t>
  </si>
  <si>
    <t>Url_Supplier_Deliveryorder_Detail_Query</t>
  </si>
  <si>
    <t>~/SupplierIpMaster/DetailIndex</t>
  </si>
  <si>
    <t>Url_Supplier_Deliveryorder_Query</t>
  </si>
  <si>
    <t>~/SupplierIpMaster/Index</t>
  </si>
  <si>
    <t>Url_Supplier_Invoice</t>
  </si>
  <si>
    <t>Url_Supplier_Invoice_Detail_Query</t>
  </si>
  <si>
    <t>~/SupplierReceipt/DetailIndex</t>
  </si>
  <si>
    <t>Url_Supplier_Invoice_Query</t>
  </si>
  <si>
    <t>~/SupplierReceipt/Index</t>
  </si>
  <si>
    <t>Url_Supplier_Lading</t>
  </si>
  <si>
    <t>Url_Supplier_Lading_Deliver</t>
  </si>
  <si>
    <t>~/SupplierOrderIssue/Index</t>
  </si>
  <si>
    <t>Url_Supplier_Lading_Detail_Query</t>
  </si>
  <si>
    <t>~/SupplierOrder/DetaiIndex</t>
  </si>
  <si>
    <t>Url_Supplier_Lading_Query</t>
  </si>
  <si>
    <t>~/SupplierOrder/Index</t>
  </si>
  <si>
    <t>Url_Supplier_Print</t>
  </si>
  <si>
    <t>Url_Supplier_Print_ADD</t>
  </si>
  <si>
    <t>~/SupplierPrintHu/New</t>
  </si>
  <si>
    <t>Url_Supplier_Print_Query</t>
  </si>
  <si>
    <t>~/SupplierPrintHu/Index</t>
  </si>
  <si>
    <t>Url_Supplier_PurchaseWeeklyPlan</t>
  </si>
  <si>
    <t>Supplier_PurchaseWeeklyPlan</t>
  </si>
  <si>
    <t>供应商日程</t>
  </si>
  <si>
    <t>Url_Supplier_PurchaseWeeklyPlan_View</t>
  </si>
  <si>
    <t>Supplier_PurchaseWeeklyPlan_View</t>
  </si>
  <si>
    <t>供应商日程查询</t>
  </si>
  <si>
    <t>~/PurchaseWeeklyPlan/Index</t>
  </si>
  <si>
    <t>Url_SupplierBill</t>
  </si>
  <si>
    <t>Supplier_Bill</t>
  </si>
  <si>
    <t>Url_SupplierBill_View</t>
  </si>
  <si>
    <t>SupplierBill_View</t>
  </si>
  <si>
    <t>~/SupplierBill/Index</t>
  </si>
  <si>
    <t>Inventory_TransferFlow</t>
  </si>
  <si>
    <t>Url_TransferHu_View</t>
  </si>
  <si>
    <t>条码移库</t>
  </si>
  <si>
    <t>~/TransferHu/New</t>
  </si>
  <si>
    <t>自由移库</t>
  </si>
  <si>
    <t>Procurement_TransportPolicy</t>
  </si>
  <si>
    <t>运单</t>
  </si>
  <si>
    <t>Application_Uom</t>
  </si>
  <si>
    <t>Application_User</t>
  </si>
  <si>
    <t>Application_UserFav</t>
  </si>
  <si>
    <t>Url_WorkingCalendar_View</t>
  </si>
  <si>
    <t>Application_WorkingCalendar</t>
  </si>
  <si>
    <t>~/WorkingCalendar/Index</t>
  </si>
  <si>
    <t>Url_OrderMstr_Production</t>
    <phoneticPr fontId="1" type="noConversion"/>
  </si>
  <si>
    <t>生产调整</t>
    <phoneticPr fontId="1" type="noConversion"/>
  </si>
  <si>
    <t>Url_ProductionAdjustMiscOrder_View</t>
    <phoneticPr fontId="1" type="noConversion"/>
  </si>
  <si>
    <t>~/ProductionAdjustMiscOrder/Index</t>
    <phoneticPr fontId="1" type="noConversion"/>
  </si>
  <si>
    <t>生产调整</t>
    <phoneticPr fontId="1" type="noConversion"/>
  </si>
  <si>
    <t>挤出数据</t>
    <phoneticPr fontId="1" type="noConversion"/>
  </si>
  <si>
    <t>Menu.MRP.Setup.Mi</t>
    <phoneticPr fontId="1" type="noConversion"/>
  </si>
  <si>
    <t>断面执行</t>
    <phoneticPr fontId="1" type="noConversion"/>
  </si>
  <si>
    <t>挤出生产线物料监控（数量）</t>
    <phoneticPr fontId="1" type="noConversion"/>
  </si>
  <si>
    <t>挤出生产线执行监控</t>
    <phoneticPr fontId="1" type="noConversion"/>
  </si>
  <si>
    <t>要货单</t>
    <phoneticPr fontId="1" type="noConversion"/>
  </si>
  <si>
    <t>成本中心</t>
    <phoneticPr fontId="1" type="noConversion"/>
  </si>
  <si>
    <t>总账科目</t>
    <phoneticPr fontId="1" type="noConversion"/>
  </si>
  <si>
    <t>炼胶能力</t>
    <phoneticPr fontId="1" type="noConversion"/>
  </si>
  <si>
    <t>生产线负荷颜色定义</t>
    <phoneticPr fontId="1" type="noConversion"/>
  </si>
  <si>
    <t>试制（SY03）</t>
    <phoneticPr fontId="1" type="noConversion"/>
  </si>
  <si>
    <t>炼胶过滤</t>
    <phoneticPr fontId="1" type="noConversion"/>
  </si>
  <si>
    <t>生产调整</t>
    <phoneticPr fontId="1" type="noConversion"/>
  </si>
  <si>
    <t>老化</t>
    <phoneticPr fontId="1" type="noConversion"/>
  </si>
  <si>
    <t>挤出试制（SY02）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</si>
</sst>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zoomScale="85" zoomScaleNormal="85" workbookViewId="0">
      <pane ySplit="1" topLeftCell="A42" activePane="bottomLeft" state="frozen"/>
      <selection pane="bottomLeft" activeCell="G45" sqref="G45"/>
    </sheetView>
  </sheetViews>
  <sheetFormatPr defaultRowHeight="13.5" x14ac:dyDescent="0.15"/>
  <cols>
    <col min="3" max="3" width="13" bestFit="1" customWidth="1"/>
    <col min="4" max="4" width="15.125" bestFit="1" customWidth="1"/>
    <col min="5" max="5" width="17.25" bestFit="1" customWidth="1"/>
    <col min="6" max="6" width="7.75" customWidth="1"/>
    <col min="9" max="9" width="19.375" bestFit="1" customWidth="1"/>
  </cols>
  <sheetData>
    <row r="1" spans="1:5" x14ac:dyDescent="0.15">
      <c r="B1" t="s">
        <v>111</v>
      </c>
      <c r="C1" t="s">
        <v>112</v>
      </c>
      <c r="D1" t="s">
        <v>113</v>
      </c>
      <c r="E1" t="s">
        <v>114</v>
      </c>
    </row>
    <row r="2" spans="1:5" x14ac:dyDescent="0.15">
      <c r="A2" t="s">
        <v>807</v>
      </c>
      <c r="B2" t="s">
        <v>0</v>
      </c>
    </row>
    <row r="3" spans="1:5" x14ac:dyDescent="0.15">
      <c r="C3" t="s">
        <v>407</v>
      </c>
      <c r="D3" t="s">
        <v>336</v>
      </c>
    </row>
    <row r="4" spans="1:5" x14ac:dyDescent="0.15">
      <c r="D4" t="s">
        <v>2</v>
      </c>
    </row>
    <row r="5" spans="1:5" x14ac:dyDescent="0.15">
      <c r="D5" t="s">
        <v>1</v>
      </c>
      <c r="E5" t="s">
        <v>516</v>
      </c>
    </row>
    <row r="6" spans="1:5" x14ac:dyDescent="0.15">
      <c r="E6" t="s">
        <v>448</v>
      </c>
    </row>
    <row r="7" spans="1:5" x14ac:dyDescent="0.15">
      <c r="E7" t="s">
        <v>4</v>
      </c>
    </row>
    <row r="8" spans="1:5" x14ac:dyDescent="0.15">
      <c r="E8" t="s">
        <v>5</v>
      </c>
    </row>
    <row r="9" spans="1:5" x14ac:dyDescent="0.15">
      <c r="E9" t="s">
        <v>3</v>
      </c>
    </row>
    <row r="10" spans="1:5" x14ac:dyDescent="0.15">
      <c r="C10" t="s">
        <v>21</v>
      </c>
      <c r="D10" t="s">
        <v>335</v>
      </c>
    </row>
    <row r="11" spans="1:5" x14ac:dyDescent="0.15">
      <c r="D11" t="s">
        <v>23</v>
      </c>
    </row>
    <row r="12" spans="1:5" x14ac:dyDescent="0.15">
      <c r="E12" t="s">
        <v>1</v>
      </c>
    </row>
    <row r="13" spans="1:5" x14ac:dyDescent="0.15">
      <c r="E13" t="s">
        <v>6</v>
      </c>
    </row>
    <row r="14" spans="1:5" x14ac:dyDescent="0.15">
      <c r="E14" t="s">
        <v>449</v>
      </c>
    </row>
    <row r="15" spans="1:5" x14ac:dyDescent="0.15">
      <c r="D15" t="s">
        <v>446</v>
      </c>
    </row>
    <row r="16" spans="1:5" x14ac:dyDescent="0.15">
      <c r="E16" t="s">
        <v>25</v>
      </c>
    </row>
    <row r="17" spans="4:5" x14ac:dyDescent="0.15">
      <c r="E17" t="s">
        <v>24</v>
      </c>
    </row>
    <row r="18" spans="4:5" x14ac:dyDescent="0.15">
      <c r="E18" t="s">
        <v>7</v>
      </c>
    </row>
    <row r="19" spans="4:5" x14ac:dyDescent="0.15">
      <c r="E19" t="s">
        <v>8</v>
      </c>
    </row>
    <row r="20" spans="4:5" x14ac:dyDescent="0.15">
      <c r="D20" t="s">
        <v>444</v>
      </c>
    </row>
    <row r="21" spans="4:5" x14ac:dyDescent="0.15">
      <c r="E21" t="s">
        <v>20</v>
      </c>
    </row>
    <row r="22" spans="4:5" x14ac:dyDescent="0.15">
      <c r="E22" t="s">
        <v>9</v>
      </c>
    </row>
    <row r="23" spans="4:5" x14ac:dyDescent="0.15">
      <c r="E23" t="s">
        <v>16</v>
      </c>
    </row>
    <row r="24" spans="4:5" x14ac:dyDescent="0.15">
      <c r="E24" t="s">
        <v>15</v>
      </c>
    </row>
    <row r="25" spans="4:5" x14ac:dyDescent="0.15">
      <c r="E25" t="s">
        <v>10</v>
      </c>
    </row>
    <row r="26" spans="4:5" x14ac:dyDescent="0.15">
      <c r="E26" t="s">
        <v>11</v>
      </c>
    </row>
    <row r="27" spans="4:5" x14ac:dyDescent="0.15">
      <c r="E27" t="s">
        <v>12</v>
      </c>
    </row>
    <row r="28" spans="4:5" x14ac:dyDescent="0.15">
      <c r="E28" t="s">
        <v>13</v>
      </c>
    </row>
    <row r="29" spans="4:5" x14ac:dyDescent="0.15">
      <c r="E29" t="s">
        <v>18</v>
      </c>
    </row>
    <row r="30" spans="4:5" x14ac:dyDescent="0.15">
      <c r="E30" t="s">
        <v>17</v>
      </c>
    </row>
    <row r="31" spans="4:5" x14ac:dyDescent="0.15">
      <c r="E31" t="s">
        <v>14</v>
      </c>
    </row>
    <row r="32" spans="4:5" x14ac:dyDescent="0.15">
      <c r="D32" t="s">
        <v>445</v>
      </c>
    </row>
    <row r="33" spans="3:6" x14ac:dyDescent="0.15">
      <c r="E33" t="s">
        <v>19</v>
      </c>
    </row>
    <row r="34" spans="3:6" x14ac:dyDescent="0.15">
      <c r="E34" t="s">
        <v>40</v>
      </c>
    </row>
    <row r="35" spans="3:6" x14ac:dyDescent="0.15">
      <c r="D35" t="s">
        <v>526</v>
      </c>
    </row>
    <row r="36" spans="3:6" x14ac:dyDescent="0.15">
      <c r="D36" t="s">
        <v>447</v>
      </c>
    </row>
    <row r="37" spans="3:6" x14ac:dyDescent="0.15">
      <c r="C37" t="s">
        <v>32</v>
      </c>
      <c r="D37" t="s">
        <v>284</v>
      </c>
    </row>
    <row r="38" spans="3:6" x14ac:dyDescent="0.15">
      <c r="D38" t="s">
        <v>22</v>
      </c>
    </row>
    <row r="39" spans="3:6" x14ac:dyDescent="0.15">
      <c r="E39" t="s">
        <v>1</v>
      </c>
    </row>
    <row r="40" spans="3:6" x14ac:dyDescent="0.15">
      <c r="E40" t="s">
        <v>6</v>
      </c>
    </row>
    <row r="41" spans="3:6" x14ac:dyDescent="0.15">
      <c r="E41" t="s">
        <v>449</v>
      </c>
    </row>
    <row r="42" spans="3:6" x14ac:dyDescent="0.15">
      <c r="D42" t="s">
        <v>30</v>
      </c>
    </row>
    <row r="43" spans="3:6" x14ac:dyDescent="0.15">
      <c r="E43" t="s">
        <v>1</v>
      </c>
    </row>
    <row r="44" spans="3:6" x14ac:dyDescent="0.15">
      <c r="E44" t="s">
        <v>449</v>
      </c>
    </row>
    <row r="45" spans="3:6" x14ac:dyDescent="0.15">
      <c r="D45" t="s">
        <v>26</v>
      </c>
    </row>
    <row r="46" spans="3:6" x14ac:dyDescent="0.15">
      <c r="E46" t="s">
        <v>1</v>
      </c>
      <c r="F46" t="s">
        <v>31</v>
      </c>
    </row>
    <row r="47" spans="3:6" x14ac:dyDescent="0.15">
      <c r="E47" t="s">
        <v>27</v>
      </c>
    </row>
    <row r="48" spans="3:6" x14ac:dyDescent="0.15">
      <c r="E48" t="s">
        <v>837</v>
      </c>
    </row>
    <row r="49" spans="3:6" x14ac:dyDescent="0.15">
      <c r="D49" t="s">
        <v>28</v>
      </c>
    </row>
    <row r="50" spans="3:6" x14ac:dyDescent="0.15">
      <c r="E50" s="6" t="s">
        <v>1</v>
      </c>
      <c r="F50" t="s">
        <v>838</v>
      </c>
    </row>
    <row r="51" spans="3:6" x14ac:dyDescent="0.15">
      <c r="E51" t="s">
        <v>27</v>
      </c>
    </row>
    <row r="52" spans="3:6" x14ac:dyDescent="0.15">
      <c r="E52" s="2" t="s">
        <v>842</v>
      </c>
    </row>
    <row r="53" spans="3:6" x14ac:dyDescent="0.15">
      <c r="E53" s="6" t="s">
        <v>449</v>
      </c>
      <c r="F53" s="10" t="s">
        <v>839</v>
      </c>
    </row>
    <row r="54" spans="3:6" x14ac:dyDescent="0.15">
      <c r="D54" t="s">
        <v>29</v>
      </c>
    </row>
    <row r="55" spans="3:6" x14ac:dyDescent="0.15">
      <c r="E55" s="6" t="s">
        <v>1</v>
      </c>
      <c r="F55" t="s">
        <v>31</v>
      </c>
    </row>
    <row r="56" spans="3:6" x14ac:dyDescent="0.15">
      <c r="E56" s="6" t="s">
        <v>27</v>
      </c>
    </row>
    <row r="57" spans="3:6" x14ac:dyDescent="0.15">
      <c r="E57" s="6" t="s">
        <v>449</v>
      </c>
    </row>
    <row r="58" spans="3:6" x14ac:dyDescent="0.15">
      <c r="E58" s="6" t="s">
        <v>450</v>
      </c>
    </row>
    <row r="59" spans="3:6" x14ac:dyDescent="0.15">
      <c r="D59" t="s">
        <v>41</v>
      </c>
      <c r="F59" s="1" t="s">
        <v>42</v>
      </c>
    </row>
    <row r="61" spans="3:6" x14ac:dyDescent="0.15">
      <c r="C61" t="s">
        <v>431</v>
      </c>
      <c r="D61" t="s">
        <v>435</v>
      </c>
    </row>
    <row r="62" spans="3:6" x14ac:dyDescent="0.15">
      <c r="E62" s="6" t="s">
        <v>432</v>
      </c>
    </row>
    <row r="63" spans="3:6" x14ac:dyDescent="0.15">
      <c r="E63" s="6" t="s">
        <v>449</v>
      </c>
    </row>
    <row r="64" spans="3:6" x14ac:dyDescent="0.15">
      <c r="D64" t="s">
        <v>433</v>
      </c>
      <c r="E64" s="6"/>
    </row>
    <row r="65" spans="2:5" x14ac:dyDescent="0.15">
      <c r="E65" s="6" t="s">
        <v>432</v>
      </c>
    </row>
    <row r="66" spans="2:5" x14ac:dyDescent="0.15">
      <c r="E66" s="6" t="s">
        <v>449</v>
      </c>
    </row>
    <row r="67" spans="2:5" x14ac:dyDescent="0.15">
      <c r="D67" t="s">
        <v>434</v>
      </c>
      <c r="E67" s="6"/>
    </row>
    <row r="68" spans="2:5" x14ac:dyDescent="0.15">
      <c r="E68" s="6" t="s">
        <v>432</v>
      </c>
    </row>
    <row r="69" spans="2:5" x14ac:dyDescent="0.15">
      <c r="E69" s="6" t="s">
        <v>449</v>
      </c>
    </row>
    <row r="71" spans="2:5" x14ac:dyDescent="0.15">
      <c r="B71" t="s">
        <v>33</v>
      </c>
      <c r="C71" t="s">
        <v>295</v>
      </c>
    </row>
    <row r="72" spans="2:5" x14ac:dyDescent="0.15">
      <c r="C72" t="s">
        <v>34</v>
      </c>
      <c r="D72" t="s">
        <v>296</v>
      </c>
    </row>
    <row r="73" spans="2:5" x14ac:dyDescent="0.15">
      <c r="D73" t="s">
        <v>438</v>
      </c>
    </row>
    <row r="74" spans="2:5" x14ac:dyDescent="0.15">
      <c r="D74" t="s">
        <v>439</v>
      </c>
    </row>
    <row r="75" spans="2:5" x14ac:dyDescent="0.15">
      <c r="D75" t="s">
        <v>436</v>
      </c>
      <c r="E75" t="s">
        <v>432</v>
      </c>
    </row>
    <row r="76" spans="2:5" x14ac:dyDescent="0.15">
      <c r="E76" t="s">
        <v>437</v>
      </c>
    </row>
    <row r="77" spans="2:5" x14ac:dyDescent="0.15">
      <c r="C77" t="s">
        <v>35</v>
      </c>
      <c r="D77" t="s">
        <v>298</v>
      </c>
    </row>
    <row r="78" spans="2:5" x14ac:dyDescent="0.15">
      <c r="D78" t="s">
        <v>1613</v>
      </c>
    </row>
    <row r="79" spans="2:5" x14ac:dyDescent="0.15">
      <c r="D79" t="s">
        <v>36</v>
      </c>
    </row>
    <row r="80" spans="2:5" x14ac:dyDescent="0.15">
      <c r="D80" t="s">
        <v>37</v>
      </c>
    </row>
    <row r="81" spans="1:5" x14ac:dyDescent="0.15">
      <c r="D81" t="s">
        <v>440</v>
      </c>
    </row>
    <row r="82" spans="1:5" x14ac:dyDescent="0.15">
      <c r="E82" t="s">
        <v>432</v>
      </c>
    </row>
    <row r="83" spans="1:5" x14ac:dyDescent="0.15">
      <c r="E83" t="s">
        <v>441</v>
      </c>
    </row>
    <row r="84" spans="1:5" x14ac:dyDescent="0.15">
      <c r="D84" t="s">
        <v>442</v>
      </c>
    </row>
    <row r="85" spans="1:5" x14ac:dyDescent="0.15">
      <c r="E85" t="s">
        <v>432</v>
      </c>
    </row>
    <row r="86" spans="1:5" x14ac:dyDescent="0.15">
      <c r="E86" t="s">
        <v>441</v>
      </c>
    </row>
    <row r="87" spans="1:5" x14ac:dyDescent="0.15">
      <c r="C87" t="s">
        <v>38</v>
      </c>
      <c r="D87" t="s">
        <v>1605</v>
      </c>
    </row>
    <row r="88" spans="1:5" x14ac:dyDescent="0.15">
      <c r="D88" t="s">
        <v>1612</v>
      </c>
    </row>
    <row r="90" spans="1:5" x14ac:dyDescent="0.15">
      <c r="D90" t="s">
        <v>39</v>
      </c>
    </row>
    <row r="91" spans="1:5" x14ac:dyDescent="0.15">
      <c r="D91" t="s">
        <v>443</v>
      </c>
    </row>
    <row r="92" spans="1:5" x14ac:dyDescent="0.15">
      <c r="E92" t="s">
        <v>432</v>
      </c>
    </row>
    <row r="93" spans="1:5" x14ac:dyDescent="0.15">
      <c r="E93" t="s">
        <v>441</v>
      </c>
    </row>
    <row r="95" spans="1:5" x14ac:dyDescent="0.15">
      <c r="A95" t="s">
        <v>808</v>
      </c>
      <c r="B95" t="s">
        <v>809</v>
      </c>
    </row>
    <row r="96" spans="1:5" x14ac:dyDescent="0.15">
      <c r="C96" t="s">
        <v>810</v>
      </c>
    </row>
    <row r="97" spans="4:5" x14ac:dyDescent="0.15">
      <c r="D97" t="s">
        <v>811</v>
      </c>
    </row>
    <row r="98" spans="4:5" x14ac:dyDescent="0.15">
      <c r="E98" s="2" t="s">
        <v>840</v>
      </c>
    </row>
    <row r="99" spans="4:5" x14ac:dyDescent="0.15">
      <c r="E99" s="11" t="s">
        <v>1606</v>
      </c>
    </row>
    <row r="100" spans="4:5" x14ac:dyDescent="0.15">
      <c r="E100" s="11"/>
    </row>
    <row r="101" spans="4:5" x14ac:dyDescent="0.15">
      <c r="E101" s="11" t="s">
        <v>846</v>
      </c>
    </row>
    <row r="102" spans="4:5" x14ac:dyDescent="0.15">
      <c r="E102" s="11" t="s">
        <v>841</v>
      </c>
    </row>
    <row r="103" spans="4:5" x14ac:dyDescent="0.15">
      <c r="E103" t="s">
        <v>1618</v>
      </c>
    </row>
    <row r="104" spans="4:5" x14ac:dyDescent="0.15">
      <c r="E104" t="s">
        <v>1617</v>
      </c>
    </row>
    <row r="105" spans="4:5" x14ac:dyDescent="0.15">
      <c r="D105" t="s">
        <v>1615</v>
      </c>
    </row>
    <row r="106" spans="4:5" x14ac:dyDescent="0.15">
      <c r="D106" t="s">
        <v>1616</v>
      </c>
    </row>
    <row r="107" spans="4:5" x14ac:dyDescent="0.15">
      <c r="D107" t="s">
        <v>1614</v>
      </c>
    </row>
    <row r="108" spans="4:5" x14ac:dyDescent="0.15">
      <c r="D108" t="s">
        <v>818</v>
      </c>
    </row>
    <row r="109" spans="4:5" x14ac:dyDescent="0.15">
      <c r="D109" t="s">
        <v>819</v>
      </c>
    </row>
    <row r="110" spans="4:5" x14ac:dyDescent="0.15">
      <c r="D110" t="s">
        <v>820</v>
      </c>
    </row>
    <row r="111" spans="4:5" x14ac:dyDescent="0.15">
      <c r="D111" t="s">
        <v>821</v>
      </c>
    </row>
    <row r="112" spans="4:5" x14ac:dyDescent="0.15">
      <c r="D112" t="s">
        <v>822</v>
      </c>
    </row>
    <row r="113" spans="2:5" x14ac:dyDescent="0.15">
      <c r="C113" t="s">
        <v>812</v>
      </c>
    </row>
    <row r="114" spans="2:5" x14ac:dyDescent="0.15">
      <c r="D114" s="6" t="s">
        <v>813</v>
      </c>
    </row>
    <row r="115" spans="2:5" x14ac:dyDescent="0.15">
      <c r="D115" s="6" t="s">
        <v>814</v>
      </c>
    </row>
    <row r="116" spans="2:5" x14ac:dyDescent="0.15">
      <c r="D116" s="6" t="s">
        <v>815</v>
      </c>
    </row>
    <row r="117" spans="2:5" x14ac:dyDescent="0.15">
      <c r="D117" t="s">
        <v>816</v>
      </c>
    </row>
    <row r="118" spans="2:5" x14ac:dyDescent="0.15">
      <c r="D118" t="s">
        <v>817</v>
      </c>
    </row>
    <row r="120" spans="2:5" x14ac:dyDescent="0.15">
      <c r="B120" t="s">
        <v>823</v>
      </c>
    </row>
    <row r="121" spans="2:5" x14ac:dyDescent="0.15">
      <c r="C121" t="s">
        <v>824</v>
      </c>
    </row>
    <row r="122" spans="2:5" x14ac:dyDescent="0.15">
      <c r="C122" t="s">
        <v>825</v>
      </c>
    </row>
    <row r="123" spans="2:5" x14ac:dyDescent="0.15">
      <c r="C123" s="2" t="s">
        <v>830</v>
      </c>
    </row>
    <row r="124" spans="2:5" x14ac:dyDescent="0.15">
      <c r="C124" s="2" t="s">
        <v>831</v>
      </c>
    </row>
    <row r="125" spans="2:5" x14ac:dyDescent="0.15">
      <c r="C125" s="2"/>
    </row>
    <row r="126" spans="2:5" x14ac:dyDescent="0.15">
      <c r="C126" s="2" t="s">
        <v>843</v>
      </c>
      <c r="E126" s="13" t="s">
        <v>1608</v>
      </c>
    </row>
    <row r="127" spans="2:5" x14ac:dyDescent="0.15">
      <c r="C127" s="12" t="s">
        <v>1607</v>
      </c>
      <c r="E127" s="13"/>
    </row>
    <row r="128" spans="2:5" x14ac:dyDescent="0.15">
      <c r="C128" s="11" t="s">
        <v>844</v>
      </c>
      <c r="E128" s="13"/>
    </row>
    <row r="129" spans="1:4" x14ac:dyDescent="0.15">
      <c r="C129" s="11" t="s">
        <v>845</v>
      </c>
    </row>
    <row r="130" spans="1:4" x14ac:dyDescent="0.15">
      <c r="B130" t="s">
        <v>826</v>
      </c>
      <c r="C130" t="s">
        <v>827</v>
      </c>
    </row>
    <row r="131" spans="1:4" x14ac:dyDescent="0.15">
      <c r="C131" t="s">
        <v>828</v>
      </c>
    </row>
    <row r="132" spans="1:4" x14ac:dyDescent="0.15">
      <c r="C132" t="s">
        <v>829</v>
      </c>
    </row>
    <row r="136" spans="1:4" x14ac:dyDescent="0.15">
      <c r="A136" t="s">
        <v>832</v>
      </c>
      <c r="B136" t="s">
        <v>834</v>
      </c>
    </row>
    <row r="137" spans="1:4" x14ac:dyDescent="0.15">
      <c r="C137" t="s">
        <v>1609</v>
      </c>
    </row>
    <row r="138" spans="1:4" x14ac:dyDescent="0.15">
      <c r="D138" s="6" t="s">
        <v>835</v>
      </c>
    </row>
    <row r="139" spans="1:4" x14ac:dyDescent="0.15">
      <c r="D139" s="6" t="s">
        <v>833</v>
      </c>
    </row>
    <row r="140" spans="1:4" x14ac:dyDescent="0.15">
      <c r="D140" s="6" t="s">
        <v>836</v>
      </c>
    </row>
    <row r="141" spans="1:4" x14ac:dyDescent="0.15">
      <c r="A141" t="s">
        <v>1604</v>
      </c>
    </row>
    <row r="142" spans="1:4" x14ac:dyDescent="0.15">
      <c r="B142" t="s">
        <v>1610</v>
      </c>
    </row>
    <row r="143" spans="1:4" x14ac:dyDescent="0.15">
      <c r="B143" t="s">
        <v>1611</v>
      </c>
    </row>
  </sheetData>
  <mergeCells count="1">
    <mergeCell ref="E126:E1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topLeftCell="A325" zoomScale="85" zoomScaleNormal="85" workbookViewId="0">
      <selection activeCell="I340" sqref="I340"/>
    </sheetView>
  </sheetViews>
  <sheetFormatPr defaultRowHeight="13.5" x14ac:dyDescent="0.15"/>
  <cols>
    <col min="1" max="1" width="43.125" customWidth="1"/>
    <col min="2" max="2" width="23.75" customWidth="1"/>
    <col min="3" max="3" width="25.625" customWidth="1"/>
    <col min="6" max="6" width="20.625" customWidth="1"/>
  </cols>
  <sheetData>
    <row r="1" spans="1:8" x14ac:dyDescent="0.15">
      <c r="A1" t="s">
        <v>1248</v>
      </c>
      <c r="B1" t="s">
        <v>1248</v>
      </c>
      <c r="C1" t="s">
        <v>890</v>
      </c>
      <c r="D1">
        <v>130</v>
      </c>
      <c r="E1" t="s">
        <v>1249</v>
      </c>
      <c r="F1" t="s">
        <v>1250</v>
      </c>
      <c r="G1" t="s">
        <v>315</v>
      </c>
      <c r="H1">
        <v>1</v>
      </c>
    </row>
    <row r="2" spans="1:8" x14ac:dyDescent="0.15">
      <c r="A2" t="s">
        <v>1251</v>
      </c>
      <c r="B2" t="s">
        <v>1252</v>
      </c>
      <c r="C2" t="s">
        <v>993</v>
      </c>
      <c r="D2">
        <v>480</v>
      </c>
      <c r="E2" t="s">
        <v>1253</v>
      </c>
      <c r="F2" t="s">
        <v>1254</v>
      </c>
      <c r="G2" t="s">
        <v>315</v>
      </c>
      <c r="H2">
        <v>1</v>
      </c>
    </row>
    <row r="3" spans="1:8" x14ac:dyDescent="0.15">
      <c r="A3" t="s">
        <v>849</v>
      </c>
      <c r="B3" t="s">
        <v>1255</v>
      </c>
      <c r="C3" t="s">
        <v>279</v>
      </c>
      <c r="D3">
        <v>2</v>
      </c>
      <c r="E3" t="s">
        <v>850</v>
      </c>
      <c r="F3" t="s">
        <v>279</v>
      </c>
      <c r="G3" t="s">
        <v>851</v>
      </c>
      <c r="H3">
        <v>1</v>
      </c>
    </row>
    <row r="4" spans="1:8" x14ac:dyDescent="0.15">
      <c r="A4" t="s">
        <v>852</v>
      </c>
      <c r="B4" t="s">
        <v>853</v>
      </c>
      <c r="C4" t="s">
        <v>849</v>
      </c>
      <c r="D4">
        <v>240</v>
      </c>
      <c r="E4" t="s">
        <v>853</v>
      </c>
      <c r="F4" t="s">
        <v>279</v>
      </c>
      <c r="G4" t="s">
        <v>315</v>
      </c>
      <c r="H4">
        <v>1</v>
      </c>
    </row>
    <row r="5" spans="1:8" x14ac:dyDescent="0.15">
      <c r="A5" t="s">
        <v>854</v>
      </c>
      <c r="B5" t="s">
        <v>1224</v>
      </c>
      <c r="C5" t="s">
        <v>849</v>
      </c>
      <c r="D5">
        <v>501</v>
      </c>
      <c r="E5" t="s">
        <v>855</v>
      </c>
      <c r="F5" t="s">
        <v>856</v>
      </c>
      <c r="G5" t="s">
        <v>315</v>
      </c>
      <c r="H5">
        <v>1</v>
      </c>
    </row>
    <row r="6" spans="1:8" x14ac:dyDescent="0.15">
      <c r="A6" t="s">
        <v>857</v>
      </c>
      <c r="B6" t="s">
        <v>1256</v>
      </c>
      <c r="C6" t="s">
        <v>849</v>
      </c>
      <c r="D6">
        <v>10</v>
      </c>
      <c r="E6" t="s">
        <v>858</v>
      </c>
      <c r="F6" t="s">
        <v>279</v>
      </c>
      <c r="G6" t="s">
        <v>315</v>
      </c>
      <c r="H6">
        <v>1</v>
      </c>
    </row>
    <row r="7" spans="1:8" x14ac:dyDescent="0.15">
      <c r="A7" t="s">
        <v>859</v>
      </c>
      <c r="B7" t="s">
        <v>860</v>
      </c>
      <c r="C7" t="s">
        <v>849</v>
      </c>
      <c r="D7">
        <v>16</v>
      </c>
      <c r="E7" t="s">
        <v>860</v>
      </c>
      <c r="F7" t="s">
        <v>279</v>
      </c>
      <c r="G7" t="s">
        <v>628</v>
      </c>
      <c r="H7">
        <v>1</v>
      </c>
    </row>
    <row r="8" spans="1:8" x14ac:dyDescent="0.15">
      <c r="A8" t="s">
        <v>861</v>
      </c>
      <c r="B8" t="s">
        <v>862</v>
      </c>
      <c r="C8" t="s">
        <v>849</v>
      </c>
      <c r="D8">
        <v>239</v>
      </c>
      <c r="E8" t="s">
        <v>862</v>
      </c>
      <c r="F8" t="s">
        <v>279</v>
      </c>
      <c r="G8" t="s">
        <v>315</v>
      </c>
      <c r="H8">
        <v>1</v>
      </c>
    </row>
    <row r="9" spans="1:8" x14ac:dyDescent="0.15">
      <c r="A9" t="s">
        <v>863</v>
      </c>
      <c r="B9" t="s">
        <v>864</v>
      </c>
      <c r="C9" t="s">
        <v>849</v>
      </c>
      <c r="D9">
        <v>20</v>
      </c>
      <c r="E9" t="s">
        <v>864</v>
      </c>
      <c r="F9" t="s">
        <v>279</v>
      </c>
      <c r="G9" t="s">
        <v>315</v>
      </c>
      <c r="H9">
        <v>1</v>
      </c>
    </row>
    <row r="10" spans="1:8" x14ac:dyDescent="0.15">
      <c r="A10" t="s">
        <v>870</v>
      </c>
      <c r="B10" t="s">
        <v>1257</v>
      </c>
      <c r="C10" t="s">
        <v>279</v>
      </c>
      <c r="D10">
        <v>63</v>
      </c>
      <c r="E10" t="s">
        <v>1257</v>
      </c>
      <c r="F10" t="s">
        <v>279</v>
      </c>
      <c r="G10" t="s">
        <v>1258</v>
      </c>
      <c r="H10">
        <v>1</v>
      </c>
    </row>
    <row r="11" spans="1:8" x14ac:dyDescent="0.15">
      <c r="A11" t="s">
        <v>866</v>
      </c>
      <c r="B11" t="s">
        <v>867</v>
      </c>
      <c r="C11" t="s">
        <v>868</v>
      </c>
      <c r="D11">
        <v>246</v>
      </c>
      <c r="E11" t="s">
        <v>867</v>
      </c>
      <c r="F11" t="s">
        <v>279</v>
      </c>
      <c r="G11" t="s">
        <v>315</v>
      </c>
      <c r="H11">
        <v>1</v>
      </c>
    </row>
    <row r="12" spans="1:8" x14ac:dyDescent="0.15">
      <c r="A12" t="s">
        <v>1259</v>
      </c>
      <c r="B12" t="s">
        <v>1260</v>
      </c>
      <c r="C12" t="s">
        <v>868</v>
      </c>
      <c r="D12">
        <v>252</v>
      </c>
      <c r="E12" t="s">
        <v>1260</v>
      </c>
      <c r="F12" t="s">
        <v>279</v>
      </c>
      <c r="G12" t="s">
        <v>315</v>
      </c>
      <c r="H12">
        <v>1</v>
      </c>
    </row>
    <row r="13" spans="1:8" x14ac:dyDescent="0.15">
      <c r="A13" t="s">
        <v>869</v>
      </c>
      <c r="B13" t="s">
        <v>116</v>
      </c>
      <c r="C13" t="s">
        <v>870</v>
      </c>
      <c r="D13">
        <v>150</v>
      </c>
      <c r="E13" t="s">
        <v>116</v>
      </c>
      <c r="F13" t="s">
        <v>279</v>
      </c>
      <c r="G13" t="s">
        <v>627</v>
      </c>
      <c r="H13">
        <v>1</v>
      </c>
    </row>
    <row r="14" spans="1:8" x14ac:dyDescent="0.15">
      <c r="A14" t="s">
        <v>868</v>
      </c>
      <c r="B14" t="s">
        <v>127</v>
      </c>
      <c r="C14" t="s">
        <v>870</v>
      </c>
      <c r="D14">
        <v>162</v>
      </c>
      <c r="E14" t="s">
        <v>127</v>
      </c>
      <c r="F14" t="s">
        <v>279</v>
      </c>
      <c r="G14" t="s">
        <v>628</v>
      </c>
      <c r="H14">
        <v>1</v>
      </c>
    </row>
    <row r="15" spans="1:8" x14ac:dyDescent="0.15">
      <c r="A15" t="s">
        <v>871</v>
      </c>
      <c r="B15" t="s">
        <v>133</v>
      </c>
      <c r="C15" t="s">
        <v>870</v>
      </c>
      <c r="D15">
        <v>128</v>
      </c>
      <c r="E15" t="s">
        <v>133</v>
      </c>
      <c r="F15" t="s">
        <v>279</v>
      </c>
      <c r="G15" t="s">
        <v>629</v>
      </c>
      <c r="H15">
        <v>1</v>
      </c>
    </row>
    <row r="16" spans="1:8" x14ac:dyDescent="0.15">
      <c r="A16" t="s">
        <v>872</v>
      </c>
      <c r="B16" t="s">
        <v>873</v>
      </c>
      <c r="C16" t="s">
        <v>874</v>
      </c>
      <c r="D16">
        <v>310</v>
      </c>
      <c r="E16" t="s">
        <v>873</v>
      </c>
      <c r="F16" t="s">
        <v>875</v>
      </c>
      <c r="G16" t="s">
        <v>315</v>
      </c>
      <c r="H16">
        <v>1</v>
      </c>
    </row>
    <row r="17" spans="1:8" x14ac:dyDescent="0.15">
      <c r="A17" t="s">
        <v>1261</v>
      </c>
      <c r="B17" t="s">
        <v>1262</v>
      </c>
      <c r="C17" t="s">
        <v>874</v>
      </c>
      <c r="D17">
        <v>306</v>
      </c>
      <c r="E17" t="s">
        <v>1263</v>
      </c>
      <c r="F17" t="s">
        <v>1264</v>
      </c>
      <c r="G17" t="s">
        <v>315</v>
      </c>
      <c r="H17">
        <v>1</v>
      </c>
    </row>
    <row r="18" spans="1:8" x14ac:dyDescent="0.15">
      <c r="A18" t="s">
        <v>876</v>
      </c>
      <c r="B18" t="s">
        <v>877</v>
      </c>
      <c r="C18" t="s">
        <v>279</v>
      </c>
      <c r="D18">
        <v>85</v>
      </c>
      <c r="E18" t="s">
        <v>877</v>
      </c>
      <c r="F18" t="s">
        <v>279</v>
      </c>
      <c r="G18" t="s">
        <v>878</v>
      </c>
      <c r="H18">
        <v>1</v>
      </c>
    </row>
    <row r="19" spans="1:8" x14ac:dyDescent="0.15">
      <c r="A19" t="s">
        <v>874</v>
      </c>
      <c r="B19" t="s">
        <v>116</v>
      </c>
      <c r="C19" t="s">
        <v>876</v>
      </c>
      <c r="D19">
        <v>192</v>
      </c>
      <c r="E19" t="s">
        <v>116</v>
      </c>
      <c r="F19" t="s">
        <v>279</v>
      </c>
      <c r="G19" t="s">
        <v>627</v>
      </c>
      <c r="H19">
        <v>1</v>
      </c>
    </row>
    <row r="20" spans="1:8" x14ac:dyDescent="0.15">
      <c r="A20" t="s">
        <v>879</v>
      </c>
      <c r="B20" t="s">
        <v>880</v>
      </c>
      <c r="C20" t="s">
        <v>874</v>
      </c>
      <c r="D20">
        <v>294</v>
      </c>
      <c r="E20" t="s">
        <v>880</v>
      </c>
      <c r="F20" t="s">
        <v>881</v>
      </c>
      <c r="G20" t="s">
        <v>629</v>
      </c>
      <c r="H20">
        <v>1</v>
      </c>
    </row>
    <row r="21" spans="1:8" x14ac:dyDescent="0.15">
      <c r="A21" t="s">
        <v>882</v>
      </c>
      <c r="B21" t="s">
        <v>127</v>
      </c>
      <c r="C21" t="s">
        <v>876</v>
      </c>
      <c r="D21">
        <v>210</v>
      </c>
      <c r="E21" t="s">
        <v>127</v>
      </c>
      <c r="F21" t="s">
        <v>279</v>
      </c>
      <c r="G21" t="s">
        <v>628</v>
      </c>
      <c r="H21">
        <v>1</v>
      </c>
    </row>
    <row r="22" spans="1:8" x14ac:dyDescent="0.15">
      <c r="A22" t="s">
        <v>883</v>
      </c>
      <c r="B22" t="s">
        <v>133</v>
      </c>
      <c r="C22" t="s">
        <v>876</v>
      </c>
      <c r="D22">
        <v>172</v>
      </c>
      <c r="E22" t="s">
        <v>133</v>
      </c>
      <c r="F22" t="s">
        <v>279</v>
      </c>
      <c r="G22" t="s">
        <v>629</v>
      </c>
      <c r="H22">
        <v>1</v>
      </c>
    </row>
    <row r="23" spans="1:8" x14ac:dyDescent="0.15">
      <c r="A23" t="s">
        <v>884</v>
      </c>
      <c r="B23" t="s">
        <v>885</v>
      </c>
      <c r="C23" t="s">
        <v>874</v>
      </c>
      <c r="D23">
        <v>309</v>
      </c>
      <c r="E23" t="s">
        <v>885</v>
      </c>
      <c r="F23" t="s">
        <v>886</v>
      </c>
      <c r="G23" t="s">
        <v>315</v>
      </c>
      <c r="H23">
        <v>1</v>
      </c>
    </row>
    <row r="24" spans="1:8" x14ac:dyDescent="0.15">
      <c r="A24" t="s">
        <v>887</v>
      </c>
      <c r="B24" t="s">
        <v>888</v>
      </c>
      <c r="C24" t="s">
        <v>874</v>
      </c>
      <c r="D24">
        <v>311</v>
      </c>
      <c r="E24" t="s">
        <v>888</v>
      </c>
      <c r="F24" t="s">
        <v>889</v>
      </c>
      <c r="G24" t="s">
        <v>315</v>
      </c>
      <c r="H24">
        <v>1</v>
      </c>
    </row>
    <row r="25" spans="1:8" x14ac:dyDescent="0.15">
      <c r="A25" t="s">
        <v>890</v>
      </c>
      <c r="B25" t="s">
        <v>129</v>
      </c>
      <c r="C25" t="s">
        <v>279</v>
      </c>
      <c r="D25">
        <v>11</v>
      </c>
      <c r="E25" t="s">
        <v>129</v>
      </c>
      <c r="F25" t="s">
        <v>279</v>
      </c>
      <c r="G25" t="s">
        <v>891</v>
      </c>
      <c r="H25">
        <v>1</v>
      </c>
    </row>
    <row r="26" spans="1:8" x14ac:dyDescent="0.15">
      <c r="A26" t="s">
        <v>892</v>
      </c>
      <c r="B26" t="s">
        <v>893</v>
      </c>
      <c r="C26" t="s">
        <v>890</v>
      </c>
      <c r="D26">
        <v>27</v>
      </c>
      <c r="E26" t="s">
        <v>893</v>
      </c>
      <c r="F26" t="s">
        <v>279</v>
      </c>
      <c r="G26" t="s">
        <v>315</v>
      </c>
      <c r="H26">
        <v>1</v>
      </c>
    </row>
    <row r="27" spans="1:8" x14ac:dyDescent="0.15">
      <c r="A27" t="s">
        <v>894</v>
      </c>
      <c r="B27" t="s">
        <v>895</v>
      </c>
      <c r="C27" t="s">
        <v>890</v>
      </c>
      <c r="D27">
        <v>39</v>
      </c>
      <c r="E27" t="s">
        <v>895</v>
      </c>
      <c r="F27" t="s">
        <v>279</v>
      </c>
      <c r="G27" t="s">
        <v>315</v>
      </c>
      <c r="H27">
        <v>1</v>
      </c>
    </row>
    <row r="28" spans="1:8" x14ac:dyDescent="0.15">
      <c r="A28" t="s">
        <v>117</v>
      </c>
      <c r="B28" t="s">
        <v>625</v>
      </c>
      <c r="C28" t="s">
        <v>279</v>
      </c>
      <c r="D28">
        <v>12</v>
      </c>
      <c r="E28" t="s">
        <v>625</v>
      </c>
      <c r="F28" t="s">
        <v>279</v>
      </c>
      <c r="G28" t="s">
        <v>626</v>
      </c>
      <c r="H28">
        <v>1</v>
      </c>
    </row>
    <row r="29" spans="1:8" x14ac:dyDescent="0.15">
      <c r="A29" t="s">
        <v>115</v>
      </c>
      <c r="B29" t="s">
        <v>116</v>
      </c>
      <c r="C29" t="s">
        <v>117</v>
      </c>
      <c r="D29">
        <v>69</v>
      </c>
      <c r="E29" t="s">
        <v>116</v>
      </c>
      <c r="F29" t="s">
        <v>279</v>
      </c>
      <c r="G29" t="s">
        <v>627</v>
      </c>
      <c r="H29">
        <v>1</v>
      </c>
    </row>
    <row r="30" spans="1:8" x14ac:dyDescent="0.15">
      <c r="A30" t="s">
        <v>126</v>
      </c>
      <c r="B30" t="s">
        <v>127</v>
      </c>
      <c r="C30" t="s">
        <v>117</v>
      </c>
      <c r="D30">
        <v>70</v>
      </c>
      <c r="E30" t="s">
        <v>127</v>
      </c>
      <c r="F30" t="s">
        <v>279</v>
      </c>
      <c r="G30" t="s">
        <v>628</v>
      </c>
      <c r="H30">
        <v>1</v>
      </c>
    </row>
    <row r="31" spans="1:8" x14ac:dyDescent="0.15">
      <c r="A31" t="s">
        <v>460</v>
      </c>
      <c r="B31" t="s">
        <v>210</v>
      </c>
      <c r="C31" t="s">
        <v>126</v>
      </c>
      <c r="D31">
        <v>69000</v>
      </c>
      <c r="E31" t="s">
        <v>630</v>
      </c>
      <c r="F31" t="s">
        <v>279</v>
      </c>
      <c r="G31" t="s">
        <v>315</v>
      </c>
      <c r="H31">
        <v>1</v>
      </c>
    </row>
    <row r="32" spans="1:8" x14ac:dyDescent="0.15">
      <c r="A32" t="s">
        <v>458</v>
      </c>
      <c r="B32" t="s">
        <v>473</v>
      </c>
      <c r="C32" t="s">
        <v>460</v>
      </c>
      <c r="D32">
        <v>61000</v>
      </c>
      <c r="E32" t="s">
        <v>453</v>
      </c>
      <c r="F32" t="s">
        <v>279</v>
      </c>
      <c r="G32" t="s">
        <v>315</v>
      </c>
      <c r="H32">
        <v>1</v>
      </c>
    </row>
    <row r="33" spans="1:8" x14ac:dyDescent="0.15">
      <c r="A33" t="s">
        <v>462</v>
      </c>
      <c r="B33" t="s">
        <v>634</v>
      </c>
      <c r="C33" t="s">
        <v>460</v>
      </c>
      <c r="D33">
        <v>62000</v>
      </c>
      <c r="E33" t="s">
        <v>767</v>
      </c>
      <c r="F33" t="s">
        <v>279</v>
      </c>
      <c r="G33" t="s">
        <v>315</v>
      </c>
      <c r="H33">
        <v>1</v>
      </c>
    </row>
    <row r="34" spans="1:8" x14ac:dyDescent="0.15">
      <c r="A34" t="s">
        <v>465</v>
      </c>
      <c r="B34" t="s">
        <v>163</v>
      </c>
      <c r="C34" t="s">
        <v>126</v>
      </c>
      <c r="D34">
        <v>59000</v>
      </c>
      <c r="E34" t="s">
        <v>631</v>
      </c>
      <c r="F34" t="s">
        <v>279</v>
      </c>
      <c r="G34" t="s">
        <v>315</v>
      </c>
      <c r="H34">
        <v>1</v>
      </c>
    </row>
    <row r="35" spans="1:8" x14ac:dyDescent="0.15">
      <c r="A35" t="s">
        <v>455</v>
      </c>
      <c r="B35" t="s">
        <v>470</v>
      </c>
      <c r="C35" t="s">
        <v>465</v>
      </c>
      <c r="D35">
        <v>51000</v>
      </c>
      <c r="E35" t="s">
        <v>451</v>
      </c>
      <c r="F35" t="s">
        <v>279</v>
      </c>
      <c r="G35" t="s">
        <v>315</v>
      </c>
      <c r="H35">
        <v>1</v>
      </c>
    </row>
    <row r="36" spans="1:8" x14ac:dyDescent="0.15">
      <c r="A36" t="s">
        <v>468</v>
      </c>
      <c r="B36" t="s">
        <v>632</v>
      </c>
      <c r="C36" t="s">
        <v>126</v>
      </c>
      <c r="D36">
        <v>79000</v>
      </c>
      <c r="E36" t="s">
        <v>633</v>
      </c>
      <c r="F36" t="s">
        <v>279</v>
      </c>
      <c r="G36" t="s">
        <v>315</v>
      </c>
      <c r="H36">
        <v>1</v>
      </c>
    </row>
    <row r="37" spans="1:8" x14ac:dyDescent="0.15">
      <c r="A37" t="s">
        <v>463</v>
      </c>
      <c r="B37" t="s">
        <v>634</v>
      </c>
      <c r="C37" t="s">
        <v>468</v>
      </c>
      <c r="D37">
        <v>71000</v>
      </c>
      <c r="E37" t="s">
        <v>768</v>
      </c>
      <c r="F37" t="s">
        <v>279</v>
      </c>
      <c r="G37" t="s">
        <v>315</v>
      </c>
      <c r="H37">
        <v>1</v>
      </c>
    </row>
    <row r="38" spans="1:8" x14ac:dyDescent="0.15">
      <c r="A38" t="s">
        <v>132</v>
      </c>
      <c r="B38" t="s">
        <v>133</v>
      </c>
      <c r="C38" t="s">
        <v>117</v>
      </c>
      <c r="D38">
        <v>60</v>
      </c>
      <c r="E38" t="s">
        <v>133</v>
      </c>
      <c r="F38" t="s">
        <v>279</v>
      </c>
      <c r="G38" t="s">
        <v>629</v>
      </c>
      <c r="H38">
        <v>1</v>
      </c>
    </row>
    <row r="39" spans="1:8" x14ac:dyDescent="0.15">
      <c r="A39" t="s">
        <v>574</v>
      </c>
      <c r="B39" t="s">
        <v>657</v>
      </c>
      <c r="C39" t="s">
        <v>132</v>
      </c>
      <c r="D39">
        <v>40000</v>
      </c>
      <c r="E39" t="s">
        <v>576</v>
      </c>
      <c r="F39" t="s">
        <v>279</v>
      </c>
      <c r="G39" t="s">
        <v>315</v>
      </c>
      <c r="H39">
        <v>1</v>
      </c>
    </row>
    <row r="40" spans="1:8" x14ac:dyDescent="0.15">
      <c r="A40" t="s">
        <v>283</v>
      </c>
      <c r="B40" t="s">
        <v>658</v>
      </c>
      <c r="C40" t="s">
        <v>132</v>
      </c>
      <c r="D40">
        <v>39000</v>
      </c>
      <c r="E40" t="s">
        <v>659</v>
      </c>
      <c r="F40" t="s">
        <v>279</v>
      </c>
      <c r="G40" t="s">
        <v>315</v>
      </c>
      <c r="H40">
        <v>1</v>
      </c>
    </row>
    <row r="41" spans="1:8" x14ac:dyDescent="0.15">
      <c r="A41" t="s">
        <v>707</v>
      </c>
      <c r="B41" t="s">
        <v>173</v>
      </c>
      <c r="C41" t="s">
        <v>283</v>
      </c>
      <c r="D41">
        <v>34000</v>
      </c>
      <c r="E41" t="s">
        <v>708</v>
      </c>
      <c r="F41" t="s">
        <v>279</v>
      </c>
      <c r="G41" t="s">
        <v>315</v>
      </c>
      <c r="H41">
        <v>1</v>
      </c>
    </row>
    <row r="42" spans="1:8" x14ac:dyDescent="0.15">
      <c r="A42" t="s">
        <v>709</v>
      </c>
      <c r="B42" t="s">
        <v>182</v>
      </c>
      <c r="C42" t="s">
        <v>283</v>
      </c>
      <c r="D42">
        <v>33000</v>
      </c>
      <c r="E42" t="s">
        <v>710</v>
      </c>
      <c r="F42" t="s">
        <v>279</v>
      </c>
      <c r="G42" t="s">
        <v>315</v>
      </c>
      <c r="H42">
        <v>1</v>
      </c>
    </row>
    <row r="43" spans="1:8" x14ac:dyDescent="0.15">
      <c r="A43" t="s">
        <v>711</v>
      </c>
      <c r="B43" t="s">
        <v>712</v>
      </c>
      <c r="C43" t="s">
        <v>283</v>
      </c>
      <c r="D43">
        <v>32000</v>
      </c>
      <c r="E43" t="s">
        <v>713</v>
      </c>
      <c r="F43" t="s">
        <v>279</v>
      </c>
      <c r="G43" t="s">
        <v>315</v>
      </c>
      <c r="H43">
        <v>1</v>
      </c>
    </row>
    <row r="44" spans="1:8" x14ac:dyDescent="0.15">
      <c r="A44" t="s">
        <v>714</v>
      </c>
      <c r="B44" t="s">
        <v>657</v>
      </c>
      <c r="C44" t="s">
        <v>283</v>
      </c>
      <c r="D44">
        <v>60</v>
      </c>
      <c r="E44" t="s">
        <v>715</v>
      </c>
      <c r="F44" t="s">
        <v>279</v>
      </c>
      <c r="G44" t="s">
        <v>315</v>
      </c>
      <c r="H44">
        <v>1</v>
      </c>
    </row>
    <row r="45" spans="1:8" x14ac:dyDescent="0.15">
      <c r="A45" t="s">
        <v>716</v>
      </c>
      <c r="B45" t="s">
        <v>191</v>
      </c>
      <c r="C45" t="s">
        <v>283</v>
      </c>
      <c r="D45">
        <v>35000</v>
      </c>
      <c r="E45" t="s">
        <v>570</v>
      </c>
      <c r="F45" t="s">
        <v>279</v>
      </c>
      <c r="G45" t="s">
        <v>315</v>
      </c>
      <c r="H45">
        <v>1</v>
      </c>
    </row>
    <row r="46" spans="1:8" x14ac:dyDescent="0.15">
      <c r="A46" t="s">
        <v>717</v>
      </c>
      <c r="B46" t="s">
        <v>718</v>
      </c>
      <c r="C46" t="s">
        <v>283</v>
      </c>
      <c r="D46">
        <v>31000</v>
      </c>
      <c r="E46" t="s">
        <v>719</v>
      </c>
      <c r="F46" t="s">
        <v>279</v>
      </c>
      <c r="G46" t="s">
        <v>315</v>
      </c>
      <c r="H46">
        <v>1</v>
      </c>
    </row>
    <row r="47" spans="1:8" x14ac:dyDescent="0.15">
      <c r="A47" t="s">
        <v>777</v>
      </c>
      <c r="B47" t="s">
        <v>655</v>
      </c>
      <c r="C47" t="s">
        <v>132</v>
      </c>
      <c r="D47">
        <v>10000</v>
      </c>
      <c r="E47" t="s">
        <v>656</v>
      </c>
      <c r="F47" t="s">
        <v>279</v>
      </c>
      <c r="G47" t="s">
        <v>315</v>
      </c>
      <c r="H47">
        <v>1</v>
      </c>
    </row>
    <row r="48" spans="1:8" x14ac:dyDescent="0.15">
      <c r="A48" t="s">
        <v>778</v>
      </c>
      <c r="B48" t="s">
        <v>641</v>
      </c>
      <c r="C48" t="s">
        <v>777</v>
      </c>
      <c r="D48">
        <v>11000</v>
      </c>
      <c r="E48" t="s">
        <v>795</v>
      </c>
      <c r="F48" t="s">
        <v>279</v>
      </c>
      <c r="G48" t="s">
        <v>315</v>
      </c>
      <c r="H48">
        <v>1</v>
      </c>
    </row>
    <row r="49" spans="1:8" x14ac:dyDescent="0.15">
      <c r="A49" t="s">
        <v>523</v>
      </c>
      <c r="B49" t="s">
        <v>660</v>
      </c>
      <c r="C49" t="s">
        <v>132</v>
      </c>
      <c r="D49">
        <v>29000</v>
      </c>
      <c r="E49" t="s">
        <v>521</v>
      </c>
      <c r="F49" t="s">
        <v>279</v>
      </c>
      <c r="G49" t="s">
        <v>315</v>
      </c>
      <c r="H49">
        <v>1</v>
      </c>
    </row>
    <row r="50" spans="1:8" x14ac:dyDescent="0.15">
      <c r="A50" t="s">
        <v>784</v>
      </c>
      <c r="B50" t="s">
        <v>759</v>
      </c>
      <c r="C50" t="s">
        <v>523</v>
      </c>
      <c r="D50">
        <v>23000</v>
      </c>
      <c r="E50" t="s">
        <v>533</v>
      </c>
      <c r="F50" t="s">
        <v>279</v>
      </c>
      <c r="G50" t="s">
        <v>315</v>
      </c>
      <c r="H50">
        <v>1</v>
      </c>
    </row>
    <row r="51" spans="1:8" x14ac:dyDescent="0.15">
      <c r="A51" t="s">
        <v>782</v>
      </c>
      <c r="B51" t="s">
        <v>760</v>
      </c>
      <c r="C51" t="s">
        <v>523</v>
      </c>
      <c r="D51">
        <v>22000</v>
      </c>
      <c r="E51" t="s">
        <v>531</v>
      </c>
      <c r="F51" t="s">
        <v>279</v>
      </c>
      <c r="G51" t="s">
        <v>315</v>
      </c>
      <c r="H51">
        <v>1</v>
      </c>
    </row>
    <row r="52" spans="1:8" x14ac:dyDescent="0.15">
      <c r="A52" t="s">
        <v>596</v>
      </c>
      <c r="B52" t="s">
        <v>657</v>
      </c>
      <c r="C52" t="s">
        <v>523</v>
      </c>
      <c r="D52">
        <v>300</v>
      </c>
      <c r="E52" t="s">
        <v>756</v>
      </c>
      <c r="F52" t="s">
        <v>279</v>
      </c>
      <c r="G52" t="s">
        <v>315</v>
      </c>
      <c r="H52">
        <v>1</v>
      </c>
    </row>
    <row r="53" spans="1:8" x14ac:dyDescent="0.15">
      <c r="A53" t="s">
        <v>786</v>
      </c>
      <c r="B53" t="s">
        <v>260</v>
      </c>
      <c r="C53" t="s">
        <v>523</v>
      </c>
      <c r="D53">
        <v>24000</v>
      </c>
      <c r="E53" t="s">
        <v>535</v>
      </c>
      <c r="F53" t="s">
        <v>279</v>
      </c>
      <c r="G53" t="s">
        <v>315</v>
      </c>
      <c r="H53">
        <v>1</v>
      </c>
    </row>
    <row r="54" spans="1:8" x14ac:dyDescent="0.15">
      <c r="A54" t="s">
        <v>757</v>
      </c>
      <c r="B54" t="s">
        <v>224</v>
      </c>
      <c r="C54" t="s">
        <v>523</v>
      </c>
      <c r="D54">
        <v>21000</v>
      </c>
      <c r="E54" t="s">
        <v>758</v>
      </c>
      <c r="F54" t="s">
        <v>279</v>
      </c>
      <c r="G54" t="s">
        <v>315</v>
      </c>
      <c r="H54">
        <v>1</v>
      </c>
    </row>
    <row r="55" spans="1:8" x14ac:dyDescent="0.15">
      <c r="A55" t="s">
        <v>896</v>
      </c>
      <c r="B55" t="s">
        <v>897</v>
      </c>
      <c r="C55" t="s">
        <v>279</v>
      </c>
      <c r="D55">
        <v>26</v>
      </c>
      <c r="E55" t="s">
        <v>897</v>
      </c>
      <c r="F55" t="s">
        <v>279</v>
      </c>
      <c r="G55" t="s">
        <v>865</v>
      </c>
      <c r="H55">
        <v>1</v>
      </c>
    </row>
    <row r="56" spans="1:8" x14ac:dyDescent="0.15">
      <c r="A56" t="s">
        <v>898</v>
      </c>
      <c r="B56" t="s">
        <v>116</v>
      </c>
      <c r="C56" t="s">
        <v>896</v>
      </c>
      <c r="D56">
        <v>70</v>
      </c>
      <c r="E56" t="s">
        <v>116</v>
      </c>
      <c r="F56" t="s">
        <v>279</v>
      </c>
      <c r="G56" t="s">
        <v>627</v>
      </c>
      <c r="H56">
        <v>1</v>
      </c>
    </row>
    <row r="57" spans="1:8" x14ac:dyDescent="0.15">
      <c r="A57" t="s">
        <v>899</v>
      </c>
      <c r="B57" t="s">
        <v>900</v>
      </c>
      <c r="C57" t="s">
        <v>901</v>
      </c>
      <c r="D57">
        <v>126</v>
      </c>
      <c r="E57" t="s">
        <v>900</v>
      </c>
      <c r="F57" t="s">
        <v>279</v>
      </c>
      <c r="G57" t="s">
        <v>315</v>
      </c>
      <c r="H57">
        <v>1</v>
      </c>
    </row>
    <row r="58" spans="1:8" x14ac:dyDescent="0.15">
      <c r="A58" t="s">
        <v>901</v>
      </c>
      <c r="B58" t="s">
        <v>127</v>
      </c>
      <c r="C58" t="s">
        <v>896</v>
      </c>
      <c r="D58">
        <v>80</v>
      </c>
      <c r="E58" t="s">
        <v>127</v>
      </c>
      <c r="F58" t="s">
        <v>279</v>
      </c>
      <c r="G58" t="s">
        <v>628</v>
      </c>
      <c r="H58">
        <v>1</v>
      </c>
    </row>
    <row r="59" spans="1:8" x14ac:dyDescent="0.15">
      <c r="A59" t="s">
        <v>902</v>
      </c>
      <c r="B59" t="s">
        <v>903</v>
      </c>
      <c r="C59" t="s">
        <v>901</v>
      </c>
      <c r="D59">
        <v>999</v>
      </c>
      <c r="E59" t="s">
        <v>903</v>
      </c>
      <c r="F59" t="s">
        <v>279</v>
      </c>
      <c r="G59" t="s">
        <v>315</v>
      </c>
      <c r="H59">
        <v>1</v>
      </c>
    </row>
    <row r="60" spans="1:8" x14ac:dyDescent="0.15">
      <c r="A60" t="s">
        <v>904</v>
      </c>
      <c r="B60" t="s">
        <v>133</v>
      </c>
      <c r="C60" t="s">
        <v>896</v>
      </c>
      <c r="D60">
        <v>54</v>
      </c>
      <c r="E60" t="s">
        <v>133</v>
      </c>
      <c r="F60" t="s">
        <v>279</v>
      </c>
      <c r="G60" t="s">
        <v>629</v>
      </c>
      <c r="H60">
        <v>1</v>
      </c>
    </row>
    <row r="61" spans="1:8" x14ac:dyDescent="0.15">
      <c r="A61" t="s">
        <v>905</v>
      </c>
      <c r="B61" t="s">
        <v>906</v>
      </c>
      <c r="C61" t="s">
        <v>279</v>
      </c>
      <c r="D61">
        <v>46</v>
      </c>
      <c r="E61" t="s">
        <v>906</v>
      </c>
      <c r="F61" t="s">
        <v>279</v>
      </c>
      <c r="G61" t="s">
        <v>907</v>
      </c>
      <c r="H61">
        <v>1</v>
      </c>
    </row>
    <row r="62" spans="1:8" x14ac:dyDescent="0.15">
      <c r="A62" t="s">
        <v>908</v>
      </c>
      <c r="B62" t="s">
        <v>116</v>
      </c>
      <c r="C62" t="s">
        <v>905</v>
      </c>
      <c r="D62">
        <v>112</v>
      </c>
      <c r="E62" t="s">
        <v>116</v>
      </c>
      <c r="F62" t="s">
        <v>279</v>
      </c>
      <c r="G62" t="s">
        <v>627</v>
      </c>
      <c r="H62">
        <v>1</v>
      </c>
    </row>
    <row r="63" spans="1:8" x14ac:dyDescent="0.15">
      <c r="A63" t="s">
        <v>909</v>
      </c>
      <c r="B63" t="s">
        <v>127</v>
      </c>
      <c r="C63" t="s">
        <v>905</v>
      </c>
      <c r="D63">
        <v>120</v>
      </c>
      <c r="E63" t="s">
        <v>127</v>
      </c>
      <c r="F63" t="s">
        <v>279</v>
      </c>
      <c r="G63" t="s">
        <v>628</v>
      </c>
      <c r="H63">
        <v>1</v>
      </c>
    </row>
    <row r="64" spans="1:8" x14ac:dyDescent="0.15">
      <c r="A64" t="s">
        <v>910</v>
      </c>
      <c r="B64" t="s">
        <v>133</v>
      </c>
      <c r="C64" t="s">
        <v>905</v>
      </c>
      <c r="D64">
        <v>94</v>
      </c>
      <c r="E64" t="s">
        <v>133</v>
      </c>
      <c r="F64" t="s">
        <v>279</v>
      </c>
      <c r="G64" t="s">
        <v>629</v>
      </c>
      <c r="H64">
        <v>1</v>
      </c>
    </row>
    <row r="65" spans="1:8" x14ac:dyDescent="0.15">
      <c r="A65" t="s">
        <v>912</v>
      </c>
      <c r="B65" t="s">
        <v>1265</v>
      </c>
      <c r="C65" t="s">
        <v>279</v>
      </c>
      <c r="D65">
        <v>133</v>
      </c>
      <c r="E65" t="s">
        <v>1265</v>
      </c>
      <c r="F65" t="s">
        <v>279</v>
      </c>
      <c r="G65" t="s">
        <v>1182</v>
      </c>
      <c r="H65">
        <v>1</v>
      </c>
    </row>
    <row r="66" spans="1:8" x14ac:dyDescent="0.15">
      <c r="A66" t="s">
        <v>911</v>
      </c>
      <c r="B66" t="s">
        <v>116</v>
      </c>
      <c r="C66" t="s">
        <v>912</v>
      </c>
      <c r="D66">
        <v>30</v>
      </c>
      <c r="E66" t="s">
        <v>116</v>
      </c>
      <c r="F66" t="s">
        <v>279</v>
      </c>
      <c r="G66" t="s">
        <v>628</v>
      </c>
      <c r="H66">
        <v>1</v>
      </c>
    </row>
    <row r="67" spans="1:8" x14ac:dyDescent="0.15">
      <c r="A67" t="s">
        <v>913</v>
      </c>
      <c r="B67" t="s">
        <v>127</v>
      </c>
      <c r="C67" t="s">
        <v>912</v>
      </c>
      <c r="D67">
        <v>40</v>
      </c>
      <c r="E67" t="s">
        <v>127</v>
      </c>
      <c r="F67" t="s">
        <v>279</v>
      </c>
      <c r="G67" t="s">
        <v>315</v>
      </c>
      <c r="H67">
        <v>1</v>
      </c>
    </row>
    <row r="68" spans="1:8" x14ac:dyDescent="0.15">
      <c r="A68" t="s">
        <v>914</v>
      </c>
      <c r="B68" t="s">
        <v>133</v>
      </c>
      <c r="C68" t="s">
        <v>912</v>
      </c>
      <c r="D68">
        <v>20</v>
      </c>
      <c r="E68" t="s">
        <v>133</v>
      </c>
      <c r="F68" t="s">
        <v>279</v>
      </c>
      <c r="G68" t="s">
        <v>315</v>
      </c>
      <c r="H68">
        <v>1</v>
      </c>
    </row>
    <row r="69" spans="1:8" x14ac:dyDescent="0.15">
      <c r="A69" t="s">
        <v>1266</v>
      </c>
      <c r="B69" t="s">
        <v>903</v>
      </c>
      <c r="C69" t="s">
        <v>279</v>
      </c>
      <c r="D69">
        <v>142</v>
      </c>
      <c r="E69" t="s">
        <v>903</v>
      </c>
      <c r="F69" t="s">
        <v>279</v>
      </c>
      <c r="G69" t="s">
        <v>1267</v>
      </c>
      <c r="H69">
        <v>1</v>
      </c>
    </row>
    <row r="70" spans="1:8" x14ac:dyDescent="0.15">
      <c r="A70" t="s">
        <v>915</v>
      </c>
      <c r="B70" t="s">
        <v>916</v>
      </c>
      <c r="C70" t="s">
        <v>279</v>
      </c>
      <c r="D70">
        <v>134</v>
      </c>
      <c r="E70" t="s">
        <v>916</v>
      </c>
      <c r="F70" t="s">
        <v>279</v>
      </c>
      <c r="G70" t="s">
        <v>917</v>
      </c>
      <c r="H70">
        <v>1</v>
      </c>
    </row>
    <row r="71" spans="1:8" x14ac:dyDescent="0.15">
      <c r="A71" t="s">
        <v>141</v>
      </c>
      <c r="B71" t="s">
        <v>748</v>
      </c>
      <c r="C71" t="s">
        <v>717</v>
      </c>
      <c r="D71">
        <v>31030</v>
      </c>
      <c r="E71" t="s">
        <v>749</v>
      </c>
      <c r="F71" t="s">
        <v>750</v>
      </c>
      <c r="G71" t="s">
        <v>315</v>
      </c>
      <c r="H71">
        <v>1</v>
      </c>
    </row>
    <row r="72" spans="1:8" x14ac:dyDescent="0.15">
      <c r="A72" t="s">
        <v>143</v>
      </c>
      <c r="B72" t="s">
        <v>639</v>
      </c>
      <c r="C72" t="s">
        <v>717</v>
      </c>
      <c r="D72">
        <v>31020</v>
      </c>
      <c r="E72" t="s">
        <v>751</v>
      </c>
      <c r="F72" t="s">
        <v>752</v>
      </c>
      <c r="G72" t="s">
        <v>315</v>
      </c>
      <c r="H72">
        <v>1</v>
      </c>
    </row>
    <row r="73" spans="1:8" x14ac:dyDescent="0.15">
      <c r="A73" t="s">
        <v>753</v>
      </c>
      <c r="B73" t="s">
        <v>525</v>
      </c>
      <c r="C73" t="s">
        <v>523</v>
      </c>
      <c r="D73">
        <v>29010</v>
      </c>
      <c r="E73" t="s">
        <v>528</v>
      </c>
      <c r="F73" t="s">
        <v>754</v>
      </c>
      <c r="G73" t="s">
        <v>315</v>
      </c>
      <c r="H73">
        <v>1</v>
      </c>
    </row>
    <row r="74" spans="1:8" x14ac:dyDescent="0.15">
      <c r="A74" t="s">
        <v>145</v>
      </c>
      <c r="B74" t="s">
        <v>517</v>
      </c>
      <c r="C74" t="s">
        <v>523</v>
      </c>
      <c r="D74">
        <v>29020</v>
      </c>
      <c r="E74" t="s">
        <v>518</v>
      </c>
      <c r="F74" t="s">
        <v>755</v>
      </c>
      <c r="G74" t="s">
        <v>315</v>
      </c>
      <c r="H74">
        <v>1</v>
      </c>
    </row>
    <row r="75" spans="1:8" x14ac:dyDescent="0.15">
      <c r="A75" t="s">
        <v>1268</v>
      </c>
      <c r="B75" t="s">
        <v>1269</v>
      </c>
      <c r="C75" t="s">
        <v>890</v>
      </c>
      <c r="D75">
        <v>50</v>
      </c>
      <c r="E75" t="s">
        <v>1270</v>
      </c>
      <c r="F75" t="s">
        <v>1271</v>
      </c>
      <c r="G75" t="s">
        <v>315</v>
      </c>
      <c r="H75">
        <v>1</v>
      </c>
    </row>
    <row r="76" spans="1:8" x14ac:dyDescent="0.15">
      <c r="A76" t="s">
        <v>918</v>
      </c>
      <c r="B76" t="s">
        <v>1272</v>
      </c>
      <c r="C76" t="s">
        <v>909</v>
      </c>
      <c r="D76">
        <v>501</v>
      </c>
      <c r="E76" t="s">
        <v>919</v>
      </c>
      <c r="F76" t="s">
        <v>920</v>
      </c>
      <c r="G76" t="s">
        <v>315</v>
      </c>
      <c r="H76">
        <v>1</v>
      </c>
    </row>
    <row r="77" spans="1:8" x14ac:dyDescent="0.15">
      <c r="A77" t="s">
        <v>922</v>
      </c>
      <c r="B77" t="s">
        <v>1273</v>
      </c>
      <c r="C77" t="s">
        <v>849</v>
      </c>
      <c r="D77">
        <v>200</v>
      </c>
      <c r="E77" t="s">
        <v>923</v>
      </c>
      <c r="F77" t="s">
        <v>924</v>
      </c>
      <c r="G77" t="s">
        <v>315</v>
      </c>
      <c r="H77">
        <v>1</v>
      </c>
    </row>
    <row r="78" spans="1:8" x14ac:dyDescent="0.15">
      <c r="A78" t="s">
        <v>925</v>
      </c>
      <c r="B78" t="s">
        <v>1274</v>
      </c>
      <c r="C78" t="s">
        <v>914</v>
      </c>
      <c r="D78">
        <v>30</v>
      </c>
      <c r="E78" t="s">
        <v>926</v>
      </c>
      <c r="F78" t="s">
        <v>279</v>
      </c>
      <c r="G78" t="s">
        <v>315</v>
      </c>
      <c r="H78">
        <v>1</v>
      </c>
    </row>
    <row r="79" spans="1:8" x14ac:dyDescent="0.15">
      <c r="A79" t="s">
        <v>927</v>
      </c>
      <c r="B79" t="s">
        <v>1275</v>
      </c>
      <c r="C79" t="s">
        <v>925</v>
      </c>
      <c r="D79">
        <v>20</v>
      </c>
      <c r="E79" t="s">
        <v>928</v>
      </c>
      <c r="F79" t="s">
        <v>929</v>
      </c>
      <c r="G79" t="s">
        <v>315</v>
      </c>
      <c r="H79">
        <v>1</v>
      </c>
    </row>
    <row r="80" spans="1:8" x14ac:dyDescent="0.15">
      <c r="A80" t="s">
        <v>930</v>
      </c>
      <c r="B80" t="s">
        <v>1276</v>
      </c>
      <c r="C80" t="s">
        <v>925</v>
      </c>
      <c r="D80">
        <v>10</v>
      </c>
      <c r="E80" t="s">
        <v>641</v>
      </c>
      <c r="F80" t="s">
        <v>931</v>
      </c>
      <c r="G80" t="s">
        <v>315</v>
      </c>
      <c r="H80">
        <v>1</v>
      </c>
    </row>
    <row r="81" spans="1:8" x14ac:dyDescent="0.15">
      <c r="A81" t="s">
        <v>147</v>
      </c>
      <c r="B81" t="s">
        <v>149</v>
      </c>
      <c r="C81" t="s">
        <v>468</v>
      </c>
      <c r="D81">
        <v>79010</v>
      </c>
      <c r="E81" t="s">
        <v>651</v>
      </c>
      <c r="F81" t="s">
        <v>652</v>
      </c>
      <c r="G81" t="s">
        <v>315</v>
      </c>
      <c r="H81">
        <v>1</v>
      </c>
    </row>
    <row r="82" spans="1:8" x14ac:dyDescent="0.15">
      <c r="A82" t="s">
        <v>1277</v>
      </c>
      <c r="B82" t="s">
        <v>1278</v>
      </c>
      <c r="C82" t="s">
        <v>890</v>
      </c>
      <c r="D82">
        <v>100</v>
      </c>
      <c r="E82" t="s">
        <v>1279</v>
      </c>
      <c r="F82" t="s">
        <v>1280</v>
      </c>
      <c r="G82" t="s">
        <v>315</v>
      </c>
      <c r="H82">
        <v>1</v>
      </c>
    </row>
    <row r="83" spans="1:8" x14ac:dyDescent="0.15">
      <c r="A83" t="s">
        <v>1281</v>
      </c>
      <c r="B83" t="s">
        <v>1282</v>
      </c>
      <c r="C83" t="s">
        <v>977</v>
      </c>
      <c r="D83">
        <v>23</v>
      </c>
      <c r="E83" t="s">
        <v>1283</v>
      </c>
      <c r="F83" t="s">
        <v>1284</v>
      </c>
      <c r="G83" t="s">
        <v>315</v>
      </c>
      <c r="H83">
        <v>1</v>
      </c>
    </row>
    <row r="84" spans="1:8" x14ac:dyDescent="0.15">
      <c r="A84" t="s">
        <v>1285</v>
      </c>
      <c r="B84" t="s">
        <v>1286</v>
      </c>
      <c r="C84" t="s">
        <v>890</v>
      </c>
      <c r="D84">
        <v>556</v>
      </c>
      <c r="E84" t="s">
        <v>1287</v>
      </c>
      <c r="F84" t="s">
        <v>1288</v>
      </c>
      <c r="G84" t="s">
        <v>315</v>
      </c>
      <c r="H84">
        <v>1</v>
      </c>
    </row>
    <row r="85" spans="1:8" x14ac:dyDescent="0.15">
      <c r="A85" t="s">
        <v>932</v>
      </c>
      <c r="B85" t="s">
        <v>933</v>
      </c>
      <c r="C85" t="s">
        <v>934</v>
      </c>
      <c r="D85">
        <v>336</v>
      </c>
      <c r="E85" t="s">
        <v>933</v>
      </c>
      <c r="F85" t="s">
        <v>935</v>
      </c>
      <c r="G85" t="s">
        <v>315</v>
      </c>
      <c r="H85">
        <v>1</v>
      </c>
    </row>
    <row r="86" spans="1:8" x14ac:dyDescent="0.15">
      <c r="A86" t="s">
        <v>936</v>
      </c>
      <c r="B86" t="s">
        <v>1289</v>
      </c>
      <c r="C86" t="s">
        <v>868</v>
      </c>
      <c r="D86">
        <v>503</v>
      </c>
      <c r="E86" t="s">
        <v>867</v>
      </c>
      <c r="F86" t="s">
        <v>937</v>
      </c>
      <c r="G86" t="s">
        <v>315</v>
      </c>
      <c r="H86">
        <v>1</v>
      </c>
    </row>
    <row r="87" spans="1:8" x14ac:dyDescent="0.15">
      <c r="A87" t="s">
        <v>1290</v>
      </c>
      <c r="B87" t="s">
        <v>1291</v>
      </c>
      <c r="C87" t="s">
        <v>901</v>
      </c>
      <c r="D87">
        <v>132</v>
      </c>
      <c r="E87" t="s">
        <v>1292</v>
      </c>
      <c r="F87" t="s">
        <v>1293</v>
      </c>
      <c r="G87" t="s">
        <v>315</v>
      </c>
      <c r="H87">
        <v>1</v>
      </c>
    </row>
    <row r="88" spans="1:8" x14ac:dyDescent="0.15">
      <c r="A88" t="s">
        <v>938</v>
      </c>
      <c r="B88" t="s">
        <v>939</v>
      </c>
      <c r="C88" t="s">
        <v>940</v>
      </c>
      <c r="D88">
        <v>1009</v>
      </c>
      <c r="E88" t="s">
        <v>939</v>
      </c>
      <c r="F88" t="s">
        <v>941</v>
      </c>
      <c r="G88" t="s">
        <v>315</v>
      </c>
      <c r="H88">
        <v>1</v>
      </c>
    </row>
    <row r="89" spans="1:8" x14ac:dyDescent="0.15">
      <c r="A89" t="s">
        <v>1294</v>
      </c>
      <c r="B89" t="s">
        <v>1294</v>
      </c>
      <c r="C89" t="s">
        <v>1295</v>
      </c>
      <c r="D89">
        <v>316</v>
      </c>
      <c r="E89" t="s">
        <v>1296</v>
      </c>
      <c r="F89" t="s">
        <v>1297</v>
      </c>
      <c r="G89" t="s">
        <v>315</v>
      </c>
      <c r="H89">
        <v>1</v>
      </c>
    </row>
    <row r="90" spans="1:8" x14ac:dyDescent="0.15">
      <c r="A90" t="s">
        <v>1298</v>
      </c>
      <c r="B90" t="s">
        <v>1298</v>
      </c>
      <c r="C90" t="s">
        <v>1295</v>
      </c>
      <c r="D90">
        <v>317</v>
      </c>
      <c r="E90" t="s">
        <v>1299</v>
      </c>
      <c r="F90" t="s">
        <v>1300</v>
      </c>
      <c r="G90" t="s">
        <v>315</v>
      </c>
      <c r="H90">
        <v>1</v>
      </c>
    </row>
    <row r="91" spans="1:8" x14ac:dyDescent="0.15">
      <c r="A91" t="s">
        <v>1301</v>
      </c>
      <c r="B91" t="s">
        <v>1301</v>
      </c>
      <c r="C91" t="s">
        <v>1295</v>
      </c>
      <c r="D91">
        <v>315</v>
      </c>
      <c r="E91" t="s">
        <v>1302</v>
      </c>
      <c r="F91" t="s">
        <v>1303</v>
      </c>
      <c r="G91" t="s">
        <v>315</v>
      </c>
      <c r="H91">
        <v>1</v>
      </c>
    </row>
    <row r="92" spans="1:8" x14ac:dyDescent="0.15">
      <c r="A92" t="s">
        <v>942</v>
      </c>
      <c r="B92" t="s">
        <v>1304</v>
      </c>
      <c r="C92" t="s">
        <v>868</v>
      </c>
      <c r="D92">
        <v>504</v>
      </c>
      <c r="E92" t="s">
        <v>943</v>
      </c>
      <c r="F92" t="s">
        <v>944</v>
      </c>
      <c r="G92" t="s">
        <v>315</v>
      </c>
      <c r="H92">
        <v>1</v>
      </c>
    </row>
    <row r="93" spans="1:8" x14ac:dyDescent="0.15">
      <c r="A93" t="s">
        <v>946</v>
      </c>
      <c r="B93" t="s">
        <v>1305</v>
      </c>
      <c r="C93" t="s">
        <v>871</v>
      </c>
      <c r="D93">
        <v>35</v>
      </c>
      <c r="E93" t="s">
        <v>1306</v>
      </c>
      <c r="F93" t="s">
        <v>279</v>
      </c>
      <c r="G93" t="s">
        <v>315</v>
      </c>
      <c r="H93">
        <v>1</v>
      </c>
    </row>
    <row r="94" spans="1:8" x14ac:dyDescent="0.15">
      <c r="A94" t="s">
        <v>945</v>
      </c>
      <c r="B94" t="s">
        <v>1307</v>
      </c>
      <c r="C94" t="s">
        <v>946</v>
      </c>
      <c r="D94">
        <v>20</v>
      </c>
      <c r="E94" t="s">
        <v>639</v>
      </c>
      <c r="F94" t="s">
        <v>947</v>
      </c>
      <c r="G94" t="s">
        <v>315</v>
      </c>
      <c r="H94">
        <v>1</v>
      </c>
    </row>
    <row r="95" spans="1:8" x14ac:dyDescent="0.15">
      <c r="A95" t="s">
        <v>948</v>
      </c>
      <c r="B95" t="s">
        <v>1308</v>
      </c>
      <c r="C95" t="s">
        <v>946</v>
      </c>
      <c r="D95">
        <v>10</v>
      </c>
      <c r="E95" t="s">
        <v>641</v>
      </c>
      <c r="F95" t="s">
        <v>949</v>
      </c>
      <c r="G95" t="s">
        <v>315</v>
      </c>
      <c r="H95">
        <v>1</v>
      </c>
    </row>
    <row r="96" spans="1:8" x14ac:dyDescent="0.15">
      <c r="A96" t="s">
        <v>940</v>
      </c>
      <c r="B96" t="s">
        <v>1309</v>
      </c>
      <c r="C96" t="s">
        <v>871</v>
      </c>
      <c r="D96">
        <v>30</v>
      </c>
      <c r="E96" t="s">
        <v>950</v>
      </c>
      <c r="F96" t="s">
        <v>279</v>
      </c>
      <c r="G96" t="s">
        <v>315</v>
      </c>
      <c r="H96">
        <v>1</v>
      </c>
    </row>
    <row r="97" spans="1:8" x14ac:dyDescent="0.15">
      <c r="A97" t="s">
        <v>951</v>
      </c>
      <c r="B97" t="s">
        <v>1310</v>
      </c>
      <c r="C97" t="s">
        <v>940</v>
      </c>
      <c r="D97">
        <v>2</v>
      </c>
      <c r="E97" t="s">
        <v>952</v>
      </c>
      <c r="F97" t="s">
        <v>953</v>
      </c>
      <c r="G97" t="s">
        <v>315</v>
      </c>
      <c r="H97">
        <v>1</v>
      </c>
    </row>
    <row r="98" spans="1:8" x14ac:dyDescent="0.15">
      <c r="A98" t="s">
        <v>954</v>
      </c>
      <c r="B98" t="s">
        <v>1311</v>
      </c>
      <c r="C98" t="s">
        <v>940</v>
      </c>
      <c r="D98">
        <v>1</v>
      </c>
      <c r="E98" t="s">
        <v>955</v>
      </c>
      <c r="F98" t="s">
        <v>956</v>
      </c>
      <c r="G98" t="s">
        <v>315</v>
      </c>
      <c r="H98">
        <v>1</v>
      </c>
    </row>
    <row r="99" spans="1:8" x14ac:dyDescent="0.15">
      <c r="A99" t="s">
        <v>1312</v>
      </c>
      <c r="B99" t="s">
        <v>1313</v>
      </c>
      <c r="C99" t="s">
        <v>868</v>
      </c>
      <c r="D99">
        <v>505</v>
      </c>
      <c r="E99" t="s">
        <v>1260</v>
      </c>
      <c r="F99" t="s">
        <v>1314</v>
      </c>
      <c r="G99" t="s">
        <v>315</v>
      </c>
      <c r="H99">
        <v>1</v>
      </c>
    </row>
    <row r="100" spans="1:8" x14ac:dyDescent="0.15">
      <c r="A100" t="s">
        <v>958</v>
      </c>
      <c r="B100" t="s">
        <v>1315</v>
      </c>
      <c r="C100" t="s">
        <v>871</v>
      </c>
      <c r="D100">
        <v>40</v>
      </c>
      <c r="E100" t="s">
        <v>1135</v>
      </c>
      <c r="F100" t="s">
        <v>279</v>
      </c>
      <c r="G100" t="s">
        <v>315</v>
      </c>
      <c r="H100">
        <v>1</v>
      </c>
    </row>
    <row r="101" spans="1:8" x14ac:dyDescent="0.15">
      <c r="A101" t="s">
        <v>957</v>
      </c>
      <c r="B101" t="s">
        <v>939</v>
      </c>
      <c r="C101" t="s">
        <v>958</v>
      </c>
      <c r="D101">
        <v>20</v>
      </c>
      <c r="E101" t="s">
        <v>939</v>
      </c>
      <c r="F101" t="s">
        <v>959</v>
      </c>
      <c r="G101" t="s">
        <v>315</v>
      </c>
      <c r="H101">
        <v>1</v>
      </c>
    </row>
    <row r="102" spans="1:8" x14ac:dyDescent="0.15">
      <c r="A102" t="s">
        <v>960</v>
      </c>
      <c r="B102" t="s">
        <v>1316</v>
      </c>
      <c r="C102" t="s">
        <v>958</v>
      </c>
      <c r="D102">
        <v>10</v>
      </c>
      <c r="E102" t="s">
        <v>641</v>
      </c>
      <c r="F102" t="s">
        <v>961</v>
      </c>
      <c r="G102" t="s">
        <v>315</v>
      </c>
      <c r="H102">
        <v>1</v>
      </c>
    </row>
    <row r="103" spans="1:8" x14ac:dyDescent="0.15">
      <c r="A103" t="s">
        <v>962</v>
      </c>
      <c r="B103" t="s">
        <v>963</v>
      </c>
      <c r="C103" t="s">
        <v>847</v>
      </c>
      <c r="D103">
        <v>312</v>
      </c>
      <c r="E103" t="s">
        <v>963</v>
      </c>
      <c r="F103" t="s">
        <v>964</v>
      </c>
      <c r="G103" t="s">
        <v>315</v>
      </c>
      <c r="H103">
        <v>1</v>
      </c>
    </row>
    <row r="104" spans="1:8" x14ac:dyDescent="0.15">
      <c r="A104" t="s">
        <v>965</v>
      </c>
      <c r="B104" t="s">
        <v>1317</v>
      </c>
      <c r="C104" t="s">
        <v>849</v>
      </c>
      <c r="D104">
        <v>8</v>
      </c>
      <c r="E104" t="s">
        <v>966</v>
      </c>
      <c r="F104" t="s">
        <v>967</v>
      </c>
      <c r="G104" t="s">
        <v>315</v>
      </c>
      <c r="H104">
        <v>1</v>
      </c>
    </row>
    <row r="105" spans="1:8" x14ac:dyDescent="0.15">
      <c r="A105" t="s">
        <v>968</v>
      </c>
      <c r="B105" t="s">
        <v>969</v>
      </c>
      <c r="C105" t="s">
        <v>913</v>
      </c>
      <c r="D105">
        <v>10</v>
      </c>
      <c r="E105" t="s">
        <v>969</v>
      </c>
      <c r="F105" t="s">
        <v>970</v>
      </c>
      <c r="G105" t="s">
        <v>315</v>
      </c>
      <c r="H105">
        <v>1</v>
      </c>
    </row>
    <row r="106" spans="1:8" x14ac:dyDescent="0.15">
      <c r="A106" t="s">
        <v>971</v>
      </c>
      <c r="B106" t="s">
        <v>1318</v>
      </c>
      <c r="C106" t="s">
        <v>849</v>
      </c>
      <c r="D106">
        <v>120</v>
      </c>
      <c r="E106" t="s">
        <v>972</v>
      </c>
      <c r="F106" t="s">
        <v>973</v>
      </c>
      <c r="G106" t="s">
        <v>315</v>
      </c>
      <c r="H106">
        <v>1</v>
      </c>
    </row>
    <row r="107" spans="1:8" x14ac:dyDescent="0.15">
      <c r="A107" t="s">
        <v>974</v>
      </c>
      <c r="B107" t="s">
        <v>1319</v>
      </c>
      <c r="C107" t="s">
        <v>890</v>
      </c>
      <c r="D107">
        <v>110</v>
      </c>
      <c r="E107" t="s">
        <v>975</v>
      </c>
      <c r="F107" t="s">
        <v>976</v>
      </c>
      <c r="G107" t="s">
        <v>315</v>
      </c>
      <c r="H107">
        <v>1</v>
      </c>
    </row>
    <row r="108" spans="1:8" x14ac:dyDescent="0.15">
      <c r="A108" t="s">
        <v>1320</v>
      </c>
      <c r="B108" t="s">
        <v>1321</v>
      </c>
      <c r="C108" t="s">
        <v>890</v>
      </c>
      <c r="D108">
        <v>130</v>
      </c>
      <c r="E108" t="s">
        <v>1321</v>
      </c>
      <c r="F108" t="s">
        <v>1322</v>
      </c>
      <c r="G108" t="s">
        <v>315</v>
      </c>
      <c r="H108">
        <v>1</v>
      </c>
    </row>
    <row r="109" spans="1:8" x14ac:dyDescent="0.15">
      <c r="A109" t="s">
        <v>977</v>
      </c>
      <c r="B109" t="s">
        <v>1323</v>
      </c>
      <c r="C109" t="s">
        <v>914</v>
      </c>
      <c r="D109">
        <v>10</v>
      </c>
      <c r="E109" t="s">
        <v>978</v>
      </c>
      <c r="F109" t="s">
        <v>279</v>
      </c>
      <c r="G109" t="s">
        <v>315</v>
      </c>
      <c r="H109">
        <v>1</v>
      </c>
    </row>
    <row r="110" spans="1:8" x14ac:dyDescent="0.15">
      <c r="A110" t="s">
        <v>979</v>
      </c>
      <c r="B110" t="s">
        <v>1324</v>
      </c>
      <c r="C110" t="s">
        <v>977</v>
      </c>
      <c r="D110">
        <v>40</v>
      </c>
      <c r="E110" t="s">
        <v>980</v>
      </c>
      <c r="F110" t="s">
        <v>981</v>
      </c>
      <c r="G110" t="s">
        <v>315</v>
      </c>
      <c r="H110">
        <v>1</v>
      </c>
    </row>
    <row r="111" spans="1:8" x14ac:dyDescent="0.15">
      <c r="A111" t="s">
        <v>982</v>
      </c>
      <c r="B111" t="s">
        <v>1325</v>
      </c>
      <c r="C111" t="s">
        <v>977</v>
      </c>
      <c r="D111">
        <v>30</v>
      </c>
      <c r="E111" t="s">
        <v>983</v>
      </c>
      <c r="F111" t="s">
        <v>984</v>
      </c>
      <c r="G111" t="s">
        <v>315</v>
      </c>
      <c r="H111">
        <v>1</v>
      </c>
    </row>
    <row r="112" spans="1:8" x14ac:dyDescent="0.15">
      <c r="A112" t="s">
        <v>985</v>
      </c>
      <c r="B112" t="s">
        <v>985</v>
      </c>
      <c r="C112" t="s">
        <v>977</v>
      </c>
      <c r="D112">
        <v>20</v>
      </c>
      <c r="E112" t="s">
        <v>928</v>
      </c>
      <c r="F112" t="s">
        <v>986</v>
      </c>
      <c r="G112" t="s">
        <v>315</v>
      </c>
      <c r="H112">
        <v>1</v>
      </c>
    </row>
    <row r="113" spans="1:8" x14ac:dyDescent="0.15">
      <c r="A113" t="s">
        <v>987</v>
      </c>
      <c r="B113" t="s">
        <v>987</v>
      </c>
      <c r="C113" t="s">
        <v>977</v>
      </c>
      <c r="D113">
        <v>10</v>
      </c>
      <c r="E113" t="s">
        <v>641</v>
      </c>
      <c r="F113" t="s">
        <v>988</v>
      </c>
      <c r="G113" t="s">
        <v>315</v>
      </c>
      <c r="H113">
        <v>1</v>
      </c>
    </row>
    <row r="114" spans="1:8" x14ac:dyDescent="0.15">
      <c r="A114" t="s">
        <v>989</v>
      </c>
      <c r="B114" t="s">
        <v>1326</v>
      </c>
      <c r="C114" t="s">
        <v>977</v>
      </c>
      <c r="D114">
        <v>36</v>
      </c>
      <c r="E114" t="s">
        <v>990</v>
      </c>
      <c r="F114" t="s">
        <v>991</v>
      </c>
      <c r="G114" t="s">
        <v>315</v>
      </c>
      <c r="H114">
        <v>1</v>
      </c>
    </row>
    <row r="115" spans="1:8" x14ac:dyDescent="0.15">
      <c r="A115" t="s">
        <v>993</v>
      </c>
      <c r="B115" t="s">
        <v>1327</v>
      </c>
      <c r="C115" t="s">
        <v>883</v>
      </c>
      <c r="D115">
        <v>10</v>
      </c>
      <c r="E115" t="s">
        <v>1328</v>
      </c>
      <c r="F115" t="s">
        <v>279</v>
      </c>
      <c r="G115" t="s">
        <v>315</v>
      </c>
      <c r="H115">
        <v>1</v>
      </c>
    </row>
    <row r="116" spans="1:8" x14ac:dyDescent="0.15">
      <c r="A116" t="s">
        <v>992</v>
      </c>
      <c r="B116" t="s">
        <v>1329</v>
      </c>
      <c r="C116" t="s">
        <v>993</v>
      </c>
      <c r="D116">
        <v>20</v>
      </c>
      <c r="E116" t="s">
        <v>928</v>
      </c>
      <c r="F116" t="s">
        <v>994</v>
      </c>
      <c r="G116" t="s">
        <v>315</v>
      </c>
      <c r="H116">
        <v>1</v>
      </c>
    </row>
    <row r="117" spans="1:8" x14ac:dyDescent="0.15">
      <c r="A117" t="s">
        <v>995</v>
      </c>
      <c r="B117" t="s">
        <v>1330</v>
      </c>
      <c r="C117" t="s">
        <v>993</v>
      </c>
      <c r="D117">
        <v>10</v>
      </c>
      <c r="E117" t="s">
        <v>641</v>
      </c>
      <c r="F117" t="s">
        <v>996</v>
      </c>
      <c r="G117" t="s">
        <v>315</v>
      </c>
      <c r="H117">
        <v>1</v>
      </c>
    </row>
    <row r="118" spans="1:8" x14ac:dyDescent="0.15">
      <c r="A118" t="s">
        <v>997</v>
      </c>
      <c r="B118" t="s">
        <v>1331</v>
      </c>
      <c r="C118" t="s">
        <v>883</v>
      </c>
      <c r="D118">
        <v>40</v>
      </c>
      <c r="E118" t="s">
        <v>998</v>
      </c>
      <c r="F118" t="s">
        <v>279</v>
      </c>
      <c r="G118" t="s">
        <v>315</v>
      </c>
      <c r="H118">
        <v>1</v>
      </c>
    </row>
    <row r="119" spans="1:8" x14ac:dyDescent="0.15">
      <c r="A119" t="s">
        <v>999</v>
      </c>
      <c r="B119" t="s">
        <v>1332</v>
      </c>
      <c r="C119" t="s">
        <v>997</v>
      </c>
      <c r="D119">
        <v>20</v>
      </c>
      <c r="E119" t="s">
        <v>928</v>
      </c>
      <c r="F119" t="s">
        <v>1000</v>
      </c>
      <c r="G119" t="s">
        <v>315</v>
      </c>
      <c r="H119">
        <v>1</v>
      </c>
    </row>
    <row r="120" spans="1:8" x14ac:dyDescent="0.15">
      <c r="A120" t="s">
        <v>1001</v>
      </c>
      <c r="B120" t="s">
        <v>1333</v>
      </c>
      <c r="C120" t="s">
        <v>997</v>
      </c>
      <c r="D120">
        <v>10</v>
      </c>
      <c r="E120" t="s">
        <v>641</v>
      </c>
      <c r="F120" t="s">
        <v>1002</v>
      </c>
      <c r="G120" t="s">
        <v>315</v>
      </c>
      <c r="H120">
        <v>1</v>
      </c>
    </row>
    <row r="121" spans="1:8" x14ac:dyDescent="0.15">
      <c r="A121" t="s">
        <v>1004</v>
      </c>
      <c r="B121" t="s">
        <v>1334</v>
      </c>
      <c r="C121" t="s">
        <v>883</v>
      </c>
      <c r="D121">
        <v>60</v>
      </c>
      <c r="E121" t="s">
        <v>1335</v>
      </c>
      <c r="F121" t="s">
        <v>279</v>
      </c>
      <c r="G121" t="s">
        <v>315</v>
      </c>
      <c r="H121">
        <v>1</v>
      </c>
    </row>
    <row r="122" spans="1:8" x14ac:dyDescent="0.15">
      <c r="A122" t="s">
        <v>1003</v>
      </c>
      <c r="B122" t="s">
        <v>1336</v>
      </c>
      <c r="C122" t="s">
        <v>1004</v>
      </c>
      <c r="D122">
        <v>10</v>
      </c>
      <c r="E122" t="s">
        <v>641</v>
      </c>
      <c r="F122" t="s">
        <v>1005</v>
      </c>
      <c r="G122" t="s">
        <v>315</v>
      </c>
      <c r="H122">
        <v>1</v>
      </c>
    </row>
    <row r="123" spans="1:8" x14ac:dyDescent="0.15">
      <c r="A123" t="s">
        <v>1007</v>
      </c>
      <c r="B123" t="s">
        <v>1337</v>
      </c>
      <c r="C123" t="s">
        <v>883</v>
      </c>
      <c r="D123">
        <v>50</v>
      </c>
      <c r="E123" t="s">
        <v>1338</v>
      </c>
      <c r="F123" t="s">
        <v>279</v>
      </c>
      <c r="G123" t="s">
        <v>315</v>
      </c>
      <c r="H123">
        <v>1</v>
      </c>
    </row>
    <row r="124" spans="1:8" x14ac:dyDescent="0.15">
      <c r="A124" t="s">
        <v>1006</v>
      </c>
      <c r="B124" t="s">
        <v>1339</v>
      </c>
      <c r="C124" t="s">
        <v>1007</v>
      </c>
      <c r="D124">
        <v>10</v>
      </c>
      <c r="E124" t="s">
        <v>641</v>
      </c>
      <c r="F124" t="s">
        <v>1008</v>
      </c>
      <c r="G124" t="s">
        <v>315</v>
      </c>
      <c r="H124">
        <v>1</v>
      </c>
    </row>
    <row r="125" spans="1:8" x14ac:dyDescent="0.15">
      <c r="A125" t="s">
        <v>1009</v>
      </c>
      <c r="B125" t="s">
        <v>1340</v>
      </c>
      <c r="C125" t="s">
        <v>883</v>
      </c>
      <c r="D125">
        <v>30</v>
      </c>
      <c r="E125" t="s">
        <v>1010</v>
      </c>
      <c r="F125" t="s">
        <v>279</v>
      </c>
      <c r="G125" t="s">
        <v>315</v>
      </c>
      <c r="H125">
        <v>1</v>
      </c>
    </row>
    <row r="126" spans="1:8" x14ac:dyDescent="0.15">
      <c r="A126" t="s">
        <v>1011</v>
      </c>
      <c r="B126" t="s">
        <v>1341</v>
      </c>
      <c r="C126" t="s">
        <v>1009</v>
      </c>
      <c r="D126">
        <v>20</v>
      </c>
      <c r="E126" t="s">
        <v>928</v>
      </c>
      <c r="F126" t="s">
        <v>1012</v>
      </c>
      <c r="G126" t="s">
        <v>315</v>
      </c>
      <c r="H126">
        <v>1</v>
      </c>
    </row>
    <row r="127" spans="1:8" x14ac:dyDescent="0.15">
      <c r="A127" t="s">
        <v>1013</v>
      </c>
      <c r="B127" t="s">
        <v>1342</v>
      </c>
      <c r="C127" t="s">
        <v>1009</v>
      </c>
      <c r="D127">
        <v>10</v>
      </c>
      <c r="E127" t="s">
        <v>641</v>
      </c>
      <c r="F127" t="s">
        <v>1014</v>
      </c>
      <c r="G127" t="s">
        <v>315</v>
      </c>
      <c r="H127">
        <v>1</v>
      </c>
    </row>
    <row r="128" spans="1:8" x14ac:dyDescent="0.15">
      <c r="A128" t="s">
        <v>1015</v>
      </c>
      <c r="B128" t="s">
        <v>1343</v>
      </c>
      <c r="C128" t="s">
        <v>883</v>
      </c>
      <c r="D128">
        <v>20</v>
      </c>
      <c r="E128" t="s">
        <v>1016</v>
      </c>
      <c r="F128" t="s">
        <v>279</v>
      </c>
      <c r="G128" t="s">
        <v>315</v>
      </c>
      <c r="H128">
        <v>1</v>
      </c>
    </row>
    <row r="129" spans="1:8" x14ac:dyDescent="0.15">
      <c r="A129" t="s">
        <v>1017</v>
      </c>
      <c r="B129" t="s">
        <v>1344</v>
      </c>
      <c r="C129" t="s">
        <v>1015</v>
      </c>
      <c r="D129">
        <v>20</v>
      </c>
      <c r="E129" t="s">
        <v>1018</v>
      </c>
      <c r="F129" t="s">
        <v>1019</v>
      </c>
      <c r="G129" t="s">
        <v>315</v>
      </c>
      <c r="H129">
        <v>1</v>
      </c>
    </row>
    <row r="130" spans="1:8" x14ac:dyDescent="0.15">
      <c r="A130" t="s">
        <v>1020</v>
      </c>
      <c r="B130" t="s">
        <v>1345</v>
      </c>
      <c r="C130" t="s">
        <v>1015</v>
      </c>
      <c r="D130">
        <v>10</v>
      </c>
      <c r="E130" t="s">
        <v>641</v>
      </c>
      <c r="F130" t="s">
        <v>1021</v>
      </c>
      <c r="G130" t="s">
        <v>315</v>
      </c>
      <c r="H130">
        <v>1</v>
      </c>
    </row>
    <row r="131" spans="1:8" x14ac:dyDescent="0.15">
      <c r="A131" t="s">
        <v>1346</v>
      </c>
      <c r="B131" t="s">
        <v>1346</v>
      </c>
      <c r="C131" t="s">
        <v>874</v>
      </c>
      <c r="D131">
        <v>500</v>
      </c>
      <c r="E131" t="s">
        <v>1347</v>
      </c>
      <c r="F131" t="s">
        <v>1348</v>
      </c>
      <c r="G131" t="s">
        <v>315</v>
      </c>
      <c r="H131">
        <v>1</v>
      </c>
    </row>
    <row r="132" spans="1:8" x14ac:dyDescent="0.15">
      <c r="A132" t="s">
        <v>1349</v>
      </c>
      <c r="B132" t="s">
        <v>1349</v>
      </c>
      <c r="C132" t="s">
        <v>874</v>
      </c>
      <c r="D132">
        <v>510</v>
      </c>
      <c r="E132" t="s">
        <v>1350</v>
      </c>
      <c r="F132" t="s">
        <v>1351</v>
      </c>
      <c r="G132" t="s">
        <v>315</v>
      </c>
      <c r="H132">
        <v>1</v>
      </c>
    </row>
    <row r="133" spans="1:8" x14ac:dyDescent="0.15">
      <c r="A133" t="s">
        <v>1023</v>
      </c>
      <c r="B133" t="s">
        <v>1352</v>
      </c>
      <c r="C133" t="s">
        <v>890</v>
      </c>
      <c r="D133">
        <v>30</v>
      </c>
      <c r="E133" t="s">
        <v>1024</v>
      </c>
      <c r="F133" t="s">
        <v>1025</v>
      </c>
      <c r="G133" t="s">
        <v>315</v>
      </c>
      <c r="H133">
        <v>1</v>
      </c>
    </row>
    <row r="134" spans="1:8" x14ac:dyDescent="0.15">
      <c r="A134" t="s">
        <v>1353</v>
      </c>
      <c r="B134" t="s">
        <v>1354</v>
      </c>
      <c r="C134" t="s">
        <v>890</v>
      </c>
      <c r="D134">
        <v>40</v>
      </c>
      <c r="E134" t="s">
        <v>1355</v>
      </c>
      <c r="F134" t="s">
        <v>1356</v>
      </c>
      <c r="G134" t="s">
        <v>315</v>
      </c>
      <c r="H134">
        <v>1</v>
      </c>
    </row>
    <row r="135" spans="1:8" x14ac:dyDescent="0.15">
      <c r="A135" t="s">
        <v>1357</v>
      </c>
      <c r="B135" t="s">
        <v>1358</v>
      </c>
      <c r="C135" t="s">
        <v>890</v>
      </c>
      <c r="D135">
        <v>45</v>
      </c>
      <c r="E135" t="s">
        <v>1359</v>
      </c>
      <c r="F135" t="s">
        <v>1360</v>
      </c>
      <c r="G135" t="s">
        <v>315</v>
      </c>
      <c r="H135">
        <v>1</v>
      </c>
    </row>
    <row r="136" spans="1:8" x14ac:dyDescent="0.15">
      <c r="A136" t="s">
        <v>1361</v>
      </c>
      <c r="B136" t="s">
        <v>1362</v>
      </c>
      <c r="C136" t="s">
        <v>848</v>
      </c>
      <c r="D136">
        <v>196</v>
      </c>
      <c r="E136" t="s">
        <v>1363</v>
      </c>
      <c r="F136" t="s">
        <v>1364</v>
      </c>
      <c r="G136" t="s">
        <v>315</v>
      </c>
      <c r="H136">
        <v>1</v>
      </c>
    </row>
    <row r="137" spans="1:8" x14ac:dyDescent="0.15">
      <c r="A137" t="s">
        <v>1365</v>
      </c>
      <c r="B137" t="s">
        <v>1366</v>
      </c>
      <c r="C137" t="s">
        <v>848</v>
      </c>
      <c r="D137">
        <v>197</v>
      </c>
      <c r="E137" t="s">
        <v>1367</v>
      </c>
      <c r="F137" t="s">
        <v>1368</v>
      </c>
      <c r="G137" t="s">
        <v>315</v>
      </c>
      <c r="H137">
        <v>1</v>
      </c>
    </row>
    <row r="138" spans="1:8" x14ac:dyDescent="0.15">
      <c r="A138" t="s">
        <v>1026</v>
      </c>
      <c r="B138" t="s">
        <v>1027</v>
      </c>
      <c r="C138" t="s">
        <v>874</v>
      </c>
      <c r="D138">
        <v>282</v>
      </c>
      <c r="E138" t="s">
        <v>1027</v>
      </c>
      <c r="F138" t="s">
        <v>1028</v>
      </c>
      <c r="G138" t="s">
        <v>315</v>
      </c>
      <c r="H138">
        <v>1</v>
      </c>
    </row>
    <row r="139" spans="1:8" x14ac:dyDescent="0.15">
      <c r="A139" t="s">
        <v>1029</v>
      </c>
      <c r="B139" t="s">
        <v>1369</v>
      </c>
      <c r="C139" t="s">
        <v>890</v>
      </c>
      <c r="D139">
        <v>45</v>
      </c>
      <c r="E139" t="s">
        <v>1370</v>
      </c>
      <c r="F139" t="s">
        <v>1030</v>
      </c>
      <c r="G139" t="s">
        <v>315</v>
      </c>
      <c r="H139">
        <v>1</v>
      </c>
    </row>
    <row r="140" spans="1:8" x14ac:dyDescent="0.15">
      <c r="A140" t="s">
        <v>1031</v>
      </c>
      <c r="B140" t="s">
        <v>1032</v>
      </c>
      <c r="C140" t="s">
        <v>890</v>
      </c>
      <c r="D140">
        <v>41</v>
      </c>
      <c r="E140" t="s">
        <v>1371</v>
      </c>
      <c r="F140" t="s">
        <v>1033</v>
      </c>
      <c r="G140" t="s">
        <v>315</v>
      </c>
      <c r="H140">
        <v>1</v>
      </c>
    </row>
    <row r="141" spans="1:8" x14ac:dyDescent="0.15">
      <c r="A141" t="s">
        <v>1034</v>
      </c>
      <c r="B141" t="s">
        <v>1372</v>
      </c>
      <c r="C141" t="s">
        <v>890</v>
      </c>
      <c r="D141">
        <v>70</v>
      </c>
      <c r="E141" t="s">
        <v>1035</v>
      </c>
      <c r="F141" t="s">
        <v>1036</v>
      </c>
      <c r="G141" t="s">
        <v>315</v>
      </c>
      <c r="H141">
        <v>1</v>
      </c>
    </row>
    <row r="142" spans="1:8" x14ac:dyDescent="0.15">
      <c r="A142" t="s">
        <v>1373</v>
      </c>
      <c r="B142" t="s">
        <v>1374</v>
      </c>
      <c r="C142" t="s">
        <v>883</v>
      </c>
      <c r="D142">
        <v>315</v>
      </c>
      <c r="E142" t="s">
        <v>1374</v>
      </c>
      <c r="F142" t="s">
        <v>1375</v>
      </c>
      <c r="G142" t="s">
        <v>315</v>
      </c>
      <c r="H142">
        <v>1</v>
      </c>
    </row>
    <row r="143" spans="1:8" x14ac:dyDescent="0.15">
      <c r="A143" t="s">
        <v>150</v>
      </c>
      <c r="B143" t="s">
        <v>149</v>
      </c>
      <c r="C143" t="s">
        <v>716</v>
      </c>
      <c r="D143">
        <v>35020</v>
      </c>
      <c r="E143" t="s">
        <v>572</v>
      </c>
      <c r="F143" t="s">
        <v>745</v>
      </c>
      <c r="G143" t="s">
        <v>315</v>
      </c>
      <c r="H143">
        <v>1</v>
      </c>
    </row>
    <row r="144" spans="1:8" x14ac:dyDescent="0.15">
      <c r="A144" t="s">
        <v>152</v>
      </c>
      <c r="B144" t="s">
        <v>154</v>
      </c>
      <c r="C144" t="s">
        <v>460</v>
      </c>
      <c r="D144">
        <v>69020</v>
      </c>
      <c r="E144" t="s">
        <v>635</v>
      </c>
      <c r="F144" t="s">
        <v>636</v>
      </c>
      <c r="G144" t="s">
        <v>315</v>
      </c>
      <c r="H144">
        <v>1</v>
      </c>
    </row>
    <row r="145" spans="1:8" x14ac:dyDescent="0.15">
      <c r="A145" t="s">
        <v>155</v>
      </c>
      <c r="B145" t="s">
        <v>157</v>
      </c>
      <c r="C145" t="s">
        <v>465</v>
      </c>
      <c r="D145">
        <v>59010</v>
      </c>
      <c r="E145" t="s">
        <v>645</v>
      </c>
      <c r="F145" t="s">
        <v>646</v>
      </c>
      <c r="G145" t="s">
        <v>315</v>
      </c>
      <c r="H145">
        <v>1</v>
      </c>
    </row>
    <row r="146" spans="1:8" x14ac:dyDescent="0.15">
      <c r="A146" t="s">
        <v>158</v>
      </c>
      <c r="B146" t="s">
        <v>160</v>
      </c>
      <c r="C146" t="s">
        <v>465</v>
      </c>
      <c r="D146">
        <v>59020</v>
      </c>
      <c r="E146" t="s">
        <v>647</v>
      </c>
      <c r="F146" t="s">
        <v>648</v>
      </c>
      <c r="G146" t="s">
        <v>315</v>
      </c>
      <c r="H146">
        <v>1</v>
      </c>
    </row>
    <row r="147" spans="1:8" x14ac:dyDescent="0.15">
      <c r="A147" t="s">
        <v>161</v>
      </c>
      <c r="B147" t="s">
        <v>639</v>
      </c>
      <c r="C147" t="s">
        <v>455</v>
      </c>
      <c r="D147">
        <v>51020</v>
      </c>
      <c r="E147" t="s">
        <v>499</v>
      </c>
      <c r="F147" t="s">
        <v>649</v>
      </c>
      <c r="G147" t="s">
        <v>315</v>
      </c>
      <c r="H147">
        <v>1</v>
      </c>
    </row>
    <row r="148" spans="1:8" x14ac:dyDescent="0.15">
      <c r="A148" t="s">
        <v>162</v>
      </c>
      <c r="B148" t="s">
        <v>641</v>
      </c>
      <c r="C148" t="s">
        <v>455</v>
      </c>
      <c r="D148">
        <v>51010</v>
      </c>
      <c r="E148" t="s">
        <v>496</v>
      </c>
      <c r="F148" t="s">
        <v>650</v>
      </c>
      <c r="G148" t="s">
        <v>315</v>
      </c>
      <c r="H148">
        <v>1</v>
      </c>
    </row>
    <row r="149" spans="1:8" x14ac:dyDescent="0.15">
      <c r="A149" t="s">
        <v>733</v>
      </c>
      <c r="B149" t="s">
        <v>639</v>
      </c>
      <c r="C149" t="s">
        <v>711</v>
      </c>
      <c r="D149">
        <v>32020</v>
      </c>
      <c r="E149" t="s">
        <v>734</v>
      </c>
      <c r="F149" t="s">
        <v>735</v>
      </c>
      <c r="G149" t="s">
        <v>315</v>
      </c>
      <c r="H149">
        <v>1</v>
      </c>
    </row>
    <row r="150" spans="1:8" x14ac:dyDescent="0.15">
      <c r="A150" t="s">
        <v>736</v>
      </c>
      <c r="B150" t="s">
        <v>641</v>
      </c>
      <c r="C150" t="s">
        <v>711</v>
      </c>
      <c r="D150">
        <v>32010</v>
      </c>
      <c r="E150" t="s">
        <v>737</v>
      </c>
      <c r="F150" t="s">
        <v>738</v>
      </c>
      <c r="G150" t="s">
        <v>315</v>
      </c>
      <c r="H150">
        <v>1</v>
      </c>
    </row>
    <row r="151" spans="1:8" x14ac:dyDescent="0.15">
      <c r="A151" t="s">
        <v>164</v>
      </c>
      <c r="B151" t="s">
        <v>641</v>
      </c>
      <c r="C151" t="s">
        <v>717</v>
      </c>
      <c r="D151">
        <v>31010</v>
      </c>
      <c r="E151" t="s">
        <v>761</v>
      </c>
      <c r="F151" t="s">
        <v>747</v>
      </c>
      <c r="G151" t="s">
        <v>315</v>
      </c>
      <c r="H151">
        <v>1</v>
      </c>
    </row>
    <row r="152" spans="1:8" x14ac:dyDescent="0.15">
      <c r="A152" t="s">
        <v>172</v>
      </c>
      <c r="B152" t="s">
        <v>639</v>
      </c>
      <c r="C152" t="s">
        <v>707</v>
      </c>
      <c r="D152">
        <v>34030</v>
      </c>
      <c r="E152" t="s">
        <v>720</v>
      </c>
      <c r="F152" t="s">
        <v>721</v>
      </c>
      <c r="G152" t="s">
        <v>315</v>
      </c>
      <c r="H152">
        <v>1</v>
      </c>
    </row>
    <row r="153" spans="1:8" x14ac:dyDescent="0.15">
      <c r="A153" t="s">
        <v>174</v>
      </c>
      <c r="B153" t="s">
        <v>641</v>
      </c>
      <c r="C153" t="s">
        <v>707</v>
      </c>
      <c r="D153">
        <v>34010</v>
      </c>
      <c r="E153" t="s">
        <v>722</v>
      </c>
      <c r="F153" t="s">
        <v>723</v>
      </c>
      <c r="G153" t="s">
        <v>315</v>
      </c>
      <c r="H153">
        <v>1</v>
      </c>
    </row>
    <row r="154" spans="1:8" x14ac:dyDescent="0.15">
      <c r="A154" t="s">
        <v>181</v>
      </c>
      <c r="B154" t="s">
        <v>639</v>
      </c>
      <c r="C154" t="s">
        <v>709</v>
      </c>
      <c r="D154">
        <v>33030</v>
      </c>
      <c r="E154" t="s">
        <v>729</v>
      </c>
      <c r="F154" t="s">
        <v>730</v>
      </c>
      <c r="G154" t="s">
        <v>315</v>
      </c>
      <c r="H154">
        <v>1</v>
      </c>
    </row>
    <row r="155" spans="1:8" x14ac:dyDescent="0.15">
      <c r="A155" t="s">
        <v>183</v>
      </c>
      <c r="B155" t="s">
        <v>641</v>
      </c>
      <c r="C155" t="s">
        <v>709</v>
      </c>
      <c r="D155">
        <v>33010</v>
      </c>
      <c r="E155" t="s">
        <v>731</v>
      </c>
      <c r="F155" t="s">
        <v>732</v>
      </c>
      <c r="G155" t="s">
        <v>315</v>
      </c>
      <c r="H155">
        <v>1</v>
      </c>
    </row>
    <row r="156" spans="1:8" x14ac:dyDescent="0.15">
      <c r="A156" t="s">
        <v>190</v>
      </c>
      <c r="B156" t="s">
        <v>639</v>
      </c>
      <c r="C156" t="s">
        <v>716</v>
      </c>
      <c r="D156">
        <v>35040</v>
      </c>
      <c r="E156" t="s">
        <v>739</v>
      </c>
      <c r="F156" t="s">
        <v>740</v>
      </c>
      <c r="G156" t="s">
        <v>315</v>
      </c>
      <c r="H156">
        <v>1</v>
      </c>
    </row>
    <row r="157" spans="1:8" x14ac:dyDescent="0.15">
      <c r="A157" t="s">
        <v>192</v>
      </c>
      <c r="B157" t="s">
        <v>641</v>
      </c>
      <c r="C157" t="s">
        <v>716</v>
      </c>
      <c r="D157">
        <v>35010</v>
      </c>
      <c r="E157" t="s">
        <v>741</v>
      </c>
      <c r="F157" t="s">
        <v>742</v>
      </c>
      <c r="G157" t="s">
        <v>315</v>
      </c>
      <c r="H157">
        <v>1</v>
      </c>
    </row>
    <row r="158" spans="1:8" x14ac:dyDescent="0.15">
      <c r="A158" t="s">
        <v>508</v>
      </c>
      <c r="B158" t="s">
        <v>514</v>
      </c>
      <c r="C158" t="s">
        <v>778</v>
      </c>
      <c r="D158">
        <v>11010</v>
      </c>
      <c r="E158" t="s">
        <v>801</v>
      </c>
      <c r="F158" t="s">
        <v>511</v>
      </c>
      <c r="G158" t="s">
        <v>315</v>
      </c>
      <c r="H158">
        <v>1</v>
      </c>
    </row>
    <row r="159" spans="1:8" x14ac:dyDescent="0.15">
      <c r="A159" t="s">
        <v>193</v>
      </c>
      <c r="B159" t="s">
        <v>194</v>
      </c>
      <c r="C159" t="s">
        <v>778</v>
      </c>
      <c r="D159">
        <v>11050</v>
      </c>
      <c r="E159" t="s">
        <v>805</v>
      </c>
      <c r="F159" t="s">
        <v>691</v>
      </c>
      <c r="G159" t="s">
        <v>315</v>
      </c>
      <c r="H159">
        <v>1</v>
      </c>
    </row>
    <row r="160" spans="1:8" x14ac:dyDescent="0.15">
      <c r="A160" t="s">
        <v>195</v>
      </c>
      <c r="B160" t="s">
        <v>196</v>
      </c>
      <c r="C160" t="s">
        <v>778</v>
      </c>
      <c r="D160">
        <v>11030</v>
      </c>
      <c r="E160" t="s">
        <v>803</v>
      </c>
      <c r="F160" t="s">
        <v>693</v>
      </c>
      <c r="G160" t="s">
        <v>315</v>
      </c>
      <c r="H160">
        <v>1</v>
      </c>
    </row>
    <row r="161" spans="1:8" x14ac:dyDescent="0.15">
      <c r="A161" t="s">
        <v>197</v>
      </c>
      <c r="B161" t="s">
        <v>198</v>
      </c>
      <c r="C161" t="s">
        <v>778</v>
      </c>
      <c r="D161">
        <v>11020</v>
      </c>
      <c r="E161" t="s">
        <v>802</v>
      </c>
      <c r="F161" t="s">
        <v>507</v>
      </c>
      <c r="G161" t="s">
        <v>315</v>
      </c>
      <c r="H161">
        <v>1</v>
      </c>
    </row>
    <row r="162" spans="1:8" x14ac:dyDescent="0.15">
      <c r="A162" t="s">
        <v>199</v>
      </c>
      <c r="B162" t="s">
        <v>200</v>
      </c>
      <c r="C162" t="s">
        <v>778</v>
      </c>
      <c r="D162">
        <v>11040</v>
      </c>
      <c r="E162" t="s">
        <v>804</v>
      </c>
      <c r="F162" t="s">
        <v>695</v>
      </c>
      <c r="G162" t="s">
        <v>315</v>
      </c>
      <c r="H162">
        <v>1</v>
      </c>
    </row>
    <row r="163" spans="1:8" x14ac:dyDescent="0.15">
      <c r="A163" t="s">
        <v>201</v>
      </c>
      <c r="B163" t="s">
        <v>202</v>
      </c>
      <c r="C163" t="s">
        <v>283</v>
      </c>
      <c r="D163">
        <v>39020</v>
      </c>
      <c r="E163" t="s">
        <v>703</v>
      </c>
      <c r="F163" t="s">
        <v>704</v>
      </c>
      <c r="G163" t="s">
        <v>315</v>
      </c>
      <c r="H163">
        <v>1</v>
      </c>
    </row>
    <row r="164" spans="1:8" x14ac:dyDescent="0.15">
      <c r="A164" t="s">
        <v>203</v>
      </c>
      <c r="B164" t="s">
        <v>204</v>
      </c>
      <c r="C164" t="s">
        <v>283</v>
      </c>
      <c r="D164">
        <v>39010</v>
      </c>
      <c r="E164" t="s">
        <v>705</v>
      </c>
      <c r="F164" t="s">
        <v>706</v>
      </c>
      <c r="G164" t="s">
        <v>315</v>
      </c>
      <c r="H164">
        <v>1</v>
      </c>
    </row>
    <row r="165" spans="1:8" x14ac:dyDescent="0.15">
      <c r="A165" t="s">
        <v>205</v>
      </c>
      <c r="B165" t="s">
        <v>207</v>
      </c>
      <c r="C165" t="s">
        <v>460</v>
      </c>
      <c r="D165">
        <v>69010</v>
      </c>
      <c r="E165" t="s">
        <v>637</v>
      </c>
      <c r="F165" t="s">
        <v>638</v>
      </c>
      <c r="G165" t="s">
        <v>315</v>
      </c>
      <c r="H165">
        <v>1</v>
      </c>
    </row>
    <row r="166" spans="1:8" x14ac:dyDescent="0.15">
      <c r="A166" t="s">
        <v>208</v>
      </c>
      <c r="B166" t="s">
        <v>639</v>
      </c>
      <c r="C166" t="s">
        <v>458</v>
      </c>
      <c r="D166">
        <v>61020</v>
      </c>
      <c r="E166" t="s">
        <v>500</v>
      </c>
      <c r="F166" t="s">
        <v>640</v>
      </c>
      <c r="G166" t="s">
        <v>315</v>
      </c>
      <c r="H166">
        <v>1</v>
      </c>
    </row>
    <row r="167" spans="1:8" x14ac:dyDescent="0.15">
      <c r="A167" t="s">
        <v>209</v>
      </c>
      <c r="B167" t="s">
        <v>641</v>
      </c>
      <c r="C167" t="s">
        <v>458</v>
      </c>
      <c r="D167">
        <v>61010</v>
      </c>
      <c r="E167" t="s">
        <v>498</v>
      </c>
      <c r="F167" t="s">
        <v>642</v>
      </c>
      <c r="G167" t="s">
        <v>315</v>
      </c>
      <c r="H167">
        <v>1</v>
      </c>
    </row>
    <row r="168" spans="1:8" x14ac:dyDescent="0.15">
      <c r="A168" t="s">
        <v>211</v>
      </c>
      <c r="B168" t="s">
        <v>724</v>
      </c>
      <c r="C168" t="s">
        <v>707</v>
      </c>
      <c r="D168">
        <v>34020</v>
      </c>
      <c r="E168" t="s">
        <v>725</v>
      </c>
      <c r="F168" t="s">
        <v>726</v>
      </c>
      <c r="G168" t="s">
        <v>315</v>
      </c>
      <c r="H168">
        <v>1</v>
      </c>
    </row>
    <row r="169" spans="1:8" x14ac:dyDescent="0.15">
      <c r="A169" t="s">
        <v>213</v>
      </c>
      <c r="B169" t="s">
        <v>724</v>
      </c>
      <c r="C169" t="s">
        <v>709</v>
      </c>
      <c r="D169">
        <v>33020</v>
      </c>
      <c r="E169" t="s">
        <v>727</v>
      </c>
      <c r="F169" t="s">
        <v>728</v>
      </c>
      <c r="G169" t="s">
        <v>315</v>
      </c>
      <c r="H169">
        <v>1</v>
      </c>
    </row>
    <row r="170" spans="1:8" x14ac:dyDescent="0.15">
      <c r="A170" t="s">
        <v>215</v>
      </c>
      <c r="B170" t="s">
        <v>724</v>
      </c>
      <c r="C170" t="s">
        <v>716</v>
      </c>
      <c r="D170">
        <v>35030</v>
      </c>
      <c r="E170" t="s">
        <v>743</v>
      </c>
      <c r="F170" t="s">
        <v>744</v>
      </c>
      <c r="G170" t="s">
        <v>315</v>
      </c>
      <c r="H170">
        <v>1</v>
      </c>
    </row>
    <row r="171" spans="1:8" x14ac:dyDescent="0.15">
      <c r="A171" t="s">
        <v>217</v>
      </c>
      <c r="B171" t="s">
        <v>593</v>
      </c>
      <c r="C171" t="s">
        <v>574</v>
      </c>
      <c r="D171">
        <v>40010</v>
      </c>
      <c r="E171" t="s">
        <v>580</v>
      </c>
      <c r="F171" t="s">
        <v>608</v>
      </c>
      <c r="G171" t="s">
        <v>315</v>
      </c>
      <c r="H171">
        <v>1</v>
      </c>
    </row>
    <row r="172" spans="1:8" x14ac:dyDescent="0.15">
      <c r="A172" t="s">
        <v>619</v>
      </c>
      <c r="B172" t="s">
        <v>618</v>
      </c>
      <c r="C172" t="s">
        <v>574</v>
      </c>
      <c r="D172">
        <v>40020</v>
      </c>
      <c r="E172" t="s">
        <v>591</v>
      </c>
      <c r="F172" t="s">
        <v>622</v>
      </c>
      <c r="G172" t="s">
        <v>315</v>
      </c>
      <c r="H172">
        <v>1</v>
      </c>
    </row>
    <row r="173" spans="1:8" x14ac:dyDescent="0.15">
      <c r="A173" t="s">
        <v>219</v>
      </c>
      <c r="B173" t="s">
        <v>594</v>
      </c>
      <c r="C173" t="s">
        <v>574</v>
      </c>
      <c r="D173">
        <v>40050</v>
      </c>
      <c r="E173" t="s">
        <v>583</v>
      </c>
      <c r="F173" t="s">
        <v>610</v>
      </c>
      <c r="G173" t="s">
        <v>315</v>
      </c>
      <c r="H173">
        <v>1</v>
      </c>
    </row>
    <row r="174" spans="1:8" x14ac:dyDescent="0.15">
      <c r="A174" t="s">
        <v>600</v>
      </c>
      <c r="B174" t="s">
        <v>595</v>
      </c>
      <c r="C174" t="s">
        <v>574</v>
      </c>
      <c r="D174">
        <v>40060</v>
      </c>
      <c r="E174" t="s">
        <v>587</v>
      </c>
      <c r="F174" t="s">
        <v>612</v>
      </c>
      <c r="G174" t="s">
        <v>315</v>
      </c>
      <c r="H174">
        <v>1</v>
      </c>
    </row>
    <row r="175" spans="1:8" x14ac:dyDescent="0.15">
      <c r="A175" t="s">
        <v>221</v>
      </c>
      <c r="B175" t="s">
        <v>597</v>
      </c>
      <c r="C175" t="s">
        <v>574</v>
      </c>
      <c r="D175">
        <v>40030</v>
      </c>
      <c r="E175" t="s">
        <v>584</v>
      </c>
      <c r="F175" t="s">
        <v>614</v>
      </c>
      <c r="G175" t="s">
        <v>315</v>
      </c>
      <c r="H175">
        <v>1</v>
      </c>
    </row>
    <row r="176" spans="1:8" x14ac:dyDescent="0.15">
      <c r="A176" t="s">
        <v>603</v>
      </c>
      <c r="B176" t="s">
        <v>598</v>
      </c>
      <c r="C176" t="s">
        <v>574</v>
      </c>
      <c r="D176">
        <v>40040</v>
      </c>
      <c r="E176" t="s">
        <v>589</v>
      </c>
      <c r="F176" t="s">
        <v>616</v>
      </c>
      <c r="G176" t="s">
        <v>315</v>
      </c>
      <c r="H176">
        <v>1</v>
      </c>
    </row>
    <row r="177" spans="1:8" x14ac:dyDescent="0.15">
      <c r="A177" t="s">
        <v>223</v>
      </c>
      <c r="B177" t="s">
        <v>641</v>
      </c>
      <c r="C177" t="s">
        <v>757</v>
      </c>
      <c r="D177">
        <v>21010</v>
      </c>
      <c r="E177" t="s">
        <v>746</v>
      </c>
      <c r="F177" t="s">
        <v>762</v>
      </c>
      <c r="G177" t="s">
        <v>315</v>
      </c>
      <c r="H177">
        <v>1</v>
      </c>
    </row>
    <row r="178" spans="1:8" x14ac:dyDescent="0.15">
      <c r="A178" t="s">
        <v>225</v>
      </c>
      <c r="B178" t="s">
        <v>661</v>
      </c>
      <c r="C178" t="s">
        <v>784</v>
      </c>
      <c r="D178">
        <v>23080</v>
      </c>
      <c r="E178" t="s">
        <v>769</v>
      </c>
      <c r="F178" t="s">
        <v>662</v>
      </c>
      <c r="G178" t="s">
        <v>315</v>
      </c>
      <c r="H178">
        <v>1</v>
      </c>
    </row>
    <row r="179" spans="1:8" x14ac:dyDescent="0.15">
      <c r="A179" t="s">
        <v>227</v>
      </c>
      <c r="B179" t="s">
        <v>663</v>
      </c>
      <c r="C179" t="s">
        <v>784</v>
      </c>
      <c r="D179">
        <v>23110</v>
      </c>
      <c r="E179" t="s">
        <v>772</v>
      </c>
      <c r="F179" t="s">
        <v>664</v>
      </c>
      <c r="G179" t="s">
        <v>315</v>
      </c>
      <c r="H179">
        <v>1</v>
      </c>
    </row>
    <row r="180" spans="1:8" x14ac:dyDescent="0.15">
      <c r="A180" t="s">
        <v>229</v>
      </c>
      <c r="B180" t="s">
        <v>665</v>
      </c>
      <c r="C180" t="s">
        <v>784</v>
      </c>
      <c r="D180">
        <v>23100</v>
      </c>
      <c r="E180" t="s">
        <v>771</v>
      </c>
      <c r="F180" t="s">
        <v>666</v>
      </c>
      <c r="G180" t="s">
        <v>315</v>
      </c>
      <c r="H180">
        <v>1</v>
      </c>
    </row>
    <row r="181" spans="1:8" x14ac:dyDescent="0.15">
      <c r="A181" t="s">
        <v>232</v>
      </c>
      <c r="B181" t="s">
        <v>667</v>
      </c>
      <c r="C181" t="s">
        <v>784</v>
      </c>
      <c r="D181">
        <v>23090</v>
      </c>
      <c r="E181" t="s">
        <v>770</v>
      </c>
      <c r="F181" t="s">
        <v>668</v>
      </c>
      <c r="G181" t="s">
        <v>315</v>
      </c>
      <c r="H181">
        <v>1</v>
      </c>
    </row>
    <row r="182" spans="1:8" x14ac:dyDescent="0.15">
      <c r="A182" t="s">
        <v>235</v>
      </c>
      <c r="B182" t="s">
        <v>669</v>
      </c>
      <c r="C182" t="s">
        <v>784</v>
      </c>
      <c r="D182">
        <v>23060</v>
      </c>
      <c r="E182" t="s">
        <v>558</v>
      </c>
      <c r="F182" t="s">
        <v>670</v>
      </c>
      <c r="G182" t="s">
        <v>315</v>
      </c>
      <c r="H182">
        <v>1</v>
      </c>
    </row>
    <row r="183" spans="1:8" x14ac:dyDescent="0.15">
      <c r="A183" t="s">
        <v>237</v>
      </c>
      <c r="B183" t="s">
        <v>671</v>
      </c>
      <c r="C183" t="s">
        <v>784</v>
      </c>
      <c r="D183">
        <v>23070</v>
      </c>
      <c r="E183" t="s">
        <v>560</v>
      </c>
      <c r="F183" t="s">
        <v>672</v>
      </c>
      <c r="G183" t="s">
        <v>315</v>
      </c>
      <c r="H183">
        <v>1</v>
      </c>
    </row>
    <row r="184" spans="1:8" x14ac:dyDescent="0.15">
      <c r="A184" t="s">
        <v>239</v>
      </c>
      <c r="B184" t="s">
        <v>673</v>
      </c>
      <c r="C184" t="s">
        <v>784</v>
      </c>
      <c r="D184">
        <v>23050</v>
      </c>
      <c r="E184" t="s">
        <v>556</v>
      </c>
      <c r="F184" t="s">
        <v>674</v>
      </c>
      <c r="G184" t="s">
        <v>315</v>
      </c>
      <c r="H184">
        <v>1</v>
      </c>
    </row>
    <row r="185" spans="1:8" x14ac:dyDescent="0.15">
      <c r="A185" t="s">
        <v>241</v>
      </c>
      <c r="B185" t="s">
        <v>675</v>
      </c>
      <c r="C185" t="s">
        <v>784</v>
      </c>
      <c r="D185">
        <v>23010</v>
      </c>
      <c r="E185" t="s">
        <v>548</v>
      </c>
      <c r="F185" t="s">
        <v>676</v>
      </c>
      <c r="G185" t="s">
        <v>315</v>
      </c>
      <c r="H185">
        <v>1</v>
      </c>
    </row>
    <row r="186" spans="1:8" x14ac:dyDescent="0.15">
      <c r="A186" t="s">
        <v>243</v>
      </c>
      <c r="B186" t="s">
        <v>9</v>
      </c>
      <c r="C186" t="s">
        <v>784</v>
      </c>
      <c r="D186">
        <v>23020</v>
      </c>
      <c r="E186" t="s">
        <v>550</v>
      </c>
      <c r="F186" t="s">
        <v>677</v>
      </c>
      <c r="G186" t="s">
        <v>315</v>
      </c>
      <c r="H186">
        <v>1</v>
      </c>
    </row>
    <row r="187" spans="1:8" x14ac:dyDescent="0.15">
      <c r="A187" t="s">
        <v>245</v>
      </c>
      <c r="B187" t="s">
        <v>678</v>
      </c>
      <c r="C187" t="s">
        <v>784</v>
      </c>
      <c r="D187">
        <v>23040</v>
      </c>
      <c r="E187" t="s">
        <v>554</v>
      </c>
      <c r="F187" t="s">
        <v>679</v>
      </c>
      <c r="G187" t="s">
        <v>315</v>
      </c>
      <c r="H187">
        <v>1</v>
      </c>
    </row>
    <row r="188" spans="1:8" x14ac:dyDescent="0.15">
      <c r="A188" t="s">
        <v>248</v>
      </c>
      <c r="B188" t="s">
        <v>680</v>
      </c>
      <c r="C188" t="s">
        <v>784</v>
      </c>
      <c r="D188">
        <v>23030</v>
      </c>
      <c r="E188" t="s">
        <v>552</v>
      </c>
      <c r="F188" t="s">
        <v>681</v>
      </c>
      <c r="G188" t="s">
        <v>315</v>
      </c>
      <c r="H188">
        <v>1</v>
      </c>
    </row>
    <row r="189" spans="1:8" x14ac:dyDescent="0.15">
      <c r="A189" t="s">
        <v>251</v>
      </c>
      <c r="B189" t="s">
        <v>682</v>
      </c>
      <c r="C189" t="s">
        <v>782</v>
      </c>
      <c r="D189">
        <v>22010</v>
      </c>
      <c r="E189" t="s">
        <v>540</v>
      </c>
      <c r="F189" t="s">
        <v>683</v>
      </c>
      <c r="G189" t="s">
        <v>315</v>
      </c>
      <c r="H189">
        <v>1</v>
      </c>
    </row>
    <row r="190" spans="1:8" x14ac:dyDescent="0.15">
      <c r="A190" t="s">
        <v>253</v>
      </c>
      <c r="B190" t="s">
        <v>684</v>
      </c>
      <c r="C190" t="s">
        <v>782</v>
      </c>
      <c r="D190">
        <v>22030</v>
      </c>
      <c r="E190" t="s">
        <v>544</v>
      </c>
      <c r="F190" t="s">
        <v>685</v>
      </c>
      <c r="G190" t="s">
        <v>315</v>
      </c>
      <c r="H190">
        <v>1</v>
      </c>
    </row>
    <row r="191" spans="1:8" x14ac:dyDescent="0.15">
      <c r="A191" t="s">
        <v>255</v>
      </c>
      <c r="B191" t="s">
        <v>686</v>
      </c>
      <c r="C191" t="s">
        <v>782</v>
      </c>
      <c r="D191">
        <v>22020</v>
      </c>
      <c r="E191" t="s">
        <v>542</v>
      </c>
      <c r="F191" t="s">
        <v>687</v>
      </c>
      <c r="G191" t="s">
        <v>315</v>
      </c>
      <c r="H191">
        <v>1</v>
      </c>
    </row>
    <row r="192" spans="1:8" x14ac:dyDescent="0.15">
      <c r="A192" t="s">
        <v>257</v>
      </c>
      <c r="B192" t="s">
        <v>688</v>
      </c>
      <c r="C192" t="s">
        <v>782</v>
      </c>
      <c r="D192">
        <v>22040</v>
      </c>
      <c r="E192" t="s">
        <v>546</v>
      </c>
      <c r="F192" t="s">
        <v>689</v>
      </c>
      <c r="G192" t="s">
        <v>315</v>
      </c>
      <c r="H192">
        <v>1</v>
      </c>
    </row>
    <row r="193" spans="1:8" x14ac:dyDescent="0.15">
      <c r="A193" t="s">
        <v>259</v>
      </c>
      <c r="B193" t="s">
        <v>699</v>
      </c>
      <c r="C193" t="s">
        <v>786</v>
      </c>
      <c r="D193">
        <v>24010</v>
      </c>
      <c r="E193" t="s">
        <v>566</v>
      </c>
      <c r="F193" t="s">
        <v>700</v>
      </c>
      <c r="G193" t="s">
        <v>315</v>
      </c>
      <c r="H193">
        <v>1</v>
      </c>
    </row>
    <row r="194" spans="1:8" x14ac:dyDescent="0.15">
      <c r="A194" t="s">
        <v>261</v>
      </c>
      <c r="B194" t="s">
        <v>701</v>
      </c>
      <c r="C194" t="s">
        <v>786</v>
      </c>
      <c r="D194">
        <v>24020</v>
      </c>
      <c r="E194" t="s">
        <v>568</v>
      </c>
      <c r="F194" t="s">
        <v>702</v>
      </c>
      <c r="G194" t="s">
        <v>315</v>
      </c>
      <c r="H194">
        <v>1</v>
      </c>
    </row>
    <row r="195" spans="1:8" x14ac:dyDescent="0.15">
      <c r="A195" t="s">
        <v>481</v>
      </c>
      <c r="B195" t="s">
        <v>639</v>
      </c>
      <c r="C195" t="s">
        <v>462</v>
      </c>
      <c r="D195">
        <v>62020</v>
      </c>
      <c r="E195" t="s">
        <v>798</v>
      </c>
      <c r="F195" t="s">
        <v>643</v>
      </c>
      <c r="G195" t="s">
        <v>315</v>
      </c>
      <c r="H195">
        <v>1</v>
      </c>
    </row>
    <row r="196" spans="1:8" x14ac:dyDescent="0.15">
      <c r="A196" t="s">
        <v>480</v>
      </c>
      <c r="B196" t="s">
        <v>641</v>
      </c>
      <c r="C196" t="s">
        <v>462</v>
      </c>
      <c r="D196">
        <v>62010</v>
      </c>
      <c r="E196" t="s">
        <v>797</v>
      </c>
      <c r="F196" t="s">
        <v>644</v>
      </c>
      <c r="G196" t="s">
        <v>315</v>
      </c>
      <c r="H196">
        <v>1</v>
      </c>
    </row>
    <row r="197" spans="1:8" x14ac:dyDescent="0.15">
      <c r="A197" t="s">
        <v>483</v>
      </c>
      <c r="B197" t="s">
        <v>639</v>
      </c>
      <c r="C197" t="s">
        <v>463</v>
      </c>
      <c r="D197">
        <v>71020</v>
      </c>
      <c r="E197" t="s">
        <v>800</v>
      </c>
      <c r="F197" t="s">
        <v>653</v>
      </c>
      <c r="G197" t="s">
        <v>315</v>
      </c>
      <c r="H197">
        <v>1</v>
      </c>
    </row>
    <row r="198" spans="1:8" x14ac:dyDescent="0.15">
      <c r="A198" t="s">
        <v>482</v>
      </c>
      <c r="B198" t="s">
        <v>641</v>
      </c>
      <c r="C198" t="s">
        <v>463</v>
      </c>
      <c r="D198">
        <v>71010</v>
      </c>
      <c r="E198" t="s">
        <v>799</v>
      </c>
      <c r="F198" t="s">
        <v>654</v>
      </c>
      <c r="G198" t="s">
        <v>315</v>
      </c>
      <c r="H198">
        <v>1</v>
      </c>
    </row>
    <row r="199" spans="1:8" x14ac:dyDescent="0.15">
      <c r="A199" t="s">
        <v>266</v>
      </c>
      <c r="B199" t="s">
        <v>696</v>
      </c>
      <c r="C199" t="s">
        <v>777</v>
      </c>
      <c r="D199">
        <v>10010</v>
      </c>
      <c r="E199" t="s">
        <v>697</v>
      </c>
      <c r="F199" t="s">
        <v>698</v>
      </c>
      <c r="G199" t="s">
        <v>315</v>
      </c>
      <c r="H199">
        <v>1</v>
      </c>
    </row>
    <row r="200" spans="1:8" x14ac:dyDescent="0.15">
      <c r="A200" t="s">
        <v>425</v>
      </c>
      <c r="B200" t="s">
        <v>939</v>
      </c>
      <c r="C200" t="s">
        <v>1038</v>
      </c>
      <c r="D200">
        <v>1007</v>
      </c>
      <c r="E200" t="s">
        <v>939</v>
      </c>
      <c r="F200" t="s">
        <v>1039</v>
      </c>
      <c r="G200" t="s">
        <v>315</v>
      </c>
      <c r="H200">
        <v>1</v>
      </c>
    </row>
    <row r="201" spans="1:8" x14ac:dyDescent="0.15">
      <c r="A201" t="s">
        <v>1040</v>
      </c>
      <c r="B201" t="s">
        <v>939</v>
      </c>
      <c r="C201" t="s">
        <v>1041</v>
      </c>
      <c r="D201">
        <v>1009</v>
      </c>
      <c r="E201" t="s">
        <v>939</v>
      </c>
      <c r="F201" t="s">
        <v>1042</v>
      </c>
      <c r="G201" t="s">
        <v>315</v>
      </c>
      <c r="H201">
        <v>1</v>
      </c>
    </row>
    <row r="202" spans="1:8" x14ac:dyDescent="0.15">
      <c r="A202" t="s">
        <v>1043</v>
      </c>
      <c r="B202" t="s">
        <v>939</v>
      </c>
      <c r="C202" t="s">
        <v>1044</v>
      </c>
      <c r="D202">
        <v>1005</v>
      </c>
      <c r="E202" t="s">
        <v>939</v>
      </c>
      <c r="F202" t="s">
        <v>1045</v>
      </c>
      <c r="G202" t="s">
        <v>315</v>
      </c>
      <c r="H202">
        <v>1</v>
      </c>
    </row>
    <row r="203" spans="1:8" x14ac:dyDescent="0.15">
      <c r="A203" t="s">
        <v>1046</v>
      </c>
      <c r="B203" t="s">
        <v>939</v>
      </c>
      <c r="C203" t="s">
        <v>847</v>
      </c>
      <c r="D203">
        <v>1001</v>
      </c>
      <c r="E203" t="s">
        <v>939</v>
      </c>
      <c r="F203" t="s">
        <v>1047</v>
      </c>
      <c r="G203" t="s">
        <v>315</v>
      </c>
      <c r="H203">
        <v>1</v>
      </c>
    </row>
    <row r="204" spans="1:8" x14ac:dyDescent="0.15">
      <c r="A204" t="s">
        <v>1048</v>
      </c>
      <c r="B204" t="s">
        <v>939</v>
      </c>
      <c r="C204" t="s">
        <v>848</v>
      </c>
      <c r="D204">
        <v>1006</v>
      </c>
      <c r="E204" t="s">
        <v>939</v>
      </c>
      <c r="F204" t="s">
        <v>1049</v>
      </c>
      <c r="G204" t="s">
        <v>315</v>
      </c>
      <c r="H204">
        <v>1</v>
      </c>
    </row>
    <row r="205" spans="1:8" x14ac:dyDescent="0.15">
      <c r="A205" t="s">
        <v>1376</v>
      </c>
      <c r="B205" t="s">
        <v>1377</v>
      </c>
      <c r="C205" t="s">
        <v>847</v>
      </c>
      <c r="D205">
        <v>289</v>
      </c>
      <c r="E205" t="s">
        <v>1378</v>
      </c>
      <c r="F205" t="s">
        <v>1379</v>
      </c>
      <c r="G205" t="s">
        <v>315</v>
      </c>
      <c r="H205">
        <v>1</v>
      </c>
    </row>
    <row r="206" spans="1:8" x14ac:dyDescent="0.15">
      <c r="A206" t="s">
        <v>1038</v>
      </c>
      <c r="B206" t="s">
        <v>1380</v>
      </c>
      <c r="C206" t="s">
        <v>871</v>
      </c>
      <c r="D206">
        <v>10</v>
      </c>
      <c r="E206" t="s">
        <v>1050</v>
      </c>
      <c r="F206" t="s">
        <v>279</v>
      </c>
      <c r="G206" t="s">
        <v>315</v>
      </c>
      <c r="H206">
        <v>1</v>
      </c>
    </row>
    <row r="207" spans="1:8" x14ac:dyDescent="0.15">
      <c r="A207" t="s">
        <v>1051</v>
      </c>
      <c r="B207" t="s">
        <v>1381</v>
      </c>
      <c r="C207" t="s">
        <v>1038</v>
      </c>
      <c r="D207">
        <v>199</v>
      </c>
      <c r="E207" t="s">
        <v>1022</v>
      </c>
      <c r="F207" t="s">
        <v>1052</v>
      </c>
      <c r="G207" t="s">
        <v>315</v>
      </c>
      <c r="H207">
        <v>1</v>
      </c>
    </row>
    <row r="208" spans="1:8" x14ac:dyDescent="0.15">
      <c r="A208" t="s">
        <v>1053</v>
      </c>
      <c r="B208" t="s">
        <v>1382</v>
      </c>
      <c r="C208" t="s">
        <v>1038</v>
      </c>
      <c r="D208">
        <v>197</v>
      </c>
      <c r="E208" t="s">
        <v>1054</v>
      </c>
      <c r="F208" t="s">
        <v>1055</v>
      </c>
      <c r="G208" t="s">
        <v>315</v>
      </c>
      <c r="H208">
        <v>1</v>
      </c>
    </row>
    <row r="209" spans="1:8" x14ac:dyDescent="0.15">
      <c r="A209" t="s">
        <v>1056</v>
      </c>
      <c r="B209" t="s">
        <v>1383</v>
      </c>
      <c r="C209" t="s">
        <v>1038</v>
      </c>
      <c r="D209">
        <v>200</v>
      </c>
      <c r="E209" t="s">
        <v>1057</v>
      </c>
      <c r="F209" t="s">
        <v>1058</v>
      </c>
      <c r="G209" t="s">
        <v>315</v>
      </c>
      <c r="H209">
        <v>1</v>
      </c>
    </row>
    <row r="210" spans="1:8" x14ac:dyDescent="0.15">
      <c r="A210" t="s">
        <v>1041</v>
      </c>
      <c r="B210" t="s">
        <v>1384</v>
      </c>
      <c r="C210" t="s">
        <v>871</v>
      </c>
      <c r="D210">
        <v>50</v>
      </c>
      <c r="E210" t="s">
        <v>1385</v>
      </c>
      <c r="F210" t="s">
        <v>279</v>
      </c>
      <c r="G210" t="s">
        <v>315</v>
      </c>
      <c r="H210">
        <v>1</v>
      </c>
    </row>
    <row r="211" spans="1:8" x14ac:dyDescent="0.15">
      <c r="A211" t="s">
        <v>1059</v>
      </c>
      <c r="B211" t="s">
        <v>1386</v>
      </c>
      <c r="C211" t="s">
        <v>1041</v>
      </c>
      <c r="D211">
        <v>10</v>
      </c>
      <c r="E211" t="s">
        <v>641</v>
      </c>
      <c r="F211" t="s">
        <v>1060</v>
      </c>
      <c r="G211" t="s">
        <v>315</v>
      </c>
      <c r="H211">
        <v>1</v>
      </c>
    </row>
    <row r="212" spans="1:8" x14ac:dyDescent="0.15">
      <c r="A212" t="s">
        <v>1061</v>
      </c>
      <c r="B212" t="s">
        <v>1387</v>
      </c>
      <c r="C212" t="s">
        <v>1041</v>
      </c>
      <c r="D212">
        <v>20</v>
      </c>
      <c r="E212" t="s">
        <v>928</v>
      </c>
      <c r="F212" t="s">
        <v>1062</v>
      </c>
      <c r="G212" t="s">
        <v>315</v>
      </c>
      <c r="H212">
        <v>1</v>
      </c>
    </row>
    <row r="213" spans="1:8" x14ac:dyDescent="0.15">
      <c r="A213" t="s">
        <v>1063</v>
      </c>
      <c r="B213" t="s">
        <v>1388</v>
      </c>
      <c r="C213" t="s">
        <v>1038</v>
      </c>
      <c r="D213">
        <v>198</v>
      </c>
      <c r="E213" t="s">
        <v>921</v>
      </c>
      <c r="F213" t="s">
        <v>1064</v>
      </c>
      <c r="G213" t="s">
        <v>315</v>
      </c>
      <c r="H213">
        <v>1</v>
      </c>
    </row>
    <row r="214" spans="1:8" x14ac:dyDescent="0.15">
      <c r="A214" t="s">
        <v>1065</v>
      </c>
      <c r="B214" t="s">
        <v>1389</v>
      </c>
      <c r="C214" t="s">
        <v>1038</v>
      </c>
      <c r="D214">
        <v>196</v>
      </c>
      <c r="E214" t="s">
        <v>1066</v>
      </c>
      <c r="F214" t="s">
        <v>1067</v>
      </c>
      <c r="G214" t="s">
        <v>315</v>
      </c>
      <c r="H214">
        <v>1</v>
      </c>
    </row>
    <row r="215" spans="1:8" x14ac:dyDescent="0.15">
      <c r="A215" t="s">
        <v>847</v>
      </c>
      <c r="B215" t="s">
        <v>1390</v>
      </c>
      <c r="C215" t="s">
        <v>904</v>
      </c>
      <c r="D215">
        <v>10</v>
      </c>
      <c r="E215" t="s">
        <v>1068</v>
      </c>
      <c r="F215" t="s">
        <v>279</v>
      </c>
      <c r="G215" t="s">
        <v>315</v>
      </c>
      <c r="H215">
        <v>1</v>
      </c>
    </row>
    <row r="216" spans="1:8" x14ac:dyDescent="0.15">
      <c r="A216" t="s">
        <v>1069</v>
      </c>
      <c r="B216" t="s">
        <v>1391</v>
      </c>
      <c r="C216" t="s">
        <v>847</v>
      </c>
      <c r="D216">
        <v>103</v>
      </c>
      <c r="E216" t="s">
        <v>1022</v>
      </c>
      <c r="F216" t="s">
        <v>1070</v>
      </c>
      <c r="G216" t="s">
        <v>315</v>
      </c>
      <c r="H216">
        <v>1</v>
      </c>
    </row>
    <row r="217" spans="1:8" x14ac:dyDescent="0.15">
      <c r="A217" t="s">
        <v>1071</v>
      </c>
      <c r="B217" t="s">
        <v>1072</v>
      </c>
      <c r="C217" t="s">
        <v>847</v>
      </c>
      <c r="D217">
        <v>163</v>
      </c>
      <c r="E217" t="s">
        <v>748</v>
      </c>
      <c r="F217" t="s">
        <v>1073</v>
      </c>
      <c r="G217" t="s">
        <v>315</v>
      </c>
      <c r="H217">
        <v>1</v>
      </c>
    </row>
    <row r="218" spans="1:8" x14ac:dyDescent="0.15">
      <c r="A218" t="s">
        <v>1074</v>
      </c>
      <c r="B218" t="s">
        <v>1392</v>
      </c>
      <c r="C218" t="s">
        <v>847</v>
      </c>
      <c r="D218">
        <v>102</v>
      </c>
      <c r="E218" t="s">
        <v>1393</v>
      </c>
      <c r="F218" t="s">
        <v>1075</v>
      </c>
      <c r="G218" t="s">
        <v>315</v>
      </c>
      <c r="H218">
        <v>1</v>
      </c>
    </row>
    <row r="219" spans="1:8" x14ac:dyDescent="0.15">
      <c r="A219" t="s">
        <v>1394</v>
      </c>
      <c r="B219" t="s">
        <v>1395</v>
      </c>
      <c r="C219" t="s">
        <v>847</v>
      </c>
      <c r="D219">
        <v>200</v>
      </c>
      <c r="E219" t="s">
        <v>1076</v>
      </c>
      <c r="F219" t="s">
        <v>1396</v>
      </c>
      <c r="G219" t="s">
        <v>315</v>
      </c>
      <c r="H219">
        <v>1</v>
      </c>
    </row>
    <row r="220" spans="1:8" x14ac:dyDescent="0.15">
      <c r="A220" t="s">
        <v>1077</v>
      </c>
      <c r="B220" t="s">
        <v>1397</v>
      </c>
      <c r="C220" t="s">
        <v>847</v>
      </c>
      <c r="D220">
        <v>198</v>
      </c>
      <c r="E220" t="s">
        <v>1078</v>
      </c>
      <c r="F220" t="s">
        <v>1398</v>
      </c>
      <c r="G220" t="s">
        <v>315</v>
      </c>
      <c r="H220">
        <v>1</v>
      </c>
    </row>
    <row r="221" spans="1:8" x14ac:dyDescent="0.15">
      <c r="A221" t="s">
        <v>1044</v>
      </c>
      <c r="B221" t="s">
        <v>1399</v>
      </c>
      <c r="C221" t="s">
        <v>904</v>
      </c>
      <c r="D221">
        <v>50</v>
      </c>
      <c r="E221" t="s">
        <v>1385</v>
      </c>
      <c r="F221" t="s">
        <v>279</v>
      </c>
      <c r="G221" t="s">
        <v>315</v>
      </c>
      <c r="H221">
        <v>1</v>
      </c>
    </row>
    <row r="222" spans="1:8" x14ac:dyDescent="0.15">
      <c r="A222" t="s">
        <v>1079</v>
      </c>
      <c r="B222" t="s">
        <v>1400</v>
      </c>
      <c r="C222" t="s">
        <v>1044</v>
      </c>
      <c r="D222">
        <v>10</v>
      </c>
      <c r="E222" t="s">
        <v>641</v>
      </c>
      <c r="F222" t="s">
        <v>1080</v>
      </c>
      <c r="G222" t="s">
        <v>315</v>
      </c>
      <c r="H222">
        <v>1</v>
      </c>
    </row>
    <row r="223" spans="1:8" x14ac:dyDescent="0.15">
      <c r="A223" t="s">
        <v>1081</v>
      </c>
      <c r="B223" t="s">
        <v>1401</v>
      </c>
      <c r="C223" t="s">
        <v>1044</v>
      </c>
      <c r="D223">
        <v>20</v>
      </c>
      <c r="E223" t="s">
        <v>928</v>
      </c>
      <c r="F223" t="s">
        <v>1082</v>
      </c>
      <c r="G223" t="s">
        <v>315</v>
      </c>
      <c r="H223">
        <v>1</v>
      </c>
    </row>
    <row r="224" spans="1:8" x14ac:dyDescent="0.15">
      <c r="A224" t="s">
        <v>1083</v>
      </c>
      <c r="B224" t="s">
        <v>1402</v>
      </c>
      <c r="C224" t="s">
        <v>847</v>
      </c>
      <c r="D224">
        <v>101</v>
      </c>
      <c r="E224" t="s">
        <v>1084</v>
      </c>
      <c r="F224" t="s">
        <v>1085</v>
      </c>
      <c r="G224" t="s">
        <v>315</v>
      </c>
      <c r="H224">
        <v>1</v>
      </c>
    </row>
    <row r="225" spans="1:8" x14ac:dyDescent="0.15">
      <c r="A225" t="s">
        <v>1599</v>
      </c>
      <c r="B225" t="s">
        <v>1403</v>
      </c>
      <c r="C225" t="s">
        <v>910</v>
      </c>
      <c r="D225">
        <v>10</v>
      </c>
      <c r="E225" t="s">
        <v>1086</v>
      </c>
      <c r="F225" t="s">
        <v>279</v>
      </c>
      <c r="G225" t="s">
        <v>315</v>
      </c>
      <c r="H225">
        <v>1</v>
      </c>
    </row>
    <row r="226" spans="1:8" x14ac:dyDescent="0.15">
      <c r="A226" t="s">
        <v>1087</v>
      </c>
      <c r="B226" t="s">
        <v>1404</v>
      </c>
      <c r="C226" t="s">
        <v>848</v>
      </c>
      <c r="D226">
        <v>200</v>
      </c>
      <c r="E226" t="s">
        <v>1022</v>
      </c>
      <c r="F226" t="s">
        <v>1088</v>
      </c>
      <c r="G226" t="s">
        <v>315</v>
      </c>
      <c r="H226" t="b">
        <v>1</v>
      </c>
    </row>
    <row r="227" spans="1:8" x14ac:dyDescent="0.15">
      <c r="A227" t="s">
        <v>1089</v>
      </c>
      <c r="B227" t="s">
        <v>1405</v>
      </c>
      <c r="C227" t="s">
        <v>848</v>
      </c>
      <c r="D227">
        <v>106</v>
      </c>
      <c r="E227" t="s">
        <v>1090</v>
      </c>
      <c r="F227" t="s">
        <v>1091</v>
      </c>
      <c r="G227" t="s">
        <v>315</v>
      </c>
      <c r="H227">
        <v>1</v>
      </c>
    </row>
    <row r="228" spans="1:8" x14ac:dyDescent="0.15">
      <c r="A228" t="s">
        <v>1092</v>
      </c>
      <c r="B228" t="s">
        <v>1406</v>
      </c>
      <c r="C228" t="s">
        <v>848</v>
      </c>
      <c r="D228">
        <v>199</v>
      </c>
      <c r="E228" t="s">
        <v>1093</v>
      </c>
      <c r="F228" t="s">
        <v>1094</v>
      </c>
      <c r="G228" t="s">
        <v>315</v>
      </c>
      <c r="H228">
        <v>1</v>
      </c>
    </row>
    <row r="229" spans="1:8" x14ac:dyDescent="0.15">
      <c r="A229" t="s">
        <v>1095</v>
      </c>
      <c r="B229" t="s">
        <v>1407</v>
      </c>
      <c r="C229" t="s">
        <v>848</v>
      </c>
      <c r="D229">
        <v>195</v>
      </c>
      <c r="E229" t="s">
        <v>1078</v>
      </c>
      <c r="F229" t="s">
        <v>279</v>
      </c>
      <c r="G229" t="s">
        <v>315</v>
      </c>
      <c r="H229">
        <v>1</v>
      </c>
    </row>
    <row r="230" spans="1:8" x14ac:dyDescent="0.15">
      <c r="A230" t="s">
        <v>1408</v>
      </c>
      <c r="B230" t="s">
        <v>1409</v>
      </c>
      <c r="C230" t="s">
        <v>1095</v>
      </c>
      <c r="D230">
        <v>1012</v>
      </c>
      <c r="E230" t="s">
        <v>1410</v>
      </c>
      <c r="F230" t="s">
        <v>1411</v>
      </c>
      <c r="G230" t="s">
        <v>315</v>
      </c>
      <c r="H230">
        <v>1</v>
      </c>
    </row>
    <row r="231" spans="1:8" x14ac:dyDescent="0.15">
      <c r="A231" t="s">
        <v>1412</v>
      </c>
      <c r="B231" t="s">
        <v>1413</v>
      </c>
      <c r="C231" t="s">
        <v>1095</v>
      </c>
      <c r="D231">
        <v>1011</v>
      </c>
      <c r="E231" t="s">
        <v>1414</v>
      </c>
      <c r="F231" t="s">
        <v>1415</v>
      </c>
      <c r="G231" t="s">
        <v>315</v>
      </c>
      <c r="H231">
        <v>1</v>
      </c>
    </row>
    <row r="232" spans="1:8" x14ac:dyDescent="0.15">
      <c r="A232" t="s">
        <v>1416</v>
      </c>
      <c r="B232" t="s">
        <v>1417</v>
      </c>
      <c r="C232" t="s">
        <v>1095</v>
      </c>
      <c r="D232">
        <v>1013</v>
      </c>
      <c r="E232" t="s">
        <v>1418</v>
      </c>
      <c r="F232" t="s">
        <v>1419</v>
      </c>
      <c r="G232" t="s">
        <v>315</v>
      </c>
      <c r="H232">
        <v>1</v>
      </c>
    </row>
    <row r="233" spans="1:8" x14ac:dyDescent="0.15">
      <c r="A233" t="s">
        <v>1096</v>
      </c>
      <c r="B233" t="s">
        <v>1420</v>
      </c>
      <c r="C233" t="s">
        <v>848</v>
      </c>
      <c r="D233">
        <v>105</v>
      </c>
      <c r="E233" t="s">
        <v>1097</v>
      </c>
      <c r="F233" t="s">
        <v>1098</v>
      </c>
      <c r="G233" t="s">
        <v>315</v>
      </c>
      <c r="H233">
        <v>1</v>
      </c>
    </row>
    <row r="234" spans="1:8" x14ac:dyDescent="0.15">
      <c r="A234" t="s">
        <v>1099</v>
      </c>
      <c r="B234" t="s">
        <v>1421</v>
      </c>
      <c r="C234" t="s">
        <v>857</v>
      </c>
      <c r="D234">
        <v>500</v>
      </c>
      <c r="E234" t="s">
        <v>1100</v>
      </c>
      <c r="F234" t="s">
        <v>1101</v>
      </c>
      <c r="G234" t="s">
        <v>315</v>
      </c>
      <c r="H234">
        <v>1</v>
      </c>
    </row>
    <row r="235" spans="1:8" x14ac:dyDescent="0.15">
      <c r="A235" t="s">
        <v>1103</v>
      </c>
      <c r="B235" t="s">
        <v>1422</v>
      </c>
      <c r="C235" t="s">
        <v>871</v>
      </c>
      <c r="D235">
        <v>20</v>
      </c>
      <c r="E235" t="s">
        <v>1423</v>
      </c>
      <c r="F235" t="s">
        <v>279</v>
      </c>
      <c r="G235" t="s">
        <v>315</v>
      </c>
      <c r="H235">
        <v>1</v>
      </c>
    </row>
    <row r="236" spans="1:8" x14ac:dyDescent="0.15">
      <c r="A236" t="s">
        <v>1102</v>
      </c>
      <c r="B236" t="s">
        <v>1424</v>
      </c>
      <c r="C236" t="s">
        <v>1103</v>
      </c>
      <c r="D236">
        <v>207</v>
      </c>
      <c r="E236" t="s">
        <v>1018</v>
      </c>
      <c r="F236" t="s">
        <v>1104</v>
      </c>
      <c r="G236" t="s">
        <v>315</v>
      </c>
      <c r="H236">
        <v>1</v>
      </c>
    </row>
    <row r="237" spans="1:8" x14ac:dyDescent="0.15">
      <c r="A237" t="s">
        <v>1105</v>
      </c>
      <c r="B237" t="s">
        <v>1425</v>
      </c>
      <c r="C237" t="s">
        <v>1103</v>
      </c>
      <c r="D237">
        <v>222</v>
      </c>
      <c r="E237" t="s">
        <v>921</v>
      </c>
      <c r="F237" t="s">
        <v>1106</v>
      </c>
      <c r="G237" t="s">
        <v>315</v>
      </c>
      <c r="H237">
        <v>1</v>
      </c>
    </row>
    <row r="238" spans="1:8" x14ac:dyDescent="0.15">
      <c r="A238" t="s">
        <v>1107</v>
      </c>
      <c r="B238" t="s">
        <v>1426</v>
      </c>
      <c r="C238" t="s">
        <v>1103</v>
      </c>
      <c r="D238">
        <v>204</v>
      </c>
      <c r="E238" t="s">
        <v>641</v>
      </c>
      <c r="F238" t="s">
        <v>1108</v>
      </c>
      <c r="G238" t="s">
        <v>315</v>
      </c>
      <c r="H238">
        <v>1</v>
      </c>
    </row>
    <row r="239" spans="1:8" x14ac:dyDescent="0.15">
      <c r="A239" t="s">
        <v>1109</v>
      </c>
      <c r="B239" t="s">
        <v>939</v>
      </c>
      <c r="C239" t="s">
        <v>1103</v>
      </c>
      <c r="D239">
        <v>1008</v>
      </c>
      <c r="E239" t="s">
        <v>939</v>
      </c>
      <c r="F239" t="s">
        <v>1110</v>
      </c>
      <c r="G239" t="s">
        <v>315</v>
      </c>
      <c r="H239">
        <v>1</v>
      </c>
    </row>
    <row r="240" spans="1:8" x14ac:dyDescent="0.15">
      <c r="A240" t="s">
        <v>1427</v>
      </c>
      <c r="B240" t="s">
        <v>1428</v>
      </c>
      <c r="C240" t="s">
        <v>868</v>
      </c>
      <c r="D240">
        <v>506</v>
      </c>
      <c r="E240" t="s">
        <v>1429</v>
      </c>
      <c r="F240" t="s">
        <v>1430</v>
      </c>
      <c r="G240" t="s">
        <v>315</v>
      </c>
      <c r="H240">
        <v>1</v>
      </c>
    </row>
    <row r="241" spans="1:8" x14ac:dyDescent="0.15">
      <c r="A241" t="s">
        <v>1111</v>
      </c>
      <c r="B241" t="s">
        <v>1112</v>
      </c>
      <c r="C241" t="s">
        <v>911</v>
      </c>
      <c r="D241">
        <v>290</v>
      </c>
      <c r="E241" t="s">
        <v>1112</v>
      </c>
      <c r="F241" t="s">
        <v>1113</v>
      </c>
      <c r="G241" t="s">
        <v>315</v>
      </c>
      <c r="H241">
        <v>1</v>
      </c>
    </row>
    <row r="242" spans="1:8" x14ac:dyDescent="0.15">
      <c r="A242" t="s">
        <v>1114</v>
      </c>
      <c r="B242" t="s">
        <v>1115</v>
      </c>
      <c r="C242" t="s">
        <v>911</v>
      </c>
      <c r="D242">
        <v>300</v>
      </c>
      <c r="E242" t="s">
        <v>1115</v>
      </c>
      <c r="F242" t="s">
        <v>1116</v>
      </c>
      <c r="G242" t="s">
        <v>315</v>
      </c>
      <c r="H242">
        <v>1</v>
      </c>
    </row>
    <row r="243" spans="1:8" x14ac:dyDescent="0.15">
      <c r="A243" t="s">
        <v>1117</v>
      </c>
      <c r="B243" t="s">
        <v>1431</v>
      </c>
      <c r="C243" t="s">
        <v>908</v>
      </c>
      <c r="D243">
        <v>20</v>
      </c>
      <c r="E243" t="s">
        <v>1118</v>
      </c>
      <c r="F243" t="s">
        <v>1119</v>
      </c>
      <c r="G243" t="s">
        <v>315</v>
      </c>
      <c r="H243">
        <v>1</v>
      </c>
    </row>
    <row r="244" spans="1:8" x14ac:dyDescent="0.15">
      <c r="A244" t="s">
        <v>1432</v>
      </c>
      <c r="B244" t="s">
        <v>1433</v>
      </c>
      <c r="C244" t="s">
        <v>904</v>
      </c>
      <c r="D244">
        <v>90</v>
      </c>
      <c r="E244" t="s">
        <v>1434</v>
      </c>
      <c r="F244" t="s">
        <v>279</v>
      </c>
      <c r="G244" t="s">
        <v>315</v>
      </c>
      <c r="H244">
        <v>1</v>
      </c>
    </row>
    <row r="245" spans="1:8" x14ac:dyDescent="0.15">
      <c r="A245" t="s">
        <v>1435</v>
      </c>
      <c r="B245" t="s">
        <v>1435</v>
      </c>
      <c r="C245" t="s">
        <v>1432</v>
      </c>
      <c r="D245">
        <v>320</v>
      </c>
      <c r="E245" t="s">
        <v>1436</v>
      </c>
      <c r="F245" t="s">
        <v>1437</v>
      </c>
      <c r="G245" t="s">
        <v>315</v>
      </c>
      <c r="H245">
        <v>1</v>
      </c>
    </row>
    <row r="246" spans="1:8" x14ac:dyDescent="0.15">
      <c r="A246" t="s">
        <v>1438</v>
      </c>
      <c r="B246" t="s">
        <v>1438</v>
      </c>
      <c r="C246" t="s">
        <v>1432</v>
      </c>
      <c r="D246">
        <v>321</v>
      </c>
      <c r="E246" t="s">
        <v>1439</v>
      </c>
      <c r="F246" t="s">
        <v>1440</v>
      </c>
      <c r="G246" t="s">
        <v>315</v>
      </c>
      <c r="H246">
        <v>1</v>
      </c>
    </row>
    <row r="247" spans="1:8" x14ac:dyDescent="0.15">
      <c r="A247" t="s">
        <v>1441</v>
      </c>
      <c r="B247" t="s">
        <v>1441</v>
      </c>
      <c r="C247" t="s">
        <v>1432</v>
      </c>
      <c r="D247">
        <v>319</v>
      </c>
      <c r="E247" t="s">
        <v>1442</v>
      </c>
      <c r="F247" t="s">
        <v>1443</v>
      </c>
      <c r="G247" t="s">
        <v>315</v>
      </c>
      <c r="H247">
        <v>1</v>
      </c>
    </row>
    <row r="248" spans="1:8" x14ac:dyDescent="0.15">
      <c r="A248" t="s">
        <v>1120</v>
      </c>
      <c r="B248" t="s">
        <v>1444</v>
      </c>
      <c r="C248" t="s">
        <v>901</v>
      </c>
      <c r="D248">
        <v>1</v>
      </c>
      <c r="E248" t="s">
        <v>900</v>
      </c>
      <c r="F248" t="s">
        <v>1121</v>
      </c>
      <c r="G248" t="s">
        <v>315</v>
      </c>
      <c r="H248">
        <v>1</v>
      </c>
    </row>
    <row r="249" spans="1:8" x14ac:dyDescent="0.15">
      <c r="A249" t="s">
        <v>1123</v>
      </c>
      <c r="B249" t="s">
        <v>1445</v>
      </c>
      <c r="C249" t="s">
        <v>904</v>
      </c>
      <c r="D249">
        <v>35</v>
      </c>
      <c r="E249" t="s">
        <v>1306</v>
      </c>
      <c r="F249" t="s">
        <v>279</v>
      </c>
      <c r="G249" t="s">
        <v>315</v>
      </c>
      <c r="H249">
        <v>1</v>
      </c>
    </row>
    <row r="250" spans="1:8" x14ac:dyDescent="0.15">
      <c r="A250" t="s">
        <v>1122</v>
      </c>
      <c r="B250" t="s">
        <v>1446</v>
      </c>
      <c r="C250" t="s">
        <v>1123</v>
      </c>
      <c r="D250">
        <v>20</v>
      </c>
      <c r="E250" t="s">
        <v>639</v>
      </c>
      <c r="F250" t="s">
        <v>1124</v>
      </c>
      <c r="G250" t="s">
        <v>315</v>
      </c>
      <c r="H250">
        <v>1</v>
      </c>
    </row>
    <row r="251" spans="1:8" x14ac:dyDescent="0.15">
      <c r="A251" t="s">
        <v>1125</v>
      </c>
      <c r="B251" t="s">
        <v>1447</v>
      </c>
      <c r="C251" t="s">
        <v>1123</v>
      </c>
      <c r="D251">
        <v>10</v>
      </c>
      <c r="E251" t="s">
        <v>641</v>
      </c>
      <c r="F251" t="s">
        <v>1126</v>
      </c>
      <c r="G251" t="s">
        <v>315</v>
      </c>
      <c r="H251">
        <v>1</v>
      </c>
    </row>
    <row r="252" spans="1:8" x14ac:dyDescent="0.15">
      <c r="A252" t="s">
        <v>1128</v>
      </c>
      <c r="B252" t="s">
        <v>1448</v>
      </c>
      <c r="C252" t="s">
        <v>904</v>
      </c>
      <c r="D252">
        <v>20</v>
      </c>
      <c r="E252" t="s">
        <v>950</v>
      </c>
      <c r="F252" t="s">
        <v>279</v>
      </c>
      <c r="G252" t="s">
        <v>315</v>
      </c>
      <c r="H252">
        <v>1</v>
      </c>
    </row>
    <row r="253" spans="1:8" x14ac:dyDescent="0.15">
      <c r="A253" t="s">
        <v>1127</v>
      </c>
      <c r="B253" t="s">
        <v>939</v>
      </c>
      <c r="C253" t="s">
        <v>1128</v>
      </c>
      <c r="D253">
        <v>1002</v>
      </c>
      <c r="E253" t="s">
        <v>939</v>
      </c>
      <c r="F253" t="s">
        <v>1129</v>
      </c>
      <c r="G253" t="s">
        <v>315</v>
      </c>
      <c r="H253">
        <v>1</v>
      </c>
    </row>
    <row r="254" spans="1:8" x14ac:dyDescent="0.15">
      <c r="A254" t="s">
        <v>1130</v>
      </c>
      <c r="B254" t="s">
        <v>1449</v>
      </c>
      <c r="C254" t="s">
        <v>1128</v>
      </c>
      <c r="D254">
        <v>222</v>
      </c>
      <c r="E254" t="s">
        <v>1078</v>
      </c>
      <c r="F254" t="s">
        <v>1131</v>
      </c>
      <c r="G254" t="s">
        <v>315</v>
      </c>
      <c r="H254">
        <v>1</v>
      </c>
    </row>
    <row r="255" spans="1:8" x14ac:dyDescent="0.15">
      <c r="A255" t="s">
        <v>1450</v>
      </c>
      <c r="B255" t="s">
        <v>1451</v>
      </c>
      <c r="C255" t="s">
        <v>1128</v>
      </c>
      <c r="D255">
        <v>221</v>
      </c>
      <c r="E255" t="s">
        <v>1378</v>
      </c>
      <c r="F255" t="s">
        <v>1452</v>
      </c>
      <c r="G255" t="s">
        <v>315</v>
      </c>
      <c r="H255">
        <v>1</v>
      </c>
    </row>
    <row r="256" spans="1:8" x14ac:dyDescent="0.15">
      <c r="A256" t="s">
        <v>1132</v>
      </c>
      <c r="B256" t="s">
        <v>1453</v>
      </c>
      <c r="C256" t="s">
        <v>1128</v>
      </c>
      <c r="D256">
        <v>87</v>
      </c>
      <c r="E256" t="s">
        <v>955</v>
      </c>
      <c r="F256" t="s">
        <v>1133</v>
      </c>
      <c r="G256" t="s">
        <v>315</v>
      </c>
      <c r="H256">
        <v>1</v>
      </c>
    </row>
    <row r="257" spans="1:8" x14ac:dyDescent="0.15">
      <c r="A257" t="s">
        <v>1454</v>
      </c>
      <c r="B257" t="s">
        <v>1455</v>
      </c>
      <c r="C257" t="s">
        <v>901</v>
      </c>
      <c r="D257">
        <v>135</v>
      </c>
      <c r="E257" t="s">
        <v>1456</v>
      </c>
      <c r="F257" t="s">
        <v>1457</v>
      </c>
      <c r="G257" t="s">
        <v>315</v>
      </c>
      <c r="H257">
        <v>1</v>
      </c>
    </row>
    <row r="258" spans="1:8" x14ac:dyDescent="0.15">
      <c r="A258" t="s">
        <v>1134</v>
      </c>
      <c r="B258" t="s">
        <v>1458</v>
      </c>
      <c r="C258" t="s">
        <v>904</v>
      </c>
      <c r="D258">
        <v>30</v>
      </c>
      <c r="E258" t="s">
        <v>1135</v>
      </c>
      <c r="F258" t="s">
        <v>279</v>
      </c>
      <c r="G258" t="s">
        <v>315</v>
      </c>
      <c r="H258">
        <v>1</v>
      </c>
    </row>
    <row r="259" spans="1:8" x14ac:dyDescent="0.15">
      <c r="A259" t="s">
        <v>1136</v>
      </c>
      <c r="B259" t="s">
        <v>939</v>
      </c>
      <c r="C259" t="s">
        <v>1134</v>
      </c>
      <c r="D259">
        <v>1003</v>
      </c>
      <c r="E259" t="s">
        <v>939</v>
      </c>
      <c r="F259" t="s">
        <v>1137</v>
      </c>
      <c r="G259" t="s">
        <v>315</v>
      </c>
      <c r="H259">
        <v>1</v>
      </c>
    </row>
    <row r="260" spans="1:8" x14ac:dyDescent="0.15">
      <c r="A260" t="s">
        <v>1138</v>
      </c>
      <c r="B260" t="s">
        <v>1459</v>
      </c>
      <c r="C260" t="s">
        <v>1134</v>
      </c>
      <c r="D260">
        <v>90</v>
      </c>
      <c r="E260" t="s">
        <v>1135</v>
      </c>
      <c r="F260" t="s">
        <v>1139</v>
      </c>
      <c r="G260" t="s">
        <v>315</v>
      </c>
      <c r="H260">
        <v>1</v>
      </c>
    </row>
    <row r="261" spans="1:8" x14ac:dyDescent="0.15">
      <c r="A261" t="s">
        <v>1460</v>
      </c>
      <c r="B261" t="s">
        <v>1461</v>
      </c>
      <c r="C261" t="s">
        <v>1141</v>
      </c>
      <c r="D261">
        <v>230</v>
      </c>
      <c r="E261" t="s">
        <v>1462</v>
      </c>
      <c r="F261" t="s">
        <v>1463</v>
      </c>
      <c r="G261" t="s">
        <v>315</v>
      </c>
      <c r="H261">
        <v>1</v>
      </c>
    </row>
    <row r="262" spans="1:8" x14ac:dyDescent="0.15">
      <c r="A262" t="s">
        <v>1464</v>
      </c>
      <c r="B262" t="s">
        <v>1465</v>
      </c>
      <c r="C262" t="s">
        <v>1141</v>
      </c>
      <c r="D262">
        <v>220</v>
      </c>
      <c r="E262" t="s">
        <v>1466</v>
      </c>
      <c r="F262" t="s">
        <v>1467</v>
      </c>
      <c r="G262" t="s">
        <v>315</v>
      </c>
      <c r="H262">
        <v>1</v>
      </c>
    </row>
    <row r="263" spans="1:8" x14ac:dyDescent="0.15">
      <c r="A263" t="s">
        <v>1140</v>
      </c>
      <c r="B263" t="s">
        <v>1468</v>
      </c>
      <c r="C263" t="s">
        <v>1141</v>
      </c>
      <c r="D263">
        <v>10</v>
      </c>
      <c r="E263" t="s">
        <v>641</v>
      </c>
      <c r="F263" t="s">
        <v>1142</v>
      </c>
      <c r="G263" t="s">
        <v>315</v>
      </c>
      <c r="H263">
        <v>1</v>
      </c>
    </row>
    <row r="264" spans="1:8" x14ac:dyDescent="0.15">
      <c r="A264" t="s">
        <v>1143</v>
      </c>
      <c r="B264" t="s">
        <v>1144</v>
      </c>
      <c r="C264" t="s">
        <v>908</v>
      </c>
      <c r="D264">
        <v>10</v>
      </c>
      <c r="E264" t="s">
        <v>1144</v>
      </c>
      <c r="F264" t="s">
        <v>1145</v>
      </c>
      <c r="G264" t="s">
        <v>629</v>
      </c>
      <c r="H264">
        <v>1</v>
      </c>
    </row>
    <row r="265" spans="1:8" x14ac:dyDescent="0.15">
      <c r="A265" t="s">
        <v>1146</v>
      </c>
      <c r="B265" t="s">
        <v>1469</v>
      </c>
      <c r="C265" t="s">
        <v>909</v>
      </c>
      <c r="D265">
        <v>186</v>
      </c>
      <c r="E265" t="s">
        <v>1147</v>
      </c>
      <c r="F265" t="s">
        <v>1148</v>
      </c>
      <c r="G265" t="s">
        <v>315</v>
      </c>
      <c r="H265">
        <v>1</v>
      </c>
    </row>
    <row r="266" spans="1:8" x14ac:dyDescent="0.15">
      <c r="A266" t="s">
        <v>1470</v>
      </c>
      <c r="B266" t="s">
        <v>1471</v>
      </c>
      <c r="C266" t="s">
        <v>910</v>
      </c>
      <c r="D266">
        <v>20</v>
      </c>
      <c r="E266" t="s">
        <v>1135</v>
      </c>
      <c r="F266" t="s">
        <v>279</v>
      </c>
      <c r="G266" t="s">
        <v>315</v>
      </c>
      <c r="H266">
        <v>1</v>
      </c>
    </row>
    <row r="267" spans="1:8" x14ac:dyDescent="0.15">
      <c r="A267" t="s">
        <v>1472</v>
      </c>
      <c r="B267" t="s">
        <v>939</v>
      </c>
      <c r="C267" t="s">
        <v>1470</v>
      </c>
      <c r="D267">
        <v>20</v>
      </c>
      <c r="E267" t="s">
        <v>939</v>
      </c>
      <c r="F267" t="s">
        <v>1473</v>
      </c>
      <c r="G267" t="s">
        <v>315</v>
      </c>
      <c r="H267">
        <v>1</v>
      </c>
    </row>
    <row r="268" spans="1:8" x14ac:dyDescent="0.15">
      <c r="A268" t="s">
        <v>1149</v>
      </c>
      <c r="B268" t="s">
        <v>1474</v>
      </c>
      <c r="C268" t="s">
        <v>1470</v>
      </c>
      <c r="D268">
        <v>10</v>
      </c>
      <c r="E268" t="s">
        <v>1475</v>
      </c>
      <c r="F268" t="s">
        <v>1150</v>
      </c>
      <c r="G268" t="s">
        <v>315</v>
      </c>
      <c r="H268">
        <v>1</v>
      </c>
    </row>
    <row r="269" spans="1:8" x14ac:dyDescent="0.15">
      <c r="A269" t="s">
        <v>268</v>
      </c>
      <c r="B269" t="s">
        <v>639</v>
      </c>
      <c r="C269" t="s">
        <v>757</v>
      </c>
      <c r="D269">
        <v>21020</v>
      </c>
      <c r="E269" t="s">
        <v>763</v>
      </c>
      <c r="F269" t="s">
        <v>764</v>
      </c>
      <c r="G269" t="s">
        <v>315</v>
      </c>
      <c r="H269">
        <v>1</v>
      </c>
    </row>
    <row r="270" spans="1:8" x14ac:dyDescent="0.15">
      <c r="A270" t="s">
        <v>271</v>
      </c>
      <c r="B270" t="s">
        <v>748</v>
      </c>
      <c r="C270" t="s">
        <v>757</v>
      </c>
      <c r="D270">
        <v>21030</v>
      </c>
      <c r="E270" t="s">
        <v>765</v>
      </c>
      <c r="F270" t="s">
        <v>766</v>
      </c>
      <c r="G270" t="s">
        <v>315</v>
      </c>
      <c r="H270">
        <v>1</v>
      </c>
    </row>
    <row r="271" spans="1:8" x14ac:dyDescent="0.15">
      <c r="A271" t="s">
        <v>1151</v>
      </c>
      <c r="B271" t="s">
        <v>1476</v>
      </c>
      <c r="C271" t="s">
        <v>890</v>
      </c>
      <c r="D271">
        <v>60</v>
      </c>
      <c r="E271" t="s">
        <v>1152</v>
      </c>
      <c r="F271" t="s">
        <v>1153</v>
      </c>
      <c r="G271" t="s">
        <v>315</v>
      </c>
      <c r="H271">
        <v>1</v>
      </c>
    </row>
    <row r="272" spans="1:8" x14ac:dyDescent="0.15">
      <c r="A272" t="s">
        <v>1154</v>
      </c>
      <c r="B272" t="s">
        <v>1477</v>
      </c>
      <c r="C272" t="s">
        <v>914</v>
      </c>
      <c r="D272">
        <v>20</v>
      </c>
      <c r="E272" t="s">
        <v>1155</v>
      </c>
      <c r="F272" t="s">
        <v>279</v>
      </c>
      <c r="G272" t="s">
        <v>315</v>
      </c>
      <c r="H272">
        <v>1</v>
      </c>
    </row>
    <row r="273" spans="1:8" x14ac:dyDescent="0.15">
      <c r="A273" t="s">
        <v>1156</v>
      </c>
      <c r="B273" t="s">
        <v>1478</v>
      </c>
      <c r="C273" t="s">
        <v>1154</v>
      </c>
      <c r="D273">
        <v>40</v>
      </c>
      <c r="E273" t="s">
        <v>939</v>
      </c>
      <c r="F273" t="s">
        <v>1157</v>
      </c>
      <c r="G273" t="s">
        <v>315</v>
      </c>
      <c r="H273">
        <v>1</v>
      </c>
    </row>
    <row r="274" spans="1:8" x14ac:dyDescent="0.15">
      <c r="A274" t="s">
        <v>1158</v>
      </c>
      <c r="B274" t="s">
        <v>1479</v>
      </c>
      <c r="C274" t="s">
        <v>1154</v>
      </c>
      <c r="D274">
        <v>20</v>
      </c>
      <c r="E274" t="s">
        <v>928</v>
      </c>
      <c r="F274" t="s">
        <v>1159</v>
      </c>
      <c r="G274" t="s">
        <v>315</v>
      </c>
      <c r="H274">
        <v>1</v>
      </c>
    </row>
    <row r="275" spans="1:8" x14ac:dyDescent="0.15">
      <c r="A275" t="s">
        <v>1160</v>
      </c>
      <c r="B275" t="s">
        <v>1480</v>
      </c>
      <c r="C275" t="s">
        <v>1154</v>
      </c>
      <c r="D275">
        <v>30</v>
      </c>
      <c r="E275" t="s">
        <v>1161</v>
      </c>
      <c r="F275" t="s">
        <v>1162</v>
      </c>
      <c r="G275" t="s">
        <v>315</v>
      </c>
      <c r="H275">
        <v>1</v>
      </c>
    </row>
    <row r="276" spans="1:8" x14ac:dyDescent="0.15">
      <c r="A276" t="s">
        <v>1163</v>
      </c>
      <c r="B276" t="s">
        <v>1481</v>
      </c>
      <c r="C276" t="s">
        <v>1154</v>
      </c>
      <c r="D276">
        <v>23</v>
      </c>
      <c r="E276" t="s">
        <v>1482</v>
      </c>
      <c r="F276" t="s">
        <v>1164</v>
      </c>
      <c r="G276" t="s">
        <v>315</v>
      </c>
      <c r="H276">
        <v>1</v>
      </c>
    </row>
    <row r="277" spans="1:8" x14ac:dyDescent="0.15">
      <c r="A277" t="s">
        <v>1165</v>
      </c>
      <c r="B277" t="s">
        <v>1483</v>
      </c>
      <c r="C277" t="s">
        <v>1154</v>
      </c>
      <c r="D277">
        <v>10</v>
      </c>
      <c r="E277" t="s">
        <v>641</v>
      </c>
      <c r="F277" t="s">
        <v>1166</v>
      </c>
      <c r="G277" t="s">
        <v>315</v>
      </c>
      <c r="H277">
        <v>1</v>
      </c>
    </row>
    <row r="278" spans="1:8" x14ac:dyDescent="0.15">
      <c r="A278" t="s">
        <v>1167</v>
      </c>
      <c r="B278" t="s">
        <v>1484</v>
      </c>
      <c r="C278" t="s">
        <v>1154</v>
      </c>
      <c r="D278">
        <v>25</v>
      </c>
      <c r="E278" t="s">
        <v>1168</v>
      </c>
      <c r="F278" t="s">
        <v>1169</v>
      </c>
      <c r="G278" t="s">
        <v>315</v>
      </c>
      <c r="H278">
        <v>1</v>
      </c>
    </row>
    <row r="279" spans="1:8" x14ac:dyDescent="0.15">
      <c r="A279" t="s">
        <v>1485</v>
      </c>
      <c r="B279" t="s">
        <v>1486</v>
      </c>
      <c r="C279" t="s">
        <v>1266</v>
      </c>
      <c r="D279">
        <v>80</v>
      </c>
      <c r="E279" t="s">
        <v>1486</v>
      </c>
      <c r="F279" t="s">
        <v>279</v>
      </c>
      <c r="G279" t="s">
        <v>315</v>
      </c>
      <c r="H279">
        <v>1</v>
      </c>
    </row>
    <row r="280" spans="1:8" x14ac:dyDescent="0.15">
      <c r="A280" t="s">
        <v>1487</v>
      </c>
      <c r="B280" t="s">
        <v>939</v>
      </c>
      <c r="C280" t="s">
        <v>1485</v>
      </c>
      <c r="D280">
        <v>462</v>
      </c>
      <c r="E280" t="s">
        <v>939</v>
      </c>
      <c r="F280" t="s">
        <v>1488</v>
      </c>
      <c r="G280" t="s">
        <v>315</v>
      </c>
      <c r="H280">
        <v>1</v>
      </c>
    </row>
    <row r="281" spans="1:8" x14ac:dyDescent="0.15">
      <c r="A281" t="s">
        <v>1489</v>
      </c>
      <c r="B281" t="s">
        <v>641</v>
      </c>
      <c r="C281" t="s">
        <v>1485</v>
      </c>
      <c r="D281">
        <v>452</v>
      </c>
      <c r="E281" t="s">
        <v>641</v>
      </c>
      <c r="F281" t="s">
        <v>1490</v>
      </c>
      <c r="G281" t="s">
        <v>315</v>
      </c>
      <c r="H281">
        <v>1</v>
      </c>
    </row>
    <row r="282" spans="1:8" x14ac:dyDescent="0.15">
      <c r="A282" t="s">
        <v>1171</v>
      </c>
      <c r="B282" t="s">
        <v>1491</v>
      </c>
      <c r="C282" t="s">
        <v>871</v>
      </c>
      <c r="D282">
        <v>60</v>
      </c>
      <c r="E282" t="s">
        <v>1486</v>
      </c>
      <c r="F282" t="s">
        <v>279</v>
      </c>
      <c r="G282" t="s">
        <v>315</v>
      </c>
      <c r="H282">
        <v>1</v>
      </c>
    </row>
    <row r="283" spans="1:8" x14ac:dyDescent="0.15">
      <c r="A283" t="s">
        <v>1170</v>
      </c>
      <c r="B283" t="s">
        <v>939</v>
      </c>
      <c r="C283" t="s">
        <v>1171</v>
      </c>
      <c r="D283">
        <v>1010</v>
      </c>
      <c r="E283" t="s">
        <v>939</v>
      </c>
      <c r="F283" t="s">
        <v>1172</v>
      </c>
      <c r="G283" t="s">
        <v>315</v>
      </c>
      <c r="H283">
        <v>1</v>
      </c>
    </row>
    <row r="284" spans="1:8" x14ac:dyDescent="0.15">
      <c r="A284" t="s">
        <v>1173</v>
      </c>
      <c r="B284" t="s">
        <v>1492</v>
      </c>
      <c r="C284" t="s">
        <v>1171</v>
      </c>
      <c r="D284">
        <v>10</v>
      </c>
      <c r="E284" t="s">
        <v>641</v>
      </c>
      <c r="F284" t="s">
        <v>1174</v>
      </c>
      <c r="G284" t="s">
        <v>315</v>
      </c>
      <c r="H284">
        <v>1</v>
      </c>
    </row>
    <row r="285" spans="1:8" x14ac:dyDescent="0.15">
      <c r="A285" t="s">
        <v>1175</v>
      </c>
      <c r="B285" t="s">
        <v>1493</v>
      </c>
      <c r="C285" t="s">
        <v>857</v>
      </c>
      <c r="D285">
        <v>21</v>
      </c>
      <c r="E285" t="s">
        <v>1176</v>
      </c>
      <c r="F285" t="s">
        <v>1177</v>
      </c>
      <c r="G285" t="s">
        <v>315</v>
      </c>
      <c r="H285">
        <v>1</v>
      </c>
    </row>
    <row r="286" spans="1:8" x14ac:dyDescent="0.15">
      <c r="A286" t="s">
        <v>1178</v>
      </c>
      <c r="B286" t="s">
        <v>1494</v>
      </c>
      <c r="C286" t="s">
        <v>909</v>
      </c>
      <c r="D286">
        <v>36</v>
      </c>
      <c r="E286" t="s">
        <v>1179</v>
      </c>
      <c r="F286" t="s">
        <v>1180</v>
      </c>
      <c r="G286" t="s">
        <v>315</v>
      </c>
      <c r="H286">
        <v>1</v>
      </c>
    </row>
    <row r="287" spans="1:8" x14ac:dyDescent="0.15">
      <c r="A287" t="s">
        <v>1295</v>
      </c>
      <c r="B287" t="s">
        <v>1495</v>
      </c>
      <c r="C287" t="s">
        <v>871</v>
      </c>
      <c r="D287">
        <v>80</v>
      </c>
      <c r="E287" t="s">
        <v>1434</v>
      </c>
      <c r="F287" t="s">
        <v>279</v>
      </c>
      <c r="G287" t="s">
        <v>315</v>
      </c>
      <c r="H287">
        <v>1</v>
      </c>
    </row>
    <row r="288" spans="1:8" x14ac:dyDescent="0.15">
      <c r="A288" t="s">
        <v>1496</v>
      </c>
      <c r="B288" t="s">
        <v>1496</v>
      </c>
      <c r="C288" t="s">
        <v>1497</v>
      </c>
      <c r="D288">
        <v>3</v>
      </c>
      <c r="E288" t="s">
        <v>1498</v>
      </c>
      <c r="F288" t="s">
        <v>1499</v>
      </c>
      <c r="G288" t="s">
        <v>315</v>
      </c>
      <c r="H288">
        <v>1</v>
      </c>
    </row>
    <row r="289" spans="1:8" x14ac:dyDescent="0.15">
      <c r="A289" t="s">
        <v>1500</v>
      </c>
      <c r="B289" t="s">
        <v>1500</v>
      </c>
      <c r="C289" t="s">
        <v>1497</v>
      </c>
      <c r="D289">
        <v>2</v>
      </c>
      <c r="E289" t="s">
        <v>1501</v>
      </c>
      <c r="F289" t="s">
        <v>1502</v>
      </c>
      <c r="G289" t="s">
        <v>315</v>
      </c>
      <c r="H289">
        <v>1</v>
      </c>
    </row>
    <row r="290" spans="1:8" x14ac:dyDescent="0.15">
      <c r="A290" t="s">
        <v>1503</v>
      </c>
      <c r="B290" t="s">
        <v>1504</v>
      </c>
      <c r="C290" t="s">
        <v>1497</v>
      </c>
      <c r="D290">
        <v>2</v>
      </c>
      <c r="E290" t="s">
        <v>1505</v>
      </c>
      <c r="F290" t="s">
        <v>1506</v>
      </c>
      <c r="G290" t="s">
        <v>315</v>
      </c>
      <c r="H290">
        <v>1</v>
      </c>
    </row>
    <row r="291" spans="1:8" x14ac:dyDescent="0.15">
      <c r="A291" t="s">
        <v>1507</v>
      </c>
      <c r="B291" t="s">
        <v>1507</v>
      </c>
      <c r="C291" t="s">
        <v>1497</v>
      </c>
      <c r="D291">
        <v>1</v>
      </c>
      <c r="E291" t="s">
        <v>1508</v>
      </c>
      <c r="F291" t="s">
        <v>1509</v>
      </c>
      <c r="G291" t="s">
        <v>315</v>
      </c>
      <c r="H291">
        <v>1</v>
      </c>
    </row>
    <row r="292" spans="1:8" x14ac:dyDescent="0.15">
      <c r="A292" t="s">
        <v>934</v>
      </c>
      <c r="B292" t="s">
        <v>1181</v>
      </c>
      <c r="C292" t="s">
        <v>279</v>
      </c>
      <c r="D292">
        <v>30</v>
      </c>
      <c r="E292" t="s">
        <v>1181</v>
      </c>
      <c r="F292" t="s">
        <v>279</v>
      </c>
      <c r="G292" t="s">
        <v>1182</v>
      </c>
      <c r="H292">
        <v>1</v>
      </c>
    </row>
    <row r="293" spans="1:8" x14ac:dyDescent="0.15">
      <c r="A293" t="s">
        <v>1183</v>
      </c>
      <c r="B293" t="s">
        <v>1184</v>
      </c>
      <c r="C293" t="s">
        <v>934</v>
      </c>
      <c r="D293">
        <v>356</v>
      </c>
      <c r="E293" t="s">
        <v>1184</v>
      </c>
      <c r="F293" t="s">
        <v>1185</v>
      </c>
      <c r="G293" t="s">
        <v>315</v>
      </c>
      <c r="H293">
        <v>1</v>
      </c>
    </row>
    <row r="294" spans="1:8" x14ac:dyDescent="0.15">
      <c r="A294" t="s">
        <v>1186</v>
      </c>
      <c r="B294" t="s">
        <v>1037</v>
      </c>
      <c r="C294" t="s">
        <v>934</v>
      </c>
      <c r="D294">
        <v>334</v>
      </c>
      <c r="E294" t="s">
        <v>1037</v>
      </c>
      <c r="F294" t="s">
        <v>1187</v>
      </c>
      <c r="G294" t="s">
        <v>315</v>
      </c>
      <c r="H294">
        <v>1</v>
      </c>
    </row>
    <row r="295" spans="1:8" x14ac:dyDescent="0.15">
      <c r="A295" t="s">
        <v>1188</v>
      </c>
      <c r="B295" t="s">
        <v>1189</v>
      </c>
      <c r="C295" t="s">
        <v>934</v>
      </c>
      <c r="D295">
        <v>331</v>
      </c>
      <c r="E295" t="s">
        <v>1189</v>
      </c>
      <c r="F295" t="s">
        <v>1190</v>
      </c>
      <c r="G295" t="s">
        <v>315</v>
      </c>
      <c r="H295">
        <v>1</v>
      </c>
    </row>
    <row r="296" spans="1:8" x14ac:dyDescent="0.15">
      <c r="A296" t="s">
        <v>1191</v>
      </c>
      <c r="B296" t="s">
        <v>1192</v>
      </c>
      <c r="C296" t="s">
        <v>934</v>
      </c>
      <c r="D296">
        <v>357</v>
      </c>
      <c r="E296" t="s">
        <v>1192</v>
      </c>
      <c r="F296" t="s">
        <v>1193</v>
      </c>
      <c r="G296" t="s">
        <v>315</v>
      </c>
      <c r="H296">
        <v>1</v>
      </c>
    </row>
    <row r="297" spans="1:8" x14ac:dyDescent="0.15">
      <c r="A297" t="s">
        <v>1194</v>
      </c>
      <c r="B297" t="s">
        <v>1195</v>
      </c>
      <c r="C297" t="s">
        <v>934</v>
      </c>
      <c r="D297">
        <v>358</v>
      </c>
      <c r="E297" t="s">
        <v>1195</v>
      </c>
      <c r="F297" t="s">
        <v>1196</v>
      </c>
      <c r="G297" t="s">
        <v>315</v>
      </c>
      <c r="H297">
        <v>1</v>
      </c>
    </row>
    <row r="298" spans="1:8" x14ac:dyDescent="0.15">
      <c r="A298" t="s">
        <v>1197</v>
      </c>
      <c r="B298" t="s">
        <v>1198</v>
      </c>
      <c r="C298" t="s">
        <v>934</v>
      </c>
      <c r="D298">
        <v>359</v>
      </c>
      <c r="E298" t="s">
        <v>1198</v>
      </c>
      <c r="F298" t="s">
        <v>1199</v>
      </c>
      <c r="G298" t="s">
        <v>315</v>
      </c>
      <c r="H298">
        <v>1</v>
      </c>
    </row>
    <row r="299" spans="1:8" x14ac:dyDescent="0.15">
      <c r="A299" t="s">
        <v>1200</v>
      </c>
      <c r="B299" t="s">
        <v>1086</v>
      </c>
      <c r="C299" t="s">
        <v>934</v>
      </c>
      <c r="D299">
        <v>360</v>
      </c>
      <c r="E299" t="s">
        <v>1086</v>
      </c>
      <c r="F299" t="s">
        <v>1201</v>
      </c>
      <c r="G299" t="s">
        <v>315</v>
      </c>
      <c r="H299">
        <v>1</v>
      </c>
    </row>
    <row r="300" spans="1:8" x14ac:dyDescent="0.15">
      <c r="A300" t="s">
        <v>1202</v>
      </c>
      <c r="B300" t="s">
        <v>1203</v>
      </c>
      <c r="C300" t="s">
        <v>934</v>
      </c>
      <c r="D300">
        <v>361</v>
      </c>
      <c r="E300" t="s">
        <v>1203</v>
      </c>
      <c r="F300" t="s">
        <v>1204</v>
      </c>
      <c r="G300" t="s">
        <v>315</v>
      </c>
      <c r="H300">
        <v>1</v>
      </c>
    </row>
    <row r="301" spans="1:8" x14ac:dyDescent="0.15">
      <c r="A301" t="s">
        <v>1205</v>
      </c>
      <c r="B301" t="s">
        <v>933</v>
      </c>
      <c r="C301" t="s">
        <v>934</v>
      </c>
      <c r="D301">
        <v>362</v>
      </c>
      <c r="E301" t="s">
        <v>933</v>
      </c>
      <c r="F301" t="s">
        <v>1206</v>
      </c>
      <c r="G301" t="s">
        <v>315</v>
      </c>
      <c r="H301">
        <v>1</v>
      </c>
    </row>
    <row r="302" spans="1:8" x14ac:dyDescent="0.15">
      <c r="A302" t="s">
        <v>1207</v>
      </c>
      <c r="B302" t="s">
        <v>1208</v>
      </c>
      <c r="C302" t="s">
        <v>934</v>
      </c>
      <c r="D302">
        <v>364</v>
      </c>
      <c r="E302" t="s">
        <v>1208</v>
      </c>
      <c r="F302" t="s">
        <v>1209</v>
      </c>
      <c r="G302" t="s">
        <v>315</v>
      </c>
      <c r="H302">
        <v>1</v>
      </c>
    </row>
    <row r="303" spans="1:8" x14ac:dyDescent="0.15">
      <c r="A303" t="s">
        <v>1210</v>
      </c>
      <c r="B303" t="s">
        <v>903</v>
      </c>
      <c r="C303" t="s">
        <v>934</v>
      </c>
      <c r="D303">
        <v>332</v>
      </c>
      <c r="E303" t="s">
        <v>903</v>
      </c>
      <c r="F303" t="s">
        <v>1211</v>
      </c>
      <c r="G303" t="s">
        <v>315</v>
      </c>
      <c r="H303">
        <v>1</v>
      </c>
    </row>
    <row r="304" spans="1:8" x14ac:dyDescent="0.15">
      <c r="A304" t="s">
        <v>1212</v>
      </c>
      <c r="B304" t="s">
        <v>1213</v>
      </c>
      <c r="C304" t="s">
        <v>934</v>
      </c>
      <c r="D304">
        <v>365</v>
      </c>
      <c r="E304" t="s">
        <v>1213</v>
      </c>
      <c r="F304" t="s">
        <v>1214</v>
      </c>
      <c r="G304" t="s">
        <v>315</v>
      </c>
      <c r="H304">
        <v>1</v>
      </c>
    </row>
    <row r="305" spans="1:8" x14ac:dyDescent="0.15">
      <c r="A305" t="s">
        <v>1215</v>
      </c>
      <c r="B305" t="s">
        <v>1037</v>
      </c>
      <c r="C305" t="s">
        <v>934</v>
      </c>
      <c r="D305">
        <v>333</v>
      </c>
      <c r="E305" t="s">
        <v>1037</v>
      </c>
      <c r="F305" t="s">
        <v>1216</v>
      </c>
      <c r="G305" t="s">
        <v>315</v>
      </c>
      <c r="H305">
        <v>1</v>
      </c>
    </row>
    <row r="306" spans="1:8" x14ac:dyDescent="0.15">
      <c r="A306" t="s">
        <v>1217</v>
      </c>
      <c r="B306" t="s">
        <v>1218</v>
      </c>
      <c r="C306" t="s">
        <v>934</v>
      </c>
      <c r="D306">
        <v>366</v>
      </c>
      <c r="E306" t="s">
        <v>1218</v>
      </c>
      <c r="F306" t="s">
        <v>1219</v>
      </c>
      <c r="G306" t="s">
        <v>315</v>
      </c>
      <c r="H306">
        <v>1</v>
      </c>
    </row>
    <row r="307" spans="1:8" x14ac:dyDescent="0.15">
      <c r="A307" t="s">
        <v>1220</v>
      </c>
      <c r="B307" t="s">
        <v>1221</v>
      </c>
      <c r="C307" t="s">
        <v>279</v>
      </c>
      <c r="D307">
        <v>1</v>
      </c>
      <c r="E307" t="s">
        <v>1221</v>
      </c>
      <c r="F307" t="s">
        <v>279</v>
      </c>
      <c r="G307" t="s">
        <v>315</v>
      </c>
      <c r="H307">
        <v>1</v>
      </c>
    </row>
    <row r="308" spans="1:8" x14ac:dyDescent="0.15">
      <c r="A308" t="s">
        <v>1222</v>
      </c>
      <c r="B308" t="s">
        <v>1510</v>
      </c>
      <c r="C308" t="s">
        <v>279</v>
      </c>
      <c r="D308">
        <v>500</v>
      </c>
      <c r="E308" t="s">
        <v>1510</v>
      </c>
      <c r="F308" t="s">
        <v>279</v>
      </c>
      <c r="G308" t="s">
        <v>315</v>
      </c>
      <c r="H308">
        <v>1</v>
      </c>
    </row>
    <row r="309" spans="1:8" x14ac:dyDescent="0.15">
      <c r="A309" t="s">
        <v>1511</v>
      </c>
      <c r="B309" t="s">
        <v>1512</v>
      </c>
      <c r="C309" t="s">
        <v>1222</v>
      </c>
      <c r="D309">
        <v>367</v>
      </c>
      <c r="E309" t="s">
        <v>1512</v>
      </c>
      <c r="F309" t="s">
        <v>1513</v>
      </c>
      <c r="G309" t="s">
        <v>315</v>
      </c>
      <c r="H309">
        <v>1</v>
      </c>
    </row>
    <row r="310" spans="1:8" x14ac:dyDescent="0.15">
      <c r="A310" t="s">
        <v>1514</v>
      </c>
      <c r="B310" t="s">
        <v>1515</v>
      </c>
      <c r="C310" t="s">
        <v>1222</v>
      </c>
      <c r="D310">
        <v>368</v>
      </c>
      <c r="E310" t="s">
        <v>1515</v>
      </c>
      <c r="F310" t="s">
        <v>1516</v>
      </c>
      <c r="G310" t="s">
        <v>315</v>
      </c>
      <c r="H310">
        <v>1</v>
      </c>
    </row>
    <row r="311" spans="1:8" x14ac:dyDescent="0.15">
      <c r="A311" t="s">
        <v>1517</v>
      </c>
      <c r="B311" t="s">
        <v>1518</v>
      </c>
      <c r="C311" t="s">
        <v>1222</v>
      </c>
      <c r="D311">
        <v>369</v>
      </c>
      <c r="E311" t="s">
        <v>1518</v>
      </c>
      <c r="F311" t="s">
        <v>1519</v>
      </c>
      <c r="G311" t="s">
        <v>315</v>
      </c>
      <c r="H311">
        <v>1</v>
      </c>
    </row>
    <row r="312" spans="1:8" x14ac:dyDescent="0.15">
      <c r="A312" t="s">
        <v>1520</v>
      </c>
      <c r="B312" t="s">
        <v>1521</v>
      </c>
      <c r="C312" t="s">
        <v>1222</v>
      </c>
      <c r="D312">
        <v>374</v>
      </c>
      <c r="E312" t="s">
        <v>1521</v>
      </c>
      <c r="F312" t="s">
        <v>1522</v>
      </c>
      <c r="G312" t="s">
        <v>315</v>
      </c>
      <c r="H312">
        <v>1</v>
      </c>
    </row>
    <row r="313" spans="1:8" x14ac:dyDescent="0.15">
      <c r="A313" t="s">
        <v>1523</v>
      </c>
      <c r="B313" t="s">
        <v>1524</v>
      </c>
      <c r="C313" t="s">
        <v>1222</v>
      </c>
      <c r="D313">
        <v>375</v>
      </c>
      <c r="E313" t="s">
        <v>1524</v>
      </c>
      <c r="F313" t="s">
        <v>1525</v>
      </c>
      <c r="G313" t="s">
        <v>315</v>
      </c>
      <c r="H313">
        <v>1</v>
      </c>
    </row>
    <row r="314" spans="1:8" x14ac:dyDescent="0.15">
      <c r="A314" t="s">
        <v>1526</v>
      </c>
      <c r="B314" t="s">
        <v>1527</v>
      </c>
      <c r="C314" t="s">
        <v>1222</v>
      </c>
      <c r="D314">
        <v>370</v>
      </c>
      <c r="E314" t="s">
        <v>1527</v>
      </c>
      <c r="F314" t="s">
        <v>1528</v>
      </c>
      <c r="G314" t="s">
        <v>315</v>
      </c>
      <c r="H314">
        <v>1</v>
      </c>
    </row>
    <row r="315" spans="1:8" x14ac:dyDescent="0.15">
      <c r="A315" t="s">
        <v>1529</v>
      </c>
      <c r="B315" t="s">
        <v>1530</v>
      </c>
      <c r="C315" t="s">
        <v>1222</v>
      </c>
      <c r="D315">
        <v>371</v>
      </c>
      <c r="E315" t="s">
        <v>1530</v>
      </c>
      <c r="F315" t="s">
        <v>1531</v>
      </c>
      <c r="G315" t="s">
        <v>315</v>
      </c>
      <c r="H315">
        <v>1</v>
      </c>
    </row>
    <row r="316" spans="1:8" x14ac:dyDescent="0.15">
      <c r="A316" t="s">
        <v>1532</v>
      </c>
      <c r="B316" t="s">
        <v>1533</v>
      </c>
      <c r="C316" t="s">
        <v>1222</v>
      </c>
      <c r="D316">
        <v>372</v>
      </c>
      <c r="E316" t="s">
        <v>1533</v>
      </c>
      <c r="F316" t="s">
        <v>1534</v>
      </c>
      <c r="G316" t="s">
        <v>315</v>
      </c>
      <c r="H316">
        <v>1</v>
      </c>
    </row>
    <row r="317" spans="1:8" x14ac:dyDescent="0.15">
      <c r="A317" t="s">
        <v>1535</v>
      </c>
      <c r="B317" t="s">
        <v>1536</v>
      </c>
      <c r="C317" t="s">
        <v>1222</v>
      </c>
      <c r="D317">
        <v>373</v>
      </c>
      <c r="E317" t="s">
        <v>1536</v>
      </c>
      <c r="F317" t="s">
        <v>1537</v>
      </c>
      <c r="G317" t="s">
        <v>315</v>
      </c>
      <c r="H317">
        <v>1</v>
      </c>
    </row>
    <row r="318" spans="1:8" x14ac:dyDescent="0.15">
      <c r="A318" t="s">
        <v>1538</v>
      </c>
      <c r="B318" t="s">
        <v>1385</v>
      </c>
      <c r="C318" t="s">
        <v>1266</v>
      </c>
      <c r="D318">
        <v>70</v>
      </c>
      <c r="E318" t="s">
        <v>1385</v>
      </c>
      <c r="F318" t="s">
        <v>279</v>
      </c>
      <c r="G318" t="s">
        <v>315</v>
      </c>
      <c r="H318">
        <v>1</v>
      </c>
    </row>
    <row r="319" spans="1:8" x14ac:dyDescent="0.15">
      <c r="A319" t="s">
        <v>1539</v>
      </c>
      <c r="B319" t="s">
        <v>939</v>
      </c>
      <c r="C319" t="s">
        <v>1538</v>
      </c>
      <c r="D319">
        <v>465</v>
      </c>
      <c r="E319" t="s">
        <v>939</v>
      </c>
      <c r="F319" t="s">
        <v>1540</v>
      </c>
      <c r="G319" t="s">
        <v>315</v>
      </c>
      <c r="H319">
        <v>1</v>
      </c>
    </row>
    <row r="320" spans="1:8" x14ac:dyDescent="0.15">
      <c r="A320" t="s">
        <v>1541</v>
      </c>
      <c r="B320" t="s">
        <v>641</v>
      </c>
      <c r="C320" t="s">
        <v>1538</v>
      </c>
      <c r="D320">
        <v>460</v>
      </c>
      <c r="E320" t="s">
        <v>641</v>
      </c>
      <c r="F320" t="s">
        <v>1542</v>
      </c>
      <c r="G320" t="s">
        <v>315</v>
      </c>
      <c r="H320">
        <v>1</v>
      </c>
    </row>
    <row r="321" spans="1:8" x14ac:dyDescent="0.15">
      <c r="A321" t="s">
        <v>1223</v>
      </c>
      <c r="B321" t="s">
        <v>1224</v>
      </c>
      <c r="C321" t="s">
        <v>849</v>
      </c>
      <c r="D321">
        <v>501</v>
      </c>
      <c r="E321" t="s">
        <v>1224</v>
      </c>
      <c r="F321" t="s">
        <v>856</v>
      </c>
      <c r="G321" t="s">
        <v>315</v>
      </c>
      <c r="H321">
        <v>1</v>
      </c>
    </row>
    <row r="322" spans="1:8" x14ac:dyDescent="0.15">
      <c r="A322" t="s">
        <v>1543</v>
      </c>
      <c r="B322" t="s">
        <v>1544</v>
      </c>
      <c r="C322" t="s">
        <v>904</v>
      </c>
      <c r="D322">
        <v>300</v>
      </c>
      <c r="E322" t="s">
        <v>1545</v>
      </c>
      <c r="F322" t="s">
        <v>279</v>
      </c>
      <c r="G322" t="s">
        <v>315</v>
      </c>
      <c r="H322">
        <v>1</v>
      </c>
    </row>
    <row r="323" spans="1:8" x14ac:dyDescent="0.15">
      <c r="A323" t="s">
        <v>1546</v>
      </c>
      <c r="B323" t="s">
        <v>1547</v>
      </c>
      <c r="C323" t="s">
        <v>901</v>
      </c>
      <c r="D323">
        <v>129</v>
      </c>
      <c r="E323" t="s">
        <v>1548</v>
      </c>
      <c r="F323" t="s">
        <v>1549</v>
      </c>
      <c r="G323" t="s">
        <v>315</v>
      </c>
      <c r="H323">
        <v>1</v>
      </c>
    </row>
    <row r="324" spans="1:8" x14ac:dyDescent="0.15">
      <c r="A324" t="s">
        <v>1225</v>
      </c>
      <c r="B324" t="s">
        <v>1226</v>
      </c>
      <c r="C324" t="s">
        <v>868</v>
      </c>
      <c r="D324">
        <v>504</v>
      </c>
      <c r="E324" t="s">
        <v>1227</v>
      </c>
      <c r="F324" t="s">
        <v>1228</v>
      </c>
      <c r="G324" t="s">
        <v>315</v>
      </c>
      <c r="H324">
        <v>1</v>
      </c>
    </row>
    <row r="325" spans="1:8" x14ac:dyDescent="0.15">
      <c r="A325" t="s">
        <v>1550</v>
      </c>
      <c r="B325" t="s">
        <v>1230</v>
      </c>
      <c r="C325" t="s">
        <v>1266</v>
      </c>
      <c r="D325">
        <v>90</v>
      </c>
      <c r="E325" t="s">
        <v>1230</v>
      </c>
      <c r="F325" t="s">
        <v>1551</v>
      </c>
      <c r="G325" t="s">
        <v>315</v>
      </c>
      <c r="H325">
        <v>1</v>
      </c>
    </row>
    <row r="326" spans="1:8" x14ac:dyDescent="0.15">
      <c r="A326" t="s">
        <v>1229</v>
      </c>
      <c r="B326" t="s">
        <v>1230</v>
      </c>
      <c r="C326" t="s">
        <v>874</v>
      </c>
      <c r="D326">
        <v>487</v>
      </c>
      <c r="E326" t="s">
        <v>1230</v>
      </c>
      <c r="F326" t="s">
        <v>1231</v>
      </c>
      <c r="G326" t="s">
        <v>315</v>
      </c>
      <c r="H326">
        <v>1</v>
      </c>
    </row>
    <row r="327" spans="1:8" x14ac:dyDescent="0.15">
      <c r="A327" t="s">
        <v>1552</v>
      </c>
      <c r="B327" t="s">
        <v>950</v>
      </c>
      <c r="C327" t="s">
        <v>1266</v>
      </c>
      <c r="D327">
        <v>50</v>
      </c>
      <c r="E327" t="s">
        <v>950</v>
      </c>
      <c r="F327" t="s">
        <v>279</v>
      </c>
      <c r="G327" t="s">
        <v>315</v>
      </c>
      <c r="H327">
        <v>1</v>
      </c>
    </row>
    <row r="328" spans="1:8" x14ac:dyDescent="0.15">
      <c r="A328" t="s">
        <v>1553</v>
      </c>
      <c r="B328" t="s">
        <v>939</v>
      </c>
      <c r="C328" t="s">
        <v>1552</v>
      </c>
      <c r="D328">
        <v>462</v>
      </c>
      <c r="E328" t="s">
        <v>939</v>
      </c>
      <c r="F328" t="s">
        <v>1554</v>
      </c>
      <c r="G328" t="s">
        <v>315</v>
      </c>
      <c r="H328">
        <v>1</v>
      </c>
    </row>
    <row r="329" spans="1:8" x14ac:dyDescent="0.15">
      <c r="A329" t="s">
        <v>1555</v>
      </c>
      <c r="B329" t="s">
        <v>641</v>
      </c>
      <c r="C329" t="s">
        <v>1552</v>
      </c>
      <c r="D329">
        <v>452</v>
      </c>
      <c r="E329" t="s">
        <v>641</v>
      </c>
      <c r="F329" t="s">
        <v>1556</v>
      </c>
      <c r="G329" t="s">
        <v>315</v>
      </c>
      <c r="H329">
        <v>1</v>
      </c>
    </row>
    <row r="330" spans="1:8" x14ac:dyDescent="0.15">
      <c r="A330" t="s">
        <v>1557</v>
      </c>
      <c r="B330" t="s">
        <v>1135</v>
      </c>
      <c r="C330" t="s">
        <v>1266</v>
      </c>
      <c r="D330">
        <v>60</v>
      </c>
      <c r="E330" t="s">
        <v>1135</v>
      </c>
      <c r="F330" t="s">
        <v>279</v>
      </c>
      <c r="G330" t="s">
        <v>315</v>
      </c>
      <c r="H330">
        <v>1</v>
      </c>
    </row>
    <row r="331" spans="1:8" x14ac:dyDescent="0.15">
      <c r="A331" t="s">
        <v>1558</v>
      </c>
      <c r="B331" t="s">
        <v>939</v>
      </c>
      <c r="C331" t="s">
        <v>1557</v>
      </c>
      <c r="D331">
        <v>463</v>
      </c>
      <c r="E331" t="s">
        <v>939</v>
      </c>
      <c r="F331" t="s">
        <v>1559</v>
      </c>
      <c r="G331" t="s">
        <v>315</v>
      </c>
      <c r="H331">
        <v>1</v>
      </c>
    </row>
    <row r="332" spans="1:8" x14ac:dyDescent="0.15">
      <c r="A332" t="s">
        <v>1560</v>
      </c>
      <c r="B332" t="s">
        <v>641</v>
      </c>
      <c r="C332" t="s">
        <v>1557</v>
      </c>
      <c r="D332">
        <v>454</v>
      </c>
      <c r="E332" t="s">
        <v>641</v>
      </c>
      <c r="F332" t="s">
        <v>1561</v>
      </c>
      <c r="G332" t="s">
        <v>315</v>
      </c>
      <c r="H332">
        <v>1</v>
      </c>
    </row>
    <row r="333" spans="1:8" x14ac:dyDescent="0.15">
      <c r="A333" t="s">
        <v>1562</v>
      </c>
      <c r="B333" t="s">
        <v>1068</v>
      </c>
      <c r="C333" t="s">
        <v>1266</v>
      </c>
      <c r="D333">
        <v>20</v>
      </c>
      <c r="E333" t="s">
        <v>1068</v>
      </c>
      <c r="F333" t="s">
        <v>279</v>
      </c>
      <c r="G333" t="s">
        <v>315</v>
      </c>
      <c r="H333">
        <v>1</v>
      </c>
    </row>
    <row r="334" spans="1:8" x14ac:dyDescent="0.15">
      <c r="A334" t="s">
        <v>1563</v>
      </c>
      <c r="B334" t="s">
        <v>921</v>
      </c>
      <c r="C334" t="s">
        <v>1562</v>
      </c>
      <c r="D334">
        <v>470</v>
      </c>
      <c r="E334" t="s">
        <v>921</v>
      </c>
      <c r="F334" t="s">
        <v>1564</v>
      </c>
      <c r="G334" t="s">
        <v>315</v>
      </c>
      <c r="H334">
        <v>1</v>
      </c>
    </row>
    <row r="335" spans="1:8" x14ac:dyDescent="0.15">
      <c r="A335" t="s">
        <v>1565</v>
      </c>
      <c r="B335" t="s">
        <v>939</v>
      </c>
      <c r="C335" t="s">
        <v>1562</v>
      </c>
      <c r="D335">
        <v>461</v>
      </c>
      <c r="E335" t="s">
        <v>939</v>
      </c>
      <c r="F335" t="s">
        <v>1566</v>
      </c>
      <c r="G335" t="s">
        <v>315</v>
      </c>
      <c r="H335">
        <v>1</v>
      </c>
    </row>
    <row r="336" spans="1:8" x14ac:dyDescent="0.15">
      <c r="A336" t="s">
        <v>1567</v>
      </c>
      <c r="B336" t="s">
        <v>641</v>
      </c>
      <c r="C336" t="s">
        <v>1562</v>
      </c>
      <c r="D336">
        <v>450</v>
      </c>
      <c r="E336" t="s">
        <v>641</v>
      </c>
      <c r="F336" t="s">
        <v>1568</v>
      </c>
      <c r="G336" t="s">
        <v>315</v>
      </c>
      <c r="H336">
        <v>1</v>
      </c>
    </row>
    <row r="337" spans="1:8" x14ac:dyDescent="0.15">
      <c r="A337" t="s">
        <v>1569</v>
      </c>
      <c r="B337" t="s">
        <v>1328</v>
      </c>
      <c r="C337" t="s">
        <v>1266</v>
      </c>
      <c r="D337">
        <v>10</v>
      </c>
      <c r="E337" t="s">
        <v>1328</v>
      </c>
      <c r="F337" t="s">
        <v>279</v>
      </c>
      <c r="G337" t="s">
        <v>315</v>
      </c>
      <c r="H337">
        <v>1</v>
      </c>
    </row>
    <row r="338" spans="1:8" x14ac:dyDescent="0.15">
      <c r="A338" t="s">
        <v>1570</v>
      </c>
      <c r="B338" t="s">
        <v>1018</v>
      </c>
      <c r="C338" t="s">
        <v>1569</v>
      </c>
      <c r="D338">
        <v>446</v>
      </c>
      <c r="E338" t="s">
        <v>1018</v>
      </c>
      <c r="F338" t="s">
        <v>1571</v>
      </c>
      <c r="G338" t="s">
        <v>315</v>
      </c>
      <c r="H338">
        <v>1</v>
      </c>
    </row>
    <row r="339" spans="1:8" x14ac:dyDescent="0.15">
      <c r="A339" t="s">
        <v>1572</v>
      </c>
      <c r="B339" t="s">
        <v>641</v>
      </c>
      <c r="C339" t="s">
        <v>1569</v>
      </c>
      <c r="D339">
        <v>447</v>
      </c>
      <c r="E339" t="s">
        <v>641</v>
      </c>
      <c r="F339" t="s">
        <v>1573</v>
      </c>
      <c r="G339" t="s">
        <v>315</v>
      </c>
      <c r="H339">
        <v>1</v>
      </c>
    </row>
    <row r="340" spans="1:8" x14ac:dyDescent="0.15">
      <c r="A340" t="s">
        <v>1574</v>
      </c>
      <c r="B340" t="s">
        <v>1575</v>
      </c>
      <c r="C340" t="s">
        <v>1266</v>
      </c>
      <c r="D340">
        <v>200</v>
      </c>
      <c r="E340" t="s">
        <v>1576</v>
      </c>
      <c r="F340" t="s">
        <v>279</v>
      </c>
      <c r="G340" t="s">
        <v>315</v>
      </c>
      <c r="H340">
        <v>1</v>
      </c>
    </row>
    <row r="341" spans="1:8" x14ac:dyDescent="0.15">
      <c r="A341" t="s">
        <v>1577</v>
      </c>
      <c r="B341" t="s">
        <v>1578</v>
      </c>
      <c r="C341" t="s">
        <v>1574</v>
      </c>
      <c r="D341">
        <v>10</v>
      </c>
      <c r="E341" t="s">
        <v>1579</v>
      </c>
      <c r="F341" t="s">
        <v>1580</v>
      </c>
      <c r="G341" t="s">
        <v>315</v>
      </c>
      <c r="H341">
        <v>1</v>
      </c>
    </row>
    <row r="342" spans="1:8" x14ac:dyDescent="0.15">
      <c r="A342" t="s">
        <v>1232</v>
      </c>
      <c r="B342" t="s">
        <v>1232</v>
      </c>
      <c r="C342" t="s">
        <v>901</v>
      </c>
      <c r="D342">
        <v>123</v>
      </c>
      <c r="E342" t="s">
        <v>903</v>
      </c>
      <c r="F342" t="s">
        <v>1233</v>
      </c>
      <c r="G342" t="s">
        <v>315</v>
      </c>
      <c r="H342">
        <v>1</v>
      </c>
    </row>
    <row r="343" spans="1:8" x14ac:dyDescent="0.15">
      <c r="A343" t="s">
        <v>1581</v>
      </c>
      <c r="B343" t="s">
        <v>1582</v>
      </c>
      <c r="C343" t="s">
        <v>1266</v>
      </c>
      <c r="D343">
        <v>150</v>
      </c>
      <c r="E343" t="s">
        <v>1434</v>
      </c>
      <c r="F343" t="s">
        <v>279</v>
      </c>
      <c r="G343" t="s">
        <v>315</v>
      </c>
      <c r="H343">
        <v>1</v>
      </c>
    </row>
    <row r="344" spans="1:8" x14ac:dyDescent="0.15">
      <c r="A344" t="s">
        <v>1583</v>
      </c>
      <c r="B344" t="s">
        <v>1584</v>
      </c>
      <c r="C344" t="s">
        <v>1581</v>
      </c>
      <c r="D344">
        <v>10</v>
      </c>
      <c r="E344" t="s">
        <v>641</v>
      </c>
      <c r="F344" t="s">
        <v>1585</v>
      </c>
      <c r="G344" t="s">
        <v>315</v>
      </c>
      <c r="H344">
        <v>1</v>
      </c>
    </row>
    <row r="345" spans="1:8" x14ac:dyDescent="0.15">
      <c r="A345" t="s">
        <v>1234</v>
      </c>
      <c r="B345" t="s">
        <v>1586</v>
      </c>
      <c r="C345" t="s">
        <v>882</v>
      </c>
      <c r="D345">
        <v>318</v>
      </c>
      <c r="E345" t="s">
        <v>1235</v>
      </c>
      <c r="F345" t="s">
        <v>1236</v>
      </c>
      <c r="G345" t="s">
        <v>315</v>
      </c>
      <c r="H345">
        <v>1</v>
      </c>
    </row>
    <row r="346" spans="1:8" x14ac:dyDescent="0.15">
      <c r="A346" t="s">
        <v>1587</v>
      </c>
      <c r="B346" t="s">
        <v>1588</v>
      </c>
      <c r="C346" t="s">
        <v>883</v>
      </c>
      <c r="D346">
        <v>314</v>
      </c>
      <c r="E346" t="s">
        <v>1588</v>
      </c>
      <c r="F346" t="s">
        <v>1589</v>
      </c>
      <c r="G346" t="s">
        <v>315</v>
      </c>
      <c r="H346">
        <v>1</v>
      </c>
    </row>
    <row r="347" spans="1:8" x14ac:dyDescent="0.15">
      <c r="A347" t="s">
        <v>1237</v>
      </c>
      <c r="B347" t="s">
        <v>1590</v>
      </c>
      <c r="C347" t="s">
        <v>883</v>
      </c>
      <c r="D347">
        <v>313</v>
      </c>
      <c r="E347" t="s">
        <v>1590</v>
      </c>
      <c r="F347" t="s">
        <v>1238</v>
      </c>
      <c r="G347" t="s">
        <v>315</v>
      </c>
      <c r="H347">
        <v>1</v>
      </c>
    </row>
    <row r="348" spans="1:8" x14ac:dyDescent="0.15">
      <c r="A348" t="s">
        <v>1497</v>
      </c>
      <c r="B348" t="s">
        <v>1591</v>
      </c>
      <c r="C348" t="s">
        <v>871</v>
      </c>
      <c r="D348">
        <v>70</v>
      </c>
      <c r="E348" t="s">
        <v>1592</v>
      </c>
      <c r="F348" t="s">
        <v>279</v>
      </c>
      <c r="G348" t="s">
        <v>315</v>
      </c>
      <c r="H348">
        <v>1</v>
      </c>
    </row>
    <row r="349" spans="1:8" x14ac:dyDescent="0.15">
      <c r="A349" t="s">
        <v>1239</v>
      </c>
      <c r="B349" t="s">
        <v>1593</v>
      </c>
      <c r="C349" t="s">
        <v>890</v>
      </c>
      <c r="D349">
        <v>20</v>
      </c>
      <c r="E349" t="s">
        <v>1240</v>
      </c>
      <c r="F349" t="s">
        <v>1241</v>
      </c>
      <c r="G349" t="s">
        <v>315</v>
      </c>
      <c r="H349">
        <v>1</v>
      </c>
    </row>
    <row r="350" spans="1:8" x14ac:dyDescent="0.15">
      <c r="A350" t="s">
        <v>1242</v>
      </c>
      <c r="B350" t="s">
        <v>1594</v>
      </c>
      <c r="C350" t="s">
        <v>857</v>
      </c>
      <c r="D350">
        <v>18</v>
      </c>
      <c r="E350" t="s">
        <v>1243</v>
      </c>
      <c r="F350" t="s">
        <v>1244</v>
      </c>
      <c r="G350" t="s">
        <v>315</v>
      </c>
      <c r="H350">
        <v>1</v>
      </c>
    </row>
    <row r="351" spans="1:8" x14ac:dyDescent="0.15">
      <c r="A351" t="s">
        <v>1245</v>
      </c>
      <c r="B351" t="s">
        <v>1595</v>
      </c>
      <c r="C351" t="s">
        <v>849</v>
      </c>
      <c r="D351">
        <v>6</v>
      </c>
      <c r="E351" t="s">
        <v>1246</v>
      </c>
      <c r="F351" t="s">
        <v>1247</v>
      </c>
      <c r="G351" t="s">
        <v>315</v>
      </c>
      <c r="H351">
        <v>1</v>
      </c>
    </row>
    <row r="352" spans="1:8" x14ac:dyDescent="0.15">
      <c r="A352" t="s">
        <v>1596</v>
      </c>
      <c r="B352" t="s">
        <v>1597</v>
      </c>
      <c r="C352" t="s">
        <v>890</v>
      </c>
      <c r="D352">
        <v>90</v>
      </c>
      <c r="E352" t="s">
        <v>634</v>
      </c>
      <c r="F352" t="s">
        <v>1598</v>
      </c>
      <c r="G352" t="s">
        <v>315</v>
      </c>
      <c r="H352">
        <v>1</v>
      </c>
    </row>
    <row r="354" spans="1:8" x14ac:dyDescent="0.15">
      <c r="A354" t="s">
        <v>1601</v>
      </c>
      <c r="B354" t="s">
        <v>1600</v>
      </c>
      <c r="C354" t="s">
        <v>848</v>
      </c>
      <c r="D354">
        <v>200</v>
      </c>
      <c r="E354" t="s">
        <v>1600</v>
      </c>
      <c r="F354" t="s">
        <v>1602</v>
      </c>
      <c r="G354" t="s">
        <v>315</v>
      </c>
      <c r="H354" t="b">
        <v>1</v>
      </c>
    </row>
    <row r="355" spans="1:8" x14ac:dyDescent="0.15">
      <c r="A355" t="s">
        <v>1601</v>
      </c>
      <c r="B355" t="s">
        <v>1603</v>
      </c>
      <c r="C355" t="s">
        <v>848</v>
      </c>
      <c r="D355">
        <v>200</v>
      </c>
      <c r="E355" t="s">
        <v>1600</v>
      </c>
      <c r="F355" t="s">
        <v>1602</v>
      </c>
      <c r="G355" t="s">
        <v>315</v>
      </c>
      <c r="H355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29" zoomScale="85" zoomScaleNormal="85" workbookViewId="0">
      <selection activeCell="B5" sqref="B5"/>
    </sheetView>
  </sheetViews>
  <sheetFormatPr defaultRowHeight="13.5" x14ac:dyDescent="0.15"/>
  <cols>
    <col min="1" max="1" width="6.5" bestFit="1" customWidth="1"/>
    <col min="2" max="2" width="47.125" customWidth="1"/>
    <col min="3" max="3" width="31.875" bestFit="1" customWidth="1"/>
    <col min="4" max="4" width="9.5" bestFit="1" customWidth="1"/>
    <col min="5" max="5" width="13" bestFit="1" customWidth="1"/>
    <col min="6" max="6" width="6.5" bestFit="1" customWidth="1"/>
  </cols>
  <sheetData>
    <row r="1" spans="1:6" x14ac:dyDescent="0.15">
      <c r="A1">
        <v>9986</v>
      </c>
      <c r="B1" t="s">
        <v>143</v>
      </c>
      <c r="C1" t="s">
        <v>43</v>
      </c>
      <c r="D1" t="s">
        <v>274</v>
      </c>
      <c r="E1" t="s">
        <v>275</v>
      </c>
      <c r="F1">
        <v>10</v>
      </c>
    </row>
    <row r="2" spans="1:6" x14ac:dyDescent="0.15">
      <c r="A2">
        <v>9987</v>
      </c>
      <c r="B2" t="s">
        <v>141</v>
      </c>
      <c r="C2" t="s">
        <v>44</v>
      </c>
      <c r="D2" t="s">
        <v>274</v>
      </c>
      <c r="E2" t="s">
        <v>276</v>
      </c>
      <c r="F2">
        <v>20</v>
      </c>
    </row>
    <row r="3" spans="1:6" x14ac:dyDescent="0.15">
      <c r="A3">
        <v>10676</v>
      </c>
      <c r="B3" t="s">
        <v>268</v>
      </c>
      <c r="C3" t="s">
        <v>45</v>
      </c>
      <c r="D3" t="s">
        <v>274</v>
      </c>
      <c r="E3" t="s">
        <v>270</v>
      </c>
      <c r="F3">
        <v>30</v>
      </c>
    </row>
    <row r="4" spans="1:6" x14ac:dyDescent="0.15">
      <c r="A4">
        <v>10677</v>
      </c>
      <c r="B4" t="s">
        <v>271</v>
      </c>
      <c r="C4" t="s">
        <v>46</v>
      </c>
      <c r="D4" t="s">
        <v>274</v>
      </c>
      <c r="E4" t="s">
        <v>273</v>
      </c>
      <c r="F4">
        <v>40</v>
      </c>
    </row>
    <row r="5" spans="1:6" x14ac:dyDescent="0.15">
      <c r="A5">
        <v>10230</v>
      </c>
      <c r="B5" t="s">
        <v>161</v>
      </c>
      <c r="C5" t="s">
        <v>47</v>
      </c>
      <c r="D5" t="s">
        <v>274</v>
      </c>
      <c r="E5" t="s">
        <v>277</v>
      </c>
      <c r="F5">
        <v>50</v>
      </c>
    </row>
    <row r="6" spans="1:6" x14ac:dyDescent="0.15">
      <c r="A6">
        <v>10231</v>
      </c>
      <c r="B6" t="s">
        <v>208</v>
      </c>
      <c r="C6" t="s">
        <v>48</v>
      </c>
      <c r="D6" t="s">
        <v>274</v>
      </c>
      <c r="E6" t="s">
        <v>278</v>
      </c>
      <c r="F6">
        <v>60</v>
      </c>
    </row>
    <row r="7" spans="1:6" x14ac:dyDescent="0.15">
      <c r="A7">
        <v>10713</v>
      </c>
      <c r="B7" t="s">
        <v>213</v>
      </c>
      <c r="C7" t="s">
        <v>49</v>
      </c>
      <c r="D7" t="s">
        <v>274</v>
      </c>
      <c r="E7" t="s">
        <v>279</v>
      </c>
      <c r="F7">
        <v>340</v>
      </c>
    </row>
    <row r="8" spans="1:6" x14ac:dyDescent="0.15">
      <c r="A8">
        <v>10714</v>
      </c>
      <c r="B8" t="s">
        <v>211</v>
      </c>
      <c r="C8" t="s">
        <v>50</v>
      </c>
      <c r="D8" t="s">
        <v>274</v>
      </c>
      <c r="E8" t="s">
        <v>279</v>
      </c>
      <c r="F8">
        <v>350</v>
      </c>
    </row>
    <row r="9" spans="1:6" x14ac:dyDescent="0.15">
      <c r="A9">
        <v>10715</v>
      </c>
      <c r="B9" t="s">
        <v>215</v>
      </c>
      <c r="C9" t="s">
        <v>51</v>
      </c>
      <c r="D9" t="s">
        <v>274</v>
      </c>
      <c r="E9" t="s">
        <v>279</v>
      </c>
      <c r="F9">
        <v>360</v>
      </c>
    </row>
    <row r="10" spans="1:6" x14ac:dyDescent="0.15">
      <c r="A10">
        <v>10716</v>
      </c>
      <c r="B10" t="s">
        <v>201</v>
      </c>
      <c r="C10" t="s">
        <v>52</v>
      </c>
      <c r="D10" t="s">
        <v>274</v>
      </c>
      <c r="E10" t="s">
        <v>279</v>
      </c>
      <c r="F10">
        <v>370</v>
      </c>
    </row>
    <row r="11" spans="1:6" x14ac:dyDescent="0.15">
      <c r="A11">
        <v>10678</v>
      </c>
      <c r="B11" t="s">
        <v>145</v>
      </c>
      <c r="C11" t="s">
        <v>53</v>
      </c>
      <c r="D11" t="s">
        <v>274</v>
      </c>
      <c r="E11" t="s">
        <v>279</v>
      </c>
      <c r="F11">
        <v>1100</v>
      </c>
    </row>
    <row r="12" spans="1:6" x14ac:dyDescent="0.15">
      <c r="A12">
        <v>10717</v>
      </c>
      <c r="B12" t="s">
        <v>175</v>
      </c>
      <c r="C12" t="s">
        <v>54</v>
      </c>
      <c r="D12" t="s">
        <v>274</v>
      </c>
      <c r="E12" t="s">
        <v>279</v>
      </c>
      <c r="F12">
        <v>1380</v>
      </c>
    </row>
    <row r="13" spans="1:6" x14ac:dyDescent="0.15">
      <c r="A13">
        <v>10718</v>
      </c>
      <c r="B13" t="s">
        <v>178</v>
      </c>
      <c r="C13" t="s">
        <v>55</v>
      </c>
      <c r="D13" t="s">
        <v>274</v>
      </c>
      <c r="E13" t="s">
        <v>279</v>
      </c>
      <c r="F13">
        <v>1390</v>
      </c>
    </row>
    <row r="14" spans="1:6" x14ac:dyDescent="0.15">
      <c r="A14">
        <v>10719</v>
      </c>
      <c r="B14" t="s">
        <v>181</v>
      </c>
      <c r="C14" t="s">
        <v>56</v>
      </c>
      <c r="D14" t="s">
        <v>274</v>
      </c>
      <c r="E14" t="s">
        <v>279</v>
      </c>
      <c r="F14">
        <v>1400</v>
      </c>
    </row>
    <row r="15" spans="1:6" x14ac:dyDescent="0.15">
      <c r="A15">
        <v>10720</v>
      </c>
      <c r="B15" t="s">
        <v>166</v>
      </c>
      <c r="C15" t="s">
        <v>57</v>
      </c>
      <c r="D15" t="s">
        <v>274</v>
      </c>
      <c r="E15" t="s">
        <v>279</v>
      </c>
      <c r="F15">
        <v>1410</v>
      </c>
    </row>
    <row r="16" spans="1:6" x14ac:dyDescent="0.15">
      <c r="A16">
        <v>10721</v>
      </c>
      <c r="B16" t="s">
        <v>169</v>
      </c>
      <c r="C16" t="s">
        <v>58</v>
      </c>
      <c r="D16" t="s">
        <v>274</v>
      </c>
      <c r="E16" t="s">
        <v>279</v>
      </c>
      <c r="F16">
        <v>1420</v>
      </c>
    </row>
    <row r="17" spans="1:6" x14ac:dyDescent="0.15">
      <c r="A17">
        <v>10722</v>
      </c>
      <c r="B17" t="s">
        <v>172</v>
      </c>
      <c r="C17" t="s">
        <v>59</v>
      </c>
      <c r="D17" t="s">
        <v>274</v>
      </c>
      <c r="E17" t="s">
        <v>279</v>
      </c>
      <c r="F17">
        <v>1430</v>
      </c>
    </row>
    <row r="18" spans="1:6" x14ac:dyDescent="0.15">
      <c r="A18">
        <v>10723</v>
      </c>
      <c r="B18" t="s">
        <v>184</v>
      </c>
      <c r="C18" t="s">
        <v>60</v>
      </c>
      <c r="D18" t="s">
        <v>274</v>
      </c>
      <c r="E18" t="s">
        <v>279</v>
      </c>
      <c r="F18">
        <v>1440</v>
      </c>
    </row>
    <row r="19" spans="1:6" x14ac:dyDescent="0.15">
      <c r="A19">
        <v>10724</v>
      </c>
      <c r="B19" t="s">
        <v>187</v>
      </c>
      <c r="C19" t="s">
        <v>61</v>
      </c>
      <c r="D19" t="s">
        <v>274</v>
      </c>
      <c r="E19" t="s">
        <v>279</v>
      </c>
      <c r="F19">
        <v>1450</v>
      </c>
    </row>
    <row r="20" spans="1:6" x14ac:dyDescent="0.15">
      <c r="A20">
        <v>10725</v>
      </c>
      <c r="B20" t="s">
        <v>190</v>
      </c>
      <c r="C20" t="s">
        <v>62</v>
      </c>
      <c r="D20" t="s">
        <v>274</v>
      </c>
      <c r="E20" t="s">
        <v>279</v>
      </c>
      <c r="F20">
        <v>1460</v>
      </c>
    </row>
    <row r="21" spans="1:6" x14ac:dyDescent="0.15">
      <c r="A21">
        <v>10726</v>
      </c>
      <c r="B21" t="s">
        <v>219</v>
      </c>
      <c r="C21" t="s">
        <v>63</v>
      </c>
      <c r="D21" t="s">
        <v>274</v>
      </c>
      <c r="E21" t="s">
        <v>279</v>
      </c>
      <c r="F21">
        <v>1470</v>
      </c>
    </row>
    <row r="22" spans="1:6" x14ac:dyDescent="0.15">
      <c r="A22">
        <v>10727</v>
      </c>
      <c r="B22" t="s">
        <v>221</v>
      </c>
      <c r="C22" t="s">
        <v>64</v>
      </c>
      <c r="D22" t="s">
        <v>274</v>
      </c>
      <c r="E22" t="s">
        <v>279</v>
      </c>
      <c r="F22">
        <v>1480</v>
      </c>
    </row>
    <row r="23" spans="1:6" x14ac:dyDescent="0.15">
      <c r="A23">
        <v>10728</v>
      </c>
      <c r="B23" t="s">
        <v>217</v>
      </c>
      <c r="C23" t="s">
        <v>65</v>
      </c>
      <c r="D23" t="s">
        <v>274</v>
      </c>
      <c r="E23" t="s">
        <v>279</v>
      </c>
      <c r="F23">
        <v>1490</v>
      </c>
    </row>
    <row r="24" spans="1:6" x14ac:dyDescent="0.15">
      <c r="A24">
        <v>10680</v>
      </c>
      <c r="B24" t="s">
        <v>164</v>
      </c>
      <c r="C24" t="s">
        <v>66</v>
      </c>
      <c r="D24" t="s">
        <v>274</v>
      </c>
      <c r="E24" t="s">
        <v>279</v>
      </c>
      <c r="F24">
        <v>10010</v>
      </c>
    </row>
    <row r="25" spans="1:6" x14ac:dyDescent="0.15">
      <c r="A25">
        <v>10681</v>
      </c>
      <c r="B25" t="s">
        <v>223</v>
      </c>
      <c r="C25" t="s">
        <v>67</v>
      </c>
      <c r="D25" t="s">
        <v>274</v>
      </c>
      <c r="E25" t="s">
        <v>279</v>
      </c>
      <c r="F25">
        <v>10020</v>
      </c>
    </row>
    <row r="26" spans="1:6" x14ac:dyDescent="0.15">
      <c r="A26">
        <v>10732</v>
      </c>
      <c r="B26" t="s">
        <v>162</v>
      </c>
      <c r="C26" t="s">
        <v>68</v>
      </c>
      <c r="D26" t="s">
        <v>274</v>
      </c>
      <c r="E26" t="s">
        <v>163</v>
      </c>
      <c r="F26">
        <v>10022</v>
      </c>
    </row>
    <row r="27" spans="1:6" x14ac:dyDescent="0.15">
      <c r="A27">
        <v>10733</v>
      </c>
      <c r="B27" t="s">
        <v>209</v>
      </c>
      <c r="C27" t="s">
        <v>69</v>
      </c>
      <c r="D27" t="s">
        <v>274</v>
      </c>
      <c r="E27" t="s">
        <v>210</v>
      </c>
      <c r="F27">
        <v>10023</v>
      </c>
    </row>
    <row r="28" spans="1:6" x14ac:dyDescent="0.15">
      <c r="A28">
        <v>10682</v>
      </c>
      <c r="B28" t="s">
        <v>251</v>
      </c>
      <c r="C28" t="s">
        <v>70</v>
      </c>
      <c r="D28" t="s">
        <v>274</v>
      </c>
      <c r="E28" t="s">
        <v>279</v>
      </c>
      <c r="F28">
        <v>10030</v>
      </c>
    </row>
    <row r="29" spans="1:6" x14ac:dyDescent="0.15">
      <c r="A29">
        <v>10683</v>
      </c>
      <c r="B29" t="s">
        <v>255</v>
      </c>
      <c r="C29" t="s">
        <v>71</v>
      </c>
      <c r="D29" t="s">
        <v>274</v>
      </c>
      <c r="E29" t="s">
        <v>279</v>
      </c>
      <c r="F29">
        <v>10040</v>
      </c>
    </row>
    <row r="30" spans="1:6" x14ac:dyDescent="0.15">
      <c r="A30">
        <v>10684</v>
      </c>
      <c r="B30" t="s">
        <v>253</v>
      </c>
      <c r="C30" t="s">
        <v>72</v>
      </c>
      <c r="D30" t="s">
        <v>274</v>
      </c>
      <c r="E30" t="s">
        <v>279</v>
      </c>
      <c r="F30">
        <v>10050</v>
      </c>
    </row>
    <row r="31" spans="1:6" x14ac:dyDescent="0.15">
      <c r="A31">
        <v>10685</v>
      </c>
      <c r="B31" t="s">
        <v>257</v>
      </c>
      <c r="C31" t="s">
        <v>73</v>
      </c>
      <c r="D31" t="s">
        <v>274</v>
      </c>
      <c r="E31" t="s">
        <v>279</v>
      </c>
      <c r="F31">
        <v>10060</v>
      </c>
    </row>
    <row r="32" spans="1:6" x14ac:dyDescent="0.15">
      <c r="A32">
        <v>10686</v>
      </c>
      <c r="B32" t="s">
        <v>241</v>
      </c>
      <c r="C32" t="s">
        <v>74</v>
      </c>
      <c r="D32" t="s">
        <v>274</v>
      </c>
      <c r="E32" t="s">
        <v>279</v>
      </c>
      <c r="F32">
        <v>10070</v>
      </c>
    </row>
    <row r="33" spans="1:6" x14ac:dyDescent="0.15">
      <c r="A33">
        <v>10687</v>
      </c>
      <c r="B33" t="s">
        <v>243</v>
      </c>
      <c r="C33" t="s">
        <v>75</v>
      </c>
      <c r="D33" t="s">
        <v>274</v>
      </c>
      <c r="E33" t="s">
        <v>279</v>
      </c>
      <c r="F33">
        <v>10080</v>
      </c>
    </row>
    <row r="34" spans="1:6" x14ac:dyDescent="0.15">
      <c r="A34">
        <v>10688</v>
      </c>
      <c r="B34" t="s">
        <v>248</v>
      </c>
      <c r="C34" t="s">
        <v>76</v>
      </c>
      <c r="D34" t="s">
        <v>274</v>
      </c>
      <c r="E34" t="s">
        <v>279</v>
      </c>
      <c r="F34">
        <v>10090</v>
      </c>
    </row>
    <row r="35" spans="1:6" x14ac:dyDescent="0.15">
      <c r="A35">
        <v>10689</v>
      </c>
      <c r="B35" t="s">
        <v>245</v>
      </c>
      <c r="C35" t="s">
        <v>77</v>
      </c>
      <c r="D35" t="s">
        <v>274</v>
      </c>
      <c r="E35" t="s">
        <v>279</v>
      </c>
      <c r="F35">
        <v>10100</v>
      </c>
    </row>
    <row r="36" spans="1:6" x14ac:dyDescent="0.15">
      <c r="A36">
        <v>10690</v>
      </c>
      <c r="B36" t="s">
        <v>239</v>
      </c>
      <c r="C36" t="s">
        <v>78</v>
      </c>
      <c r="D36" t="s">
        <v>274</v>
      </c>
      <c r="E36" t="s">
        <v>279</v>
      </c>
      <c r="F36">
        <v>10110</v>
      </c>
    </row>
    <row r="37" spans="1:6" x14ac:dyDescent="0.15">
      <c r="A37">
        <v>10691</v>
      </c>
      <c r="B37" t="s">
        <v>235</v>
      </c>
      <c r="C37" t="s">
        <v>79</v>
      </c>
      <c r="D37" t="s">
        <v>274</v>
      </c>
      <c r="E37" t="s">
        <v>279</v>
      </c>
      <c r="F37">
        <v>10120</v>
      </c>
    </row>
    <row r="38" spans="1:6" x14ac:dyDescent="0.15">
      <c r="A38">
        <v>10692</v>
      </c>
      <c r="B38" t="s">
        <v>237</v>
      </c>
      <c r="C38" t="s">
        <v>80</v>
      </c>
      <c r="D38" t="s">
        <v>274</v>
      </c>
      <c r="E38" t="s">
        <v>279</v>
      </c>
      <c r="F38">
        <v>10130</v>
      </c>
    </row>
    <row r="39" spans="1:6" x14ac:dyDescent="0.15">
      <c r="A39">
        <v>10693</v>
      </c>
      <c r="B39" t="s">
        <v>225</v>
      </c>
      <c r="C39" t="s">
        <v>81</v>
      </c>
      <c r="D39" t="s">
        <v>274</v>
      </c>
      <c r="E39" t="s">
        <v>279</v>
      </c>
      <c r="F39">
        <v>10140</v>
      </c>
    </row>
    <row r="40" spans="1:6" x14ac:dyDescent="0.15">
      <c r="A40">
        <v>10694</v>
      </c>
      <c r="B40" t="s">
        <v>232</v>
      </c>
      <c r="C40" t="s">
        <v>82</v>
      </c>
      <c r="D40" t="s">
        <v>274</v>
      </c>
      <c r="E40" t="s">
        <v>279</v>
      </c>
      <c r="F40">
        <v>10150</v>
      </c>
    </row>
    <row r="41" spans="1:6" x14ac:dyDescent="0.15">
      <c r="A41">
        <v>10695</v>
      </c>
      <c r="B41" t="s">
        <v>229</v>
      </c>
      <c r="C41" t="s">
        <v>83</v>
      </c>
      <c r="D41" t="s">
        <v>274</v>
      </c>
      <c r="E41" t="s">
        <v>279</v>
      </c>
      <c r="F41">
        <v>10160</v>
      </c>
    </row>
    <row r="42" spans="1:6" x14ac:dyDescent="0.15">
      <c r="A42">
        <v>10696</v>
      </c>
      <c r="B42" t="s">
        <v>227</v>
      </c>
      <c r="C42" t="s">
        <v>84</v>
      </c>
      <c r="D42" t="s">
        <v>274</v>
      </c>
      <c r="E42" t="s">
        <v>279</v>
      </c>
      <c r="F42">
        <v>10170</v>
      </c>
    </row>
    <row r="43" spans="1:6" x14ac:dyDescent="0.15">
      <c r="A43">
        <v>10697</v>
      </c>
      <c r="B43" t="s">
        <v>259</v>
      </c>
      <c r="C43" t="s">
        <v>85</v>
      </c>
      <c r="D43" t="s">
        <v>274</v>
      </c>
      <c r="E43" t="s">
        <v>279</v>
      </c>
      <c r="F43">
        <v>10180</v>
      </c>
    </row>
    <row r="44" spans="1:6" x14ac:dyDescent="0.15">
      <c r="A44">
        <v>10698</v>
      </c>
      <c r="B44" t="s">
        <v>261</v>
      </c>
      <c r="C44" t="s">
        <v>86</v>
      </c>
      <c r="D44" t="s">
        <v>274</v>
      </c>
      <c r="E44" t="s">
        <v>279</v>
      </c>
      <c r="F44">
        <v>10190</v>
      </c>
    </row>
    <row r="45" spans="1:6" x14ac:dyDescent="0.15">
      <c r="A45">
        <v>10699</v>
      </c>
      <c r="B45" t="s">
        <v>264</v>
      </c>
      <c r="C45" t="s">
        <v>87</v>
      </c>
      <c r="D45" t="s">
        <v>274</v>
      </c>
      <c r="E45" t="s">
        <v>279</v>
      </c>
      <c r="F45">
        <v>10200</v>
      </c>
    </row>
    <row r="46" spans="1:6" x14ac:dyDescent="0.15">
      <c r="A46">
        <v>10700</v>
      </c>
      <c r="B46" t="s">
        <v>265</v>
      </c>
      <c r="C46" t="s">
        <v>88</v>
      </c>
      <c r="D46" t="s">
        <v>274</v>
      </c>
      <c r="E46" t="s">
        <v>279</v>
      </c>
      <c r="F46">
        <v>10210</v>
      </c>
    </row>
    <row r="47" spans="1:6" x14ac:dyDescent="0.15">
      <c r="A47">
        <v>10701</v>
      </c>
      <c r="B47" t="s">
        <v>177</v>
      </c>
      <c r="C47" t="s">
        <v>89</v>
      </c>
      <c r="D47" t="s">
        <v>274</v>
      </c>
      <c r="E47" t="s">
        <v>279</v>
      </c>
      <c r="F47">
        <v>10220</v>
      </c>
    </row>
    <row r="48" spans="1:6" x14ac:dyDescent="0.15">
      <c r="A48">
        <v>10702</v>
      </c>
      <c r="B48" t="s">
        <v>180</v>
      </c>
      <c r="C48" t="s">
        <v>90</v>
      </c>
      <c r="D48" t="s">
        <v>274</v>
      </c>
      <c r="E48" t="s">
        <v>279</v>
      </c>
      <c r="F48">
        <v>10230</v>
      </c>
    </row>
    <row r="49" spans="1:6" x14ac:dyDescent="0.15">
      <c r="A49">
        <v>10703</v>
      </c>
      <c r="B49" t="s">
        <v>183</v>
      </c>
      <c r="C49" t="s">
        <v>91</v>
      </c>
      <c r="D49" t="s">
        <v>274</v>
      </c>
      <c r="E49" t="s">
        <v>279</v>
      </c>
      <c r="F49">
        <v>10240</v>
      </c>
    </row>
    <row r="50" spans="1:6" x14ac:dyDescent="0.15">
      <c r="A50">
        <v>10704</v>
      </c>
      <c r="B50" t="s">
        <v>168</v>
      </c>
      <c r="C50" t="s">
        <v>92</v>
      </c>
      <c r="D50" t="s">
        <v>274</v>
      </c>
      <c r="E50" t="s">
        <v>279</v>
      </c>
      <c r="F50">
        <v>10250</v>
      </c>
    </row>
    <row r="51" spans="1:6" x14ac:dyDescent="0.15">
      <c r="A51">
        <v>10705</v>
      </c>
      <c r="B51" t="s">
        <v>171</v>
      </c>
      <c r="C51" t="s">
        <v>93</v>
      </c>
      <c r="D51" t="s">
        <v>274</v>
      </c>
      <c r="E51" t="s">
        <v>279</v>
      </c>
      <c r="F51">
        <v>10260</v>
      </c>
    </row>
    <row r="52" spans="1:6" x14ac:dyDescent="0.15">
      <c r="A52">
        <v>10706</v>
      </c>
      <c r="B52" t="s">
        <v>174</v>
      </c>
      <c r="C52" t="s">
        <v>94</v>
      </c>
      <c r="D52" t="s">
        <v>274</v>
      </c>
      <c r="E52" t="s">
        <v>279</v>
      </c>
      <c r="F52">
        <v>10270</v>
      </c>
    </row>
    <row r="53" spans="1:6" x14ac:dyDescent="0.15">
      <c r="A53">
        <v>10707</v>
      </c>
      <c r="B53" t="s">
        <v>186</v>
      </c>
      <c r="C53" t="s">
        <v>95</v>
      </c>
      <c r="D53" t="s">
        <v>274</v>
      </c>
      <c r="E53" t="s">
        <v>279</v>
      </c>
      <c r="F53">
        <v>10280</v>
      </c>
    </row>
    <row r="54" spans="1:6" x14ac:dyDescent="0.15">
      <c r="A54">
        <v>10708</v>
      </c>
      <c r="B54" t="s">
        <v>189</v>
      </c>
      <c r="C54" t="s">
        <v>96</v>
      </c>
      <c r="D54" t="s">
        <v>274</v>
      </c>
      <c r="E54" t="s">
        <v>279</v>
      </c>
      <c r="F54">
        <v>10290</v>
      </c>
    </row>
    <row r="55" spans="1:6" x14ac:dyDescent="0.15">
      <c r="A55">
        <v>10709</v>
      </c>
      <c r="B55" t="s">
        <v>192</v>
      </c>
      <c r="C55" t="s">
        <v>97</v>
      </c>
      <c r="D55" t="s">
        <v>274</v>
      </c>
      <c r="E55" t="s">
        <v>279</v>
      </c>
      <c r="F55">
        <v>10300</v>
      </c>
    </row>
    <row r="56" spans="1:6" x14ac:dyDescent="0.15">
      <c r="A56">
        <v>10710</v>
      </c>
      <c r="B56" t="s">
        <v>150</v>
      </c>
      <c r="C56" t="s">
        <v>98</v>
      </c>
      <c r="D56" t="s">
        <v>274</v>
      </c>
      <c r="E56" t="s">
        <v>279</v>
      </c>
      <c r="F56">
        <v>10310</v>
      </c>
    </row>
    <row r="57" spans="1:6" x14ac:dyDescent="0.15">
      <c r="A57">
        <v>10711</v>
      </c>
      <c r="B57" t="s">
        <v>263</v>
      </c>
      <c r="C57" t="s">
        <v>99</v>
      </c>
      <c r="D57" t="s">
        <v>274</v>
      </c>
      <c r="E57" t="s">
        <v>279</v>
      </c>
      <c r="F57">
        <v>10320</v>
      </c>
    </row>
    <row r="58" spans="1:6" x14ac:dyDescent="0.15">
      <c r="A58">
        <v>10712</v>
      </c>
      <c r="B58" t="s">
        <v>203</v>
      </c>
      <c r="C58" t="s">
        <v>100</v>
      </c>
      <c r="D58" t="s">
        <v>274</v>
      </c>
      <c r="E58" t="s">
        <v>279</v>
      </c>
      <c r="F58">
        <v>10330</v>
      </c>
    </row>
    <row r="59" spans="1:6" x14ac:dyDescent="0.15">
      <c r="A59">
        <v>10675</v>
      </c>
      <c r="B59" t="s">
        <v>147</v>
      </c>
      <c r="C59" t="s">
        <v>101</v>
      </c>
      <c r="D59" t="s">
        <v>274</v>
      </c>
      <c r="E59" t="s">
        <v>149</v>
      </c>
      <c r="F59">
        <v>30100</v>
      </c>
    </row>
    <row r="60" spans="1:6" x14ac:dyDescent="0.15">
      <c r="A60">
        <v>10224</v>
      </c>
      <c r="B60" t="s">
        <v>152</v>
      </c>
      <c r="C60" t="s">
        <v>102</v>
      </c>
      <c r="D60" t="s">
        <v>274</v>
      </c>
      <c r="E60" t="s">
        <v>154</v>
      </c>
      <c r="F60">
        <v>31000</v>
      </c>
    </row>
    <row r="61" spans="1:6" x14ac:dyDescent="0.15">
      <c r="A61">
        <v>10015</v>
      </c>
      <c r="B61" t="s">
        <v>158</v>
      </c>
      <c r="C61" t="s">
        <v>103</v>
      </c>
      <c r="D61" t="s">
        <v>274</v>
      </c>
      <c r="E61" t="s">
        <v>160</v>
      </c>
      <c r="F61">
        <v>40000</v>
      </c>
    </row>
    <row r="62" spans="1:6" x14ac:dyDescent="0.15">
      <c r="A62">
        <v>10016</v>
      </c>
      <c r="B62" t="s">
        <v>205</v>
      </c>
      <c r="C62" t="s">
        <v>104</v>
      </c>
      <c r="D62" t="s">
        <v>274</v>
      </c>
      <c r="E62" t="s">
        <v>207</v>
      </c>
      <c r="F62">
        <v>40000</v>
      </c>
    </row>
    <row r="63" spans="1:6" x14ac:dyDescent="0.15">
      <c r="A63">
        <v>10024</v>
      </c>
      <c r="B63" t="s">
        <v>155</v>
      </c>
      <c r="C63" t="s">
        <v>105</v>
      </c>
      <c r="D63" t="s">
        <v>274</v>
      </c>
      <c r="E63" t="s">
        <v>157</v>
      </c>
      <c r="F63">
        <v>40000</v>
      </c>
    </row>
    <row r="64" spans="1:6" x14ac:dyDescent="0.15">
      <c r="A64">
        <v>10668</v>
      </c>
      <c r="B64" t="s">
        <v>266</v>
      </c>
      <c r="C64" t="s">
        <v>106</v>
      </c>
      <c r="D64" t="s">
        <v>274</v>
      </c>
      <c r="E64" t="s">
        <v>279</v>
      </c>
      <c r="F64">
        <v>47010</v>
      </c>
    </row>
    <row r="65" spans="1:6" x14ac:dyDescent="0.15">
      <c r="A65">
        <v>10729</v>
      </c>
      <c r="B65" t="s">
        <v>197</v>
      </c>
      <c r="C65" t="s">
        <v>107</v>
      </c>
      <c r="D65" t="s">
        <v>274</v>
      </c>
      <c r="E65" t="s">
        <v>279</v>
      </c>
      <c r="F65">
        <v>47500</v>
      </c>
    </row>
    <row r="66" spans="1:6" x14ac:dyDescent="0.15">
      <c r="A66">
        <v>10730</v>
      </c>
      <c r="B66" t="s">
        <v>195</v>
      </c>
      <c r="C66" t="s">
        <v>108</v>
      </c>
      <c r="D66" t="s">
        <v>274</v>
      </c>
      <c r="E66" t="s">
        <v>279</v>
      </c>
      <c r="F66">
        <v>47510</v>
      </c>
    </row>
    <row r="67" spans="1:6" x14ac:dyDescent="0.15">
      <c r="A67">
        <v>10731</v>
      </c>
      <c r="B67" t="s">
        <v>199</v>
      </c>
      <c r="C67" t="s">
        <v>109</v>
      </c>
      <c r="D67" t="s">
        <v>274</v>
      </c>
      <c r="E67" t="s">
        <v>279</v>
      </c>
      <c r="F67">
        <v>47520</v>
      </c>
    </row>
    <row r="68" spans="1:6" x14ac:dyDescent="0.15">
      <c r="A68">
        <v>10679</v>
      </c>
      <c r="B68" t="s">
        <v>193</v>
      </c>
      <c r="C68" t="s">
        <v>110</v>
      </c>
      <c r="D68" t="s">
        <v>274</v>
      </c>
      <c r="E68" t="s">
        <v>279</v>
      </c>
      <c r="F68">
        <v>47530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B37" zoomScale="85" zoomScaleNormal="85" workbookViewId="0">
      <selection activeCell="E60" sqref="E60"/>
    </sheetView>
  </sheetViews>
  <sheetFormatPr defaultRowHeight="13.5" x14ac:dyDescent="0.15"/>
  <cols>
    <col min="1" max="1" width="36" customWidth="1"/>
    <col min="2" max="2" width="17.75" customWidth="1"/>
    <col min="3" max="3" width="20.25" customWidth="1"/>
    <col min="5" max="5" width="22.375" customWidth="1"/>
    <col min="6" max="6" width="39.25" customWidth="1"/>
    <col min="7" max="7" width="28.875" bestFit="1" customWidth="1"/>
    <col min="8" max="8" width="27.25" bestFit="1" customWidth="1"/>
    <col min="9" max="9" width="20.375" bestFit="1" customWidth="1"/>
  </cols>
  <sheetData>
    <row r="1" spans="1:11" x14ac:dyDescent="0.15">
      <c r="A1" t="s">
        <v>132</v>
      </c>
      <c r="B1" t="s">
        <v>133</v>
      </c>
      <c r="C1" t="s">
        <v>117</v>
      </c>
      <c r="D1">
        <v>60</v>
      </c>
      <c r="E1" t="s">
        <v>133</v>
      </c>
    </row>
    <row r="2" spans="1:11" x14ac:dyDescent="0.15">
      <c r="A2" t="s">
        <v>293</v>
      </c>
      <c r="B2" t="s">
        <v>116</v>
      </c>
      <c r="C2" t="s">
        <v>117</v>
      </c>
      <c r="D2">
        <v>69</v>
      </c>
      <c r="E2" t="s">
        <v>116</v>
      </c>
    </row>
    <row r="3" spans="1:11" x14ac:dyDescent="0.15">
      <c r="A3" t="s">
        <v>126</v>
      </c>
      <c r="B3" t="s">
        <v>127</v>
      </c>
      <c r="C3" t="s">
        <v>117</v>
      </c>
      <c r="D3">
        <v>70</v>
      </c>
      <c r="E3" t="s">
        <v>127</v>
      </c>
    </row>
    <row r="4" spans="1:11" x14ac:dyDescent="0.15">
      <c r="A4" s="3" t="s">
        <v>118</v>
      </c>
      <c r="B4" t="s">
        <v>119</v>
      </c>
      <c r="C4" t="s">
        <v>115</v>
      </c>
      <c r="D4">
        <v>10</v>
      </c>
      <c r="E4" t="s">
        <v>119</v>
      </c>
    </row>
    <row r="5" spans="1:11" x14ac:dyDescent="0.15">
      <c r="A5" s="4" t="s">
        <v>123</v>
      </c>
      <c r="B5" t="s">
        <v>124</v>
      </c>
      <c r="C5" t="s">
        <v>115</v>
      </c>
      <c r="D5">
        <v>25</v>
      </c>
      <c r="E5" t="s">
        <v>125</v>
      </c>
    </row>
    <row r="6" spans="1:11" x14ac:dyDescent="0.15">
      <c r="A6" s="4" t="s">
        <v>120</v>
      </c>
      <c r="B6" t="s">
        <v>121</v>
      </c>
      <c r="C6" t="s">
        <v>115</v>
      </c>
      <c r="D6">
        <v>30</v>
      </c>
      <c r="E6" t="s">
        <v>122</v>
      </c>
    </row>
    <row r="7" spans="1:11" x14ac:dyDescent="0.15">
      <c r="A7" t="s">
        <v>164</v>
      </c>
      <c r="B7" t="s">
        <v>165</v>
      </c>
      <c r="C7" t="s">
        <v>118</v>
      </c>
      <c r="D7">
        <v>5</v>
      </c>
      <c r="E7" t="s">
        <v>66</v>
      </c>
      <c r="F7" t="s">
        <v>339</v>
      </c>
      <c r="G7" t="s">
        <v>376</v>
      </c>
      <c r="H7" t="str">
        <f>VLOOKUP(G7,Sheet5!A:B,2,0)</f>
        <v>Menu.MRP.Trans.Rccp.Plan</v>
      </c>
      <c r="I7" t="str">
        <f>SUBSTITUTE(F7,G7&amp;"-","")</f>
        <v>查询</v>
      </c>
      <c r="J7" t="str">
        <f>"update sys_menu set name='"&amp;I7&amp;"',desc1='"&amp;F7&amp;"',parent='"&amp;H7&amp;"' where code='"&amp;A7&amp;"'"</f>
        <v>update sys_menu set name='查询',desc1='事务-预测计划-车型计划-查询',parent='Menu.MRP.Trans.Rccp.Plan' where code='Url_Mrp_MrpPlan_View'</v>
      </c>
      <c r="K7" t="str">
        <f>"update sys_menu set desc1='"&amp;F7&amp;"' where code='"&amp;A7&amp;"'"</f>
        <v>update sys_menu set desc1='事务-预测计划-车型计划-查询' where code='Url_Mrp_MrpPlan_View'</v>
      </c>
    </row>
    <row r="8" spans="1:11" x14ac:dyDescent="0.15">
      <c r="A8" t="s">
        <v>223</v>
      </c>
      <c r="B8" t="s">
        <v>224</v>
      </c>
      <c r="C8" t="s">
        <v>118</v>
      </c>
      <c r="D8">
        <v>6</v>
      </c>
      <c r="E8" t="s">
        <v>67</v>
      </c>
      <c r="F8" t="s">
        <v>340</v>
      </c>
      <c r="G8" t="s">
        <v>377</v>
      </c>
      <c r="H8" t="str">
        <f>VLOOKUP(G8,Sheet5!A:B,2,0)</f>
        <v>Menu.MRP.Trans.Mrp.Plan</v>
      </c>
      <c r="I8" t="str">
        <f t="shared" ref="I8:I71" si="0">SUBSTITUTE(F8,G8&amp;"-","")</f>
        <v>查询</v>
      </c>
      <c r="J8" s="5" t="str">
        <f t="shared" ref="J8:J71" si="1">"update sys_menu set name='"&amp;I8&amp;"',desc1='"&amp;F8&amp;"',parent='"&amp;H8&amp;"' where code='"&amp;A8&amp;"'"</f>
        <v>update sys_menu set name='查询',desc1='事务-作业计划-发货计划-查询',parent='Menu.MRP.Trans.Mrp.Plan' where code='Url_Mrp_RccpPlan_View'</v>
      </c>
      <c r="K8" t="str">
        <f t="shared" ref="K8:K71" si="2">"update sys_menu set desc1='"&amp;F8&amp;"' where code='"&amp;A8&amp;"'"</f>
        <v>update sys_menu set desc1='事务-作业计划-发货计划-查询' where code='Url_Mrp_RccpPlan_View'</v>
      </c>
    </row>
    <row r="9" spans="1:11" x14ac:dyDescent="0.15">
      <c r="A9" t="s">
        <v>162</v>
      </c>
      <c r="B9" t="s">
        <v>454</v>
      </c>
      <c r="C9" t="s">
        <v>118</v>
      </c>
      <c r="D9">
        <v>550</v>
      </c>
      <c r="E9" t="s">
        <v>163</v>
      </c>
      <c r="F9" s="6" t="s">
        <v>497</v>
      </c>
      <c r="G9" t="s">
        <v>502</v>
      </c>
      <c r="H9" t="str">
        <f>VLOOKUP(G9,Sheet5!A:B,2,0)</f>
        <v>Menu.MRP.Setup.Fi.MachineInstance</v>
      </c>
      <c r="I9" t="str">
        <f t="shared" si="0"/>
        <v>查询</v>
      </c>
      <c r="J9" t="str">
        <f t="shared" si="1"/>
        <v>update sys_menu set name='查询',desc1='设置-后加工-后加工日历-查询',parent='Menu.MRP.Setup.Fi.MachineInstance' where code='Url_MRP_MachineInstanceView_View'</v>
      </c>
      <c r="K9" t="str">
        <f t="shared" si="2"/>
        <v>update sys_menu set desc1='设置-后加工-后加工日历-查询' where code='Url_MRP_MachineInstanceView_View'</v>
      </c>
    </row>
    <row r="10" spans="1:11" x14ac:dyDescent="0.15">
      <c r="A10" t="s">
        <v>209</v>
      </c>
      <c r="B10" t="s">
        <v>457</v>
      </c>
      <c r="C10" t="s">
        <v>118</v>
      </c>
      <c r="D10">
        <v>550</v>
      </c>
      <c r="E10" t="s">
        <v>210</v>
      </c>
      <c r="F10" s="6" t="s">
        <v>503</v>
      </c>
      <c r="G10" t="s">
        <v>504</v>
      </c>
      <c r="H10" t="str">
        <f>VLOOKUP(G10,Sheet5!A:B,2,0)</f>
        <v>Menu.MRP.Setup.Ex.ProdLineExInstance</v>
      </c>
      <c r="I10" t="str">
        <f t="shared" si="0"/>
        <v>查询</v>
      </c>
      <c r="J10" t="str">
        <f t="shared" si="1"/>
        <v>update sys_menu set name='查询',desc1='设置-挤出-挤出资源日历-查询',parent='Menu.MRP.Setup.Ex.ProdLineExInstance' where code='Url_MRP_ProdLineExInstanceView_View'</v>
      </c>
      <c r="K10" t="str">
        <f t="shared" si="2"/>
        <v>update sys_menu set desc1='设置-挤出-挤出资源日历-查询' where code='Url_MRP_ProdLineExInstanceView_View'</v>
      </c>
    </row>
    <row r="11" spans="1:11" x14ac:dyDescent="0.15">
      <c r="A11" s="2" t="s">
        <v>346</v>
      </c>
      <c r="B11" t="s">
        <v>176</v>
      </c>
      <c r="C11" t="s">
        <v>120</v>
      </c>
      <c r="D11">
        <v>220</v>
      </c>
      <c r="E11" t="s">
        <v>89</v>
      </c>
      <c r="I11" t="str">
        <f t="shared" si="0"/>
        <v/>
      </c>
    </row>
    <row r="12" spans="1:11" x14ac:dyDescent="0.15">
      <c r="A12" s="2" t="s">
        <v>180</v>
      </c>
      <c r="B12" t="s">
        <v>179</v>
      </c>
      <c r="C12" t="s">
        <v>120</v>
      </c>
      <c r="D12">
        <v>230</v>
      </c>
      <c r="E12" t="s">
        <v>90</v>
      </c>
      <c r="I12" t="str">
        <f t="shared" si="0"/>
        <v/>
      </c>
    </row>
    <row r="13" spans="1:11" x14ac:dyDescent="0.15">
      <c r="A13" t="s">
        <v>183</v>
      </c>
      <c r="B13" t="s">
        <v>182</v>
      </c>
      <c r="C13" t="s">
        <v>120</v>
      </c>
      <c r="D13">
        <v>240</v>
      </c>
      <c r="E13" t="s">
        <v>91</v>
      </c>
      <c r="F13" t="s">
        <v>392</v>
      </c>
      <c r="G13" t="s">
        <v>393</v>
      </c>
      <c r="H13" t="str">
        <f>VLOOKUP(G13,Sheet5!A:B,2,0)</f>
        <v>Menu.MRP.Trans.Mrp.FiShiftPlan</v>
      </c>
      <c r="I13" t="str">
        <f t="shared" si="0"/>
        <v>查询</v>
      </c>
      <c r="J13" t="str">
        <f t="shared" si="1"/>
        <v>update sys_menu set name='查询',desc1='事务-作业计划-后加工班产计划-查询',parent='Menu.MRP.Trans.Mrp.FiShiftPlan' where code='Url_Mrp_MrpPlanFi_ShiftView'</v>
      </c>
      <c r="K13" t="str">
        <f t="shared" si="2"/>
        <v>update sys_menu set desc1='事务-作业计划-后加工班产计划-查询' where code='Url_Mrp_MrpPlanFi_ShiftView'</v>
      </c>
    </row>
    <row r="14" spans="1:11" x14ac:dyDescent="0.15">
      <c r="A14" s="2" t="s">
        <v>168</v>
      </c>
      <c r="B14" t="s">
        <v>167</v>
      </c>
      <c r="C14" t="s">
        <v>120</v>
      </c>
      <c r="D14">
        <v>250</v>
      </c>
      <c r="E14" t="s">
        <v>92</v>
      </c>
    </row>
    <row r="15" spans="1:11" x14ac:dyDescent="0.15">
      <c r="A15" s="2" t="s">
        <v>171</v>
      </c>
      <c r="B15" t="s">
        <v>170</v>
      </c>
      <c r="C15" t="s">
        <v>120</v>
      </c>
      <c r="D15">
        <v>260</v>
      </c>
      <c r="E15" t="s">
        <v>93</v>
      </c>
    </row>
    <row r="16" spans="1:11" x14ac:dyDescent="0.15">
      <c r="A16" t="s">
        <v>174</v>
      </c>
      <c r="B16" t="s">
        <v>173</v>
      </c>
      <c r="C16" t="s">
        <v>120</v>
      </c>
      <c r="D16">
        <v>270</v>
      </c>
      <c r="E16" t="s">
        <v>94</v>
      </c>
      <c r="F16" t="s">
        <v>351</v>
      </c>
      <c r="G16" t="s">
        <v>378</v>
      </c>
      <c r="H16" t="str">
        <f>VLOOKUP(G16,Sheet5!A:B,2,0)</f>
        <v>Menu.MRP.Trans.Mrp.ExShiftPlan</v>
      </c>
      <c r="I16" t="str">
        <f t="shared" si="0"/>
        <v>查询</v>
      </c>
      <c r="J16" t="str">
        <f t="shared" si="1"/>
        <v>update sys_menu set name='查询',desc1='事务-作业计划-挤出班产计划-查询',parent='Menu.MRP.Trans.Mrp.ExShiftPlan' where code='Url_Mrp_MrpPlanEx_ShiftView'</v>
      </c>
      <c r="K16" t="str">
        <f t="shared" si="2"/>
        <v>update sys_menu set desc1='事务-作业计划-挤出班产计划-查询' where code='Url_Mrp_MrpPlanEx_ShiftView'</v>
      </c>
    </row>
    <row r="17" spans="1:11" x14ac:dyDescent="0.15">
      <c r="A17" s="2" t="s">
        <v>186</v>
      </c>
      <c r="B17" t="s">
        <v>185</v>
      </c>
      <c r="C17" t="s">
        <v>120</v>
      </c>
      <c r="D17">
        <v>280</v>
      </c>
      <c r="E17" t="s">
        <v>95</v>
      </c>
    </row>
    <row r="18" spans="1:11" x14ac:dyDescent="0.15">
      <c r="A18" s="2" t="s">
        <v>189</v>
      </c>
      <c r="B18" t="s">
        <v>188</v>
      </c>
      <c r="C18" t="s">
        <v>120</v>
      </c>
      <c r="D18">
        <v>290</v>
      </c>
      <c r="E18" t="s">
        <v>96</v>
      </c>
    </row>
    <row r="19" spans="1:11" x14ac:dyDescent="0.15">
      <c r="A19" t="s">
        <v>192</v>
      </c>
      <c r="B19" t="s">
        <v>191</v>
      </c>
      <c r="C19" t="s">
        <v>120</v>
      </c>
      <c r="D19">
        <v>300</v>
      </c>
      <c r="E19" t="s">
        <v>97</v>
      </c>
      <c r="F19" t="s">
        <v>352</v>
      </c>
      <c r="G19" t="s">
        <v>379</v>
      </c>
      <c r="H19" t="str">
        <f>VLOOKUP(G19,Sheet5!A:B,2,0)</f>
        <v>Menu.MRP.Trans.Mrp.MiShiftPlan</v>
      </c>
      <c r="I19" t="str">
        <f t="shared" si="0"/>
        <v>查询</v>
      </c>
      <c r="J19" t="str">
        <f t="shared" si="1"/>
        <v>update sys_menu set name='查询',desc1='事务-作业计划-炼胶班产计划-查询',parent='Menu.MRP.Trans.Mrp.MiShiftPlan' where code='Url_Mrp_MrpPlanMi_ShiftView'</v>
      </c>
      <c r="K19" t="str">
        <f t="shared" si="2"/>
        <v>update sys_menu set desc1='事务-作业计划-炼胶班产计划-查询' where code='Url_Mrp_MrpPlanMi_ShiftView'</v>
      </c>
    </row>
    <row r="20" spans="1:11" x14ac:dyDescent="0.15">
      <c r="A20" t="s">
        <v>150</v>
      </c>
      <c r="B20" t="s">
        <v>151</v>
      </c>
      <c r="C20" t="s">
        <v>120</v>
      </c>
      <c r="D20">
        <v>310</v>
      </c>
      <c r="E20" t="s">
        <v>98</v>
      </c>
      <c r="F20" t="s">
        <v>573</v>
      </c>
      <c r="G20" s="6" t="s">
        <v>570</v>
      </c>
      <c r="H20" t="str">
        <f>VLOOKUP(G20,Sheet5!A:B,2,0)</f>
        <v>Menu.MRP.Trans.Mrp.MiShiftPlan</v>
      </c>
      <c r="I20" t="str">
        <f t="shared" si="0"/>
        <v>工位器具</v>
      </c>
      <c r="J20" t="str">
        <f t="shared" si="1"/>
        <v>update sys_menu set name='工位器具',desc1='事务-作业计划-炼胶班产计划-工位器具',parent='Menu.MRP.Trans.Mrp.MiShiftPlan' where code='Url_Mrp_Container_View'</v>
      </c>
      <c r="K20" t="str">
        <f t="shared" si="2"/>
        <v>update sys_menu set desc1='事务-作业计划-炼胶班产计划-工位器具' where code='Url_Mrp_Container_View'</v>
      </c>
    </row>
    <row r="21" spans="1:11" x14ac:dyDescent="0.15">
      <c r="A21" t="s">
        <v>263</v>
      </c>
      <c r="B21" t="s">
        <v>218</v>
      </c>
      <c r="C21" t="s">
        <v>120</v>
      </c>
      <c r="D21">
        <v>200</v>
      </c>
      <c r="E21" t="s">
        <v>99</v>
      </c>
      <c r="F21" t="s">
        <v>581</v>
      </c>
      <c r="G21" t="s">
        <v>582</v>
      </c>
      <c r="H21" t="str">
        <f>VLOOKUP(G21,Sheet5!A:B,2,0)</f>
        <v>Menu.MRP.Trans.MaterialPlan</v>
      </c>
      <c r="I21" t="str">
        <f t="shared" si="0"/>
        <v>查询(天)</v>
      </c>
      <c r="J21" t="str">
        <f t="shared" si="1"/>
        <v>update sys_menu set name='查询(天)',desc1='事务-物料计划-查询(天)',parent='Menu.MRP.Trans.MaterialPlan' where code='Url_Mrp_RccpPurchasePlan_Day'</v>
      </c>
      <c r="K21" t="str">
        <f t="shared" si="2"/>
        <v>update sys_menu set desc1='事务-物料计划-查询(天)' where code='Url_Mrp_RccpPurchasePlan_Day'</v>
      </c>
    </row>
    <row r="22" spans="1:11" x14ac:dyDescent="0.15">
      <c r="A22" t="s">
        <v>203</v>
      </c>
      <c r="B22" t="s">
        <v>204</v>
      </c>
      <c r="C22" t="s">
        <v>120</v>
      </c>
      <c r="D22">
        <v>330</v>
      </c>
      <c r="E22" t="s">
        <v>100</v>
      </c>
      <c r="F22" t="s">
        <v>353</v>
      </c>
      <c r="G22" t="s">
        <v>380</v>
      </c>
      <c r="H22" t="str">
        <f>VLOOKUP(G22,Sheet5!A:B,2,0)</f>
        <v>Menu.MRP.Trans.Mrp</v>
      </c>
      <c r="I22" t="str">
        <f t="shared" si="0"/>
        <v>计划跟踪</v>
      </c>
      <c r="J22" t="str">
        <f t="shared" si="1"/>
        <v>update sys_menu set name='计划跟踪',desc1='事务-作业计划-计划跟踪',parent='Menu.MRP.Trans.Mrp' where code='Url_Mrp_PlanSimulation_Trace'</v>
      </c>
      <c r="K22" t="str">
        <f t="shared" si="2"/>
        <v>update sys_menu set desc1='事务-作业计划-计划跟踪' where code='Url_Mrp_PlanSimulation_Trace'</v>
      </c>
    </row>
    <row r="23" spans="1:11" x14ac:dyDescent="0.15">
      <c r="A23" t="s">
        <v>251</v>
      </c>
      <c r="B23" t="s">
        <v>252</v>
      </c>
      <c r="C23" t="s">
        <v>123</v>
      </c>
      <c r="D23">
        <v>30</v>
      </c>
      <c r="E23" t="s">
        <v>70</v>
      </c>
      <c r="F23" t="s">
        <v>541</v>
      </c>
      <c r="G23" s="6" t="s">
        <v>532</v>
      </c>
      <c r="H23" t="str">
        <f>VLOOKUP(G23,Sheet5!A:B,2,0)</f>
        <v>Menu.MRP.Trans.Rccp.Fi</v>
      </c>
      <c r="I23" t="str">
        <f t="shared" si="0"/>
        <v>岛区(月)</v>
      </c>
      <c r="J23" t="str">
        <f t="shared" si="1"/>
        <v>update sys_menu set name='岛区(月)',desc1='事务-预测计划-后加工能力-岛区(月)',parent='Menu.MRP.Trans.Rccp.Fi' where code='Url_Mrp_RccpPlanFi_IslandMonth'</v>
      </c>
      <c r="K23" t="str">
        <f t="shared" si="2"/>
        <v>update sys_menu set desc1='事务-预测计划-后加工能力-岛区(月)' where code='Url_Mrp_RccpPlanFi_IslandMonth'</v>
      </c>
    </row>
    <row r="24" spans="1:11" x14ac:dyDescent="0.15">
      <c r="A24" t="s">
        <v>255</v>
      </c>
      <c r="B24" t="s">
        <v>256</v>
      </c>
      <c r="C24" t="s">
        <v>123</v>
      </c>
      <c r="D24">
        <v>40</v>
      </c>
      <c r="E24" t="s">
        <v>71</v>
      </c>
      <c r="F24" t="s">
        <v>543</v>
      </c>
      <c r="G24" s="6" t="s">
        <v>532</v>
      </c>
      <c r="H24" t="str">
        <f>VLOOKUP(G24,Sheet5!A:B,2,0)</f>
        <v>Menu.MRP.Trans.Rccp.Fi</v>
      </c>
      <c r="I24" t="str">
        <f t="shared" si="0"/>
        <v>模具(月)</v>
      </c>
      <c r="J24" t="str">
        <f t="shared" si="1"/>
        <v>update sys_menu set name='模具(月)',desc1='事务-预测计划-后加工能力-模具(月)',parent='Menu.MRP.Trans.Rccp.Fi' where code='Url_Mrp_RccpPlanFi_MachineMonth'</v>
      </c>
      <c r="K24" t="str">
        <f t="shared" si="2"/>
        <v>update sys_menu set desc1='事务-预测计划-后加工能力-模具(月)' where code='Url_Mrp_RccpPlanFi_MachineMonth'</v>
      </c>
    </row>
    <row r="25" spans="1:11" x14ac:dyDescent="0.15">
      <c r="A25" t="s">
        <v>253</v>
      </c>
      <c r="B25" t="s">
        <v>254</v>
      </c>
      <c r="C25" t="s">
        <v>123</v>
      </c>
      <c r="D25">
        <v>50</v>
      </c>
      <c r="E25" t="s">
        <v>72</v>
      </c>
      <c r="F25" t="s">
        <v>545</v>
      </c>
      <c r="G25" s="6" t="s">
        <v>532</v>
      </c>
      <c r="H25" t="str">
        <f>VLOOKUP(G25,Sheet5!A:B,2,0)</f>
        <v>Menu.MRP.Trans.Rccp.Fi</v>
      </c>
      <c r="I25" t="str">
        <f t="shared" si="0"/>
        <v>岛区(周)</v>
      </c>
      <c r="J25" t="str">
        <f t="shared" si="1"/>
        <v>update sys_menu set name='岛区(周)',desc1='事务-预测计划-后加工能力-岛区(周)',parent='Menu.MRP.Trans.Rccp.Fi' where code='Url_Mrp_RccpPlanFi_IslandWeek'</v>
      </c>
      <c r="K25" t="str">
        <f t="shared" si="2"/>
        <v>update sys_menu set desc1='事务-预测计划-后加工能力-岛区(周)' where code='Url_Mrp_RccpPlanFi_IslandWeek'</v>
      </c>
    </row>
    <row r="26" spans="1:11" x14ac:dyDescent="0.15">
      <c r="A26" t="s">
        <v>257</v>
      </c>
      <c r="B26" t="s">
        <v>258</v>
      </c>
      <c r="C26" t="s">
        <v>123</v>
      </c>
      <c r="D26">
        <v>60</v>
      </c>
      <c r="E26" t="s">
        <v>73</v>
      </c>
      <c r="F26" t="s">
        <v>547</v>
      </c>
      <c r="G26" s="6" t="s">
        <v>532</v>
      </c>
      <c r="H26" t="str">
        <f>VLOOKUP(G26,Sheet5!A:B,2,0)</f>
        <v>Menu.MRP.Trans.Rccp.Fi</v>
      </c>
      <c r="I26" t="str">
        <f t="shared" si="0"/>
        <v>模具(周)</v>
      </c>
      <c r="J26" t="str">
        <f t="shared" si="1"/>
        <v>update sys_menu set name='模具(周)',desc1='事务-预测计划-后加工能力-模具(周)',parent='Menu.MRP.Trans.Rccp.Fi' where code='Url_Mrp_RccpPlanFi_MachineWeek'</v>
      </c>
      <c r="K26" t="str">
        <f t="shared" si="2"/>
        <v>update sys_menu set desc1='事务-预测计划-后加工能力-模具(周)' where code='Url_Mrp_RccpPlanFi_MachineWeek'</v>
      </c>
    </row>
    <row r="27" spans="1:11" x14ac:dyDescent="0.15">
      <c r="A27" t="s">
        <v>241</v>
      </c>
      <c r="B27" t="s">
        <v>242</v>
      </c>
      <c r="C27" t="s">
        <v>123</v>
      </c>
      <c r="D27">
        <v>70</v>
      </c>
      <c r="E27" t="s">
        <v>354</v>
      </c>
      <c r="F27" t="s">
        <v>549</v>
      </c>
      <c r="G27" s="6" t="s">
        <v>534</v>
      </c>
      <c r="H27" t="str">
        <f>VLOOKUP(G27,Sheet5!A:B,2,0)</f>
        <v>Menu.MRP.Trans.Rccp.Ex</v>
      </c>
      <c r="I27" t="str">
        <f t="shared" si="0"/>
        <v>生产线负荷率</v>
      </c>
      <c r="J27" t="str">
        <f t="shared" si="1"/>
        <v>update sys_menu set name='生产线负荷率',desc1='事务-预测计划-挤出能力-生产线负荷率',parent='Menu.MRP.Trans.Rccp.Ex' where code='Url_Mrp_RccpPlanEx_ProdLineLoad'</v>
      </c>
      <c r="K27" t="str">
        <f t="shared" si="2"/>
        <v>update sys_menu set desc1='事务-预测计划-挤出能力-生产线负荷率' where code='Url_Mrp_RccpPlanEx_ProdLineLoad'</v>
      </c>
    </row>
    <row r="28" spans="1:11" x14ac:dyDescent="0.15">
      <c r="A28" t="s">
        <v>243</v>
      </c>
      <c r="B28" t="s">
        <v>244</v>
      </c>
      <c r="C28" t="s">
        <v>123</v>
      </c>
      <c r="D28">
        <v>80</v>
      </c>
      <c r="E28" t="s">
        <v>75</v>
      </c>
      <c r="F28" t="s">
        <v>551</v>
      </c>
      <c r="G28" s="6" t="s">
        <v>534</v>
      </c>
      <c r="H28" t="str">
        <f>VLOOKUP(G28,Sheet5!A:B,2,0)</f>
        <v>Menu.MRP.Trans.Rccp.Ex</v>
      </c>
      <c r="I28" t="str">
        <f t="shared" si="0"/>
        <v>生产线总米数</v>
      </c>
      <c r="J28" t="str">
        <f t="shared" si="1"/>
        <v>update sys_menu set name='生产线总米数',desc1='事务-预测计划-挤出能力-生产线总米数',parent='Menu.MRP.Trans.Rccp.Ex' where code='Url_Mrp_RccpPlanEx_ProdLineQty'</v>
      </c>
      <c r="K28" t="str">
        <f t="shared" si="2"/>
        <v>update sys_menu set desc1='事务-预测计划-挤出能力-生产线总米数' where code='Url_Mrp_RccpPlanEx_ProdLineQty'</v>
      </c>
    </row>
    <row r="29" spans="1:11" x14ac:dyDescent="0.15">
      <c r="A29" t="s">
        <v>248</v>
      </c>
      <c r="B29" t="s">
        <v>249</v>
      </c>
      <c r="C29" t="s">
        <v>123</v>
      </c>
      <c r="D29">
        <v>90</v>
      </c>
      <c r="E29" t="s">
        <v>250</v>
      </c>
      <c r="F29" t="s">
        <v>553</v>
      </c>
      <c r="G29" s="6" t="s">
        <v>534</v>
      </c>
      <c r="H29" t="str">
        <f>VLOOKUP(G29,Sheet5!A:B,2,0)</f>
        <v>Menu.MRP.Trans.Rccp.Ex</v>
      </c>
      <c r="I29" t="str">
        <f t="shared" si="0"/>
        <v>生产线速度</v>
      </c>
      <c r="J29" t="str">
        <f t="shared" si="1"/>
        <v>update sys_menu set name='生产线速度',desc1='事务-预测计划-挤出能力-生产线速度',parent='Menu.MRP.Trans.Rccp.Ex' where code='Url_Mrp_RccpPlanEx_ProdLineSpeed'</v>
      </c>
      <c r="K29" t="str">
        <f t="shared" si="2"/>
        <v>update sys_menu set desc1='事务-预测计划-挤出能力-生产线速度' where code='Url_Mrp_RccpPlanEx_ProdLineSpeed'</v>
      </c>
    </row>
    <row r="30" spans="1:11" x14ac:dyDescent="0.15">
      <c r="A30" t="s">
        <v>245</v>
      </c>
      <c r="B30" t="s">
        <v>246</v>
      </c>
      <c r="C30" t="s">
        <v>123</v>
      </c>
      <c r="D30">
        <v>100</v>
      </c>
      <c r="E30" t="s">
        <v>247</v>
      </c>
      <c r="F30" t="s">
        <v>555</v>
      </c>
      <c r="G30" s="6" t="s">
        <v>534</v>
      </c>
      <c r="H30" t="str">
        <f>VLOOKUP(G30,Sheet5!A:B,2,0)</f>
        <v>Menu.MRP.Trans.Rccp.Ex</v>
      </c>
      <c r="I30" t="str">
        <f t="shared" si="0"/>
        <v>生产线废品率</v>
      </c>
      <c r="J30" t="str">
        <f t="shared" si="1"/>
        <v>update sys_menu set name='生产线废品率',desc1='事务-预测计划-挤出能力-生产线废品率',parent='Menu.MRP.Trans.Rccp.Ex' where code='Url_Mrp_RccpPlanEx_ProdLineScrapPercentage'</v>
      </c>
      <c r="K30" t="str">
        <f t="shared" si="2"/>
        <v>update sys_menu set desc1='事务-预测计划-挤出能力-生产线废品率' where code='Url_Mrp_RccpPlanEx_ProdLineScrapPercentage'</v>
      </c>
    </row>
    <row r="31" spans="1:11" x14ac:dyDescent="0.15">
      <c r="A31" t="s">
        <v>239</v>
      </c>
      <c r="B31" t="s">
        <v>240</v>
      </c>
      <c r="C31" t="s">
        <v>123</v>
      </c>
      <c r="D31">
        <v>110</v>
      </c>
      <c r="E31" t="s">
        <v>78</v>
      </c>
      <c r="F31" t="s">
        <v>557</v>
      </c>
      <c r="G31" s="6" t="s">
        <v>534</v>
      </c>
      <c r="H31" t="str">
        <f>VLOOKUP(G31,Sheet5!A:B,2,0)</f>
        <v>Menu.MRP.Trans.Rccp.Ex</v>
      </c>
      <c r="I31" t="str">
        <f t="shared" si="0"/>
        <v>断面占线时间</v>
      </c>
      <c r="J31" t="str">
        <f t="shared" si="1"/>
        <v>update sys_menu set name='断面占线时间',desc1='事务-预测计划-挤出能力-断面占线时间',parent='Menu.MRP.Trans.Rccp.Ex' where code='Url_Mrp_RccpPlanEx_ItemTime'</v>
      </c>
      <c r="K31" t="str">
        <f t="shared" si="2"/>
        <v>update sys_menu set desc1='事务-预测计划-挤出能力-断面占线时间' where code='Url_Mrp_RccpPlanEx_ItemTime'</v>
      </c>
    </row>
    <row r="32" spans="1:11" x14ac:dyDescent="0.15">
      <c r="A32" t="s">
        <v>235</v>
      </c>
      <c r="B32" t="s">
        <v>236</v>
      </c>
      <c r="C32" t="s">
        <v>123</v>
      </c>
      <c r="D32">
        <v>120</v>
      </c>
      <c r="E32" t="s">
        <v>79</v>
      </c>
      <c r="F32" t="s">
        <v>559</v>
      </c>
      <c r="G32" s="6" t="s">
        <v>534</v>
      </c>
      <c r="H32" t="str">
        <f>VLOOKUP(G32,Sheet5!A:B,2,0)</f>
        <v>Menu.MRP.Trans.Rccp.Ex</v>
      </c>
      <c r="I32" t="str">
        <f t="shared" si="0"/>
        <v>断面占线率</v>
      </c>
      <c r="J32" t="str">
        <f t="shared" si="1"/>
        <v>update sys_menu set name='断面占线率',desc1='事务-预测计划-挤出能力-断面占线率',parent='Menu.MRP.Trans.Rccp.Ex' where code='Url_Mrp_RccpPlanEx_ItemLoad'</v>
      </c>
      <c r="K32" t="str">
        <f t="shared" si="2"/>
        <v>update sys_menu set desc1='事务-预测计划-挤出能力-断面占线率' where code='Url_Mrp_RccpPlanEx_ItemLoad'</v>
      </c>
    </row>
    <row r="33" spans="1:11" x14ac:dyDescent="0.15">
      <c r="A33" t="s">
        <v>237</v>
      </c>
      <c r="B33" t="s">
        <v>238</v>
      </c>
      <c r="C33" t="s">
        <v>123</v>
      </c>
      <c r="D33">
        <v>130</v>
      </c>
      <c r="E33" t="s">
        <v>355</v>
      </c>
      <c r="F33" t="s">
        <v>561</v>
      </c>
      <c r="G33" s="6" t="s">
        <v>534</v>
      </c>
      <c r="H33" t="str">
        <f>VLOOKUP(G33,Sheet5!A:B,2,0)</f>
        <v>Menu.MRP.Trans.Rccp.Ex</v>
      </c>
      <c r="I33" t="str">
        <f t="shared" si="0"/>
        <v>断面总米数</v>
      </c>
      <c r="J33" t="str">
        <f t="shared" si="1"/>
        <v>update sys_menu set name='断面总米数',desc1='事务-预测计划-挤出能力-断面总米数',parent='Menu.MRP.Trans.Rccp.Ex' where code='Url_Mrp_RccpPlanEx_ItemQty'</v>
      </c>
      <c r="K33" t="str">
        <f t="shared" si="2"/>
        <v>update sys_menu set desc1='事务-预测计划-挤出能力-断面总米数' where code='Url_Mrp_RccpPlanEx_ItemQty'</v>
      </c>
    </row>
    <row r="34" spans="1:11" x14ac:dyDescent="0.15">
      <c r="A34" t="s">
        <v>225</v>
      </c>
      <c r="B34" t="s">
        <v>226</v>
      </c>
      <c r="C34" t="s">
        <v>123</v>
      </c>
      <c r="D34">
        <v>140</v>
      </c>
      <c r="E34" t="s">
        <v>81</v>
      </c>
      <c r="F34" t="s">
        <v>562</v>
      </c>
      <c r="G34" s="6" t="s">
        <v>534</v>
      </c>
      <c r="H34" t="str">
        <f>VLOOKUP(G34,Sheet5!A:B,2,0)</f>
        <v>Menu.MRP.Trans.Rccp.Ex</v>
      </c>
      <c r="I34" t="str">
        <f t="shared" si="0"/>
        <v>生产线分类负荷率</v>
      </c>
      <c r="J34" t="str">
        <f t="shared" si="1"/>
        <v>update sys_menu set name='生产线分类负荷率',desc1='事务-预测计划-挤出能力-生产线分类负荷率',parent='Menu.MRP.Trans.Rccp.Ex' where code='Url_Mrp_RccpPlanEx_ClassifyLoad'</v>
      </c>
      <c r="K34" t="str">
        <f t="shared" si="2"/>
        <v>update sys_menu set desc1='事务-预测计划-挤出能力-生产线分类负荷率' where code='Url_Mrp_RccpPlanEx_ClassifyLoad'</v>
      </c>
    </row>
    <row r="35" spans="1:11" x14ac:dyDescent="0.15">
      <c r="A35" t="s">
        <v>232</v>
      </c>
      <c r="B35" t="s">
        <v>233</v>
      </c>
      <c r="C35" t="s">
        <v>123</v>
      </c>
      <c r="D35">
        <v>150</v>
      </c>
      <c r="E35" t="s">
        <v>234</v>
      </c>
      <c r="F35" t="s">
        <v>563</v>
      </c>
      <c r="G35" s="6" t="s">
        <v>534</v>
      </c>
      <c r="H35" t="str">
        <f>VLOOKUP(G35,Sheet5!A:B,2,0)</f>
        <v>Menu.MRP.Trans.Rccp.Ex</v>
      </c>
      <c r="I35" t="str">
        <f t="shared" si="0"/>
        <v>生产线分类速度</v>
      </c>
      <c r="J35" t="str">
        <f t="shared" si="1"/>
        <v>update sys_menu set name='生产线分类速度',desc1='事务-预测计划-挤出能力-生产线分类速度',parent='Menu.MRP.Trans.Rccp.Ex' where code='Url_Mrp_RccpPlanEx_ClassifySpeed'</v>
      </c>
      <c r="K35" t="str">
        <f t="shared" si="2"/>
        <v>update sys_menu set desc1='事务-预测计划-挤出能力-生产线分类速度' where code='Url_Mrp_RccpPlanEx_ClassifySpeed'</v>
      </c>
    </row>
    <row r="36" spans="1:11" x14ac:dyDescent="0.15">
      <c r="A36" t="s">
        <v>229</v>
      </c>
      <c r="B36" t="s">
        <v>230</v>
      </c>
      <c r="C36" t="s">
        <v>123</v>
      </c>
      <c r="D36">
        <v>160</v>
      </c>
      <c r="E36" t="s">
        <v>231</v>
      </c>
      <c r="F36" t="s">
        <v>564</v>
      </c>
      <c r="G36" s="6" t="s">
        <v>534</v>
      </c>
      <c r="H36" t="str">
        <f>VLOOKUP(G36,Sheet5!A:B,2,0)</f>
        <v>Menu.MRP.Trans.Rccp.Ex</v>
      </c>
      <c r="I36" t="str">
        <f t="shared" si="0"/>
        <v>生产线分类废品率</v>
      </c>
      <c r="J36" t="str">
        <f t="shared" si="1"/>
        <v>update sys_menu set name='生产线分类废品率',desc1='事务-预测计划-挤出能力-生产线分类废品率',parent='Menu.MRP.Trans.Rccp.Ex' where code='Url_Mrp_RccpPlanEx_ClassifyScrapPercentage'</v>
      </c>
      <c r="K36" t="str">
        <f t="shared" si="2"/>
        <v>update sys_menu set desc1='事务-预测计划-挤出能力-生产线分类废品率' where code='Url_Mrp_RccpPlanEx_ClassifyScrapPercentage'</v>
      </c>
    </row>
    <row r="37" spans="1:11" x14ac:dyDescent="0.15">
      <c r="A37" t="s">
        <v>227</v>
      </c>
      <c r="B37" t="s">
        <v>228</v>
      </c>
      <c r="C37" t="s">
        <v>123</v>
      </c>
      <c r="D37">
        <v>170</v>
      </c>
      <c r="E37" t="s">
        <v>84</v>
      </c>
      <c r="F37" t="s">
        <v>565</v>
      </c>
      <c r="G37" s="6" t="s">
        <v>534</v>
      </c>
      <c r="H37" t="str">
        <f>VLOOKUP(G37,Sheet5!A:B,2,0)</f>
        <v>Menu.MRP.Trans.Rccp.Ex</v>
      </c>
      <c r="I37" t="str">
        <f t="shared" si="0"/>
        <v>生产线分类总米数</v>
      </c>
      <c r="J37" t="str">
        <f t="shared" si="1"/>
        <v>update sys_menu set name='生产线分类总米数',desc1='事务-预测计划-挤出能力-生产线分类总米数',parent='Menu.MRP.Trans.Rccp.Ex' where code='Url_Mrp_RccpPlanEx_ClassifyQty'</v>
      </c>
      <c r="K37" t="str">
        <f t="shared" si="2"/>
        <v>update sys_menu set desc1='事务-预测计划-挤出能力-生产线分类总米数' where code='Url_Mrp_RccpPlanEx_ClassifyQty'</v>
      </c>
    </row>
    <row r="38" spans="1:11" x14ac:dyDescent="0.15">
      <c r="A38" t="s">
        <v>259</v>
      </c>
      <c r="B38" t="s">
        <v>260</v>
      </c>
      <c r="C38" t="s">
        <v>123</v>
      </c>
      <c r="D38">
        <v>180</v>
      </c>
      <c r="E38" t="s">
        <v>85</v>
      </c>
      <c r="F38" t="s">
        <v>567</v>
      </c>
      <c r="G38" s="6" t="s">
        <v>536</v>
      </c>
      <c r="H38" t="str">
        <f>VLOOKUP(G38,Sheet5!A:B,2,0)</f>
        <v>Menu.MRP.Trans.Rccp.Mi</v>
      </c>
      <c r="I38" t="str">
        <f t="shared" si="0"/>
        <v>生产线负荷</v>
      </c>
      <c r="J38" t="str">
        <f t="shared" si="1"/>
        <v>update sys_menu set name='生产线负荷',desc1='事务-预测计划-炼胶能力-生产线负荷',parent='Menu.MRP.Trans.Rccp.Mi' where code='Url_Mrp_RccpPlanMi_Load'</v>
      </c>
      <c r="K38" t="str">
        <f t="shared" si="2"/>
        <v>update sys_menu set desc1='事务-预测计划-炼胶能力-生产线负荷' where code='Url_Mrp_RccpPlanMi_Load'</v>
      </c>
    </row>
    <row r="39" spans="1:11" x14ac:dyDescent="0.15">
      <c r="A39" t="s">
        <v>261</v>
      </c>
      <c r="B39" t="s">
        <v>262</v>
      </c>
      <c r="C39" t="s">
        <v>123</v>
      </c>
      <c r="D39">
        <v>190</v>
      </c>
      <c r="E39" t="s">
        <v>86</v>
      </c>
      <c r="F39" t="s">
        <v>569</v>
      </c>
      <c r="G39" s="6" t="s">
        <v>536</v>
      </c>
      <c r="H39" t="str">
        <f>VLOOKUP(G39,Sheet5!A:B,2,0)</f>
        <v>Menu.MRP.Trans.Rccp.Mi</v>
      </c>
      <c r="I39" t="str">
        <f t="shared" si="0"/>
        <v>生产线负荷明细</v>
      </c>
      <c r="J39" t="str">
        <f t="shared" si="1"/>
        <v>update sys_menu set name='生产线负荷明细',desc1='事务-预测计划-炼胶能力-生产线负荷明细',parent='Menu.MRP.Trans.Rccp.Mi' where code='Url_Mrp_RccpPlanMi_LoadDetail'</v>
      </c>
      <c r="K39" t="str">
        <f t="shared" si="2"/>
        <v>update sys_menu set desc1='事务-预测计划-炼胶能力-生产线负荷明细' where code='Url_Mrp_RccpPlanMi_LoadDetail'</v>
      </c>
    </row>
    <row r="40" spans="1:11" x14ac:dyDescent="0.15">
      <c r="A40" t="s">
        <v>264</v>
      </c>
      <c r="B40" t="s">
        <v>220</v>
      </c>
      <c r="C40" t="s">
        <v>123</v>
      </c>
      <c r="D40">
        <v>220</v>
      </c>
      <c r="E40" t="s">
        <v>87</v>
      </c>
      <c r="F40" t="s">
        <v>586</v>
      </c>
      <c r="G40" t="s">
        <v>582</v>
      </c>
      <c r="H40" t="str">
        <f>VLOOKUP(G40,Sheet5!A:B,2,0)</f>
        <v>Menu.MRP.Trans.MaterialPlan</v>
      </c>
      <c r="I40" t="str">
        <f t="shared" si="0"/>
        <v>查询(月)</v>
      </c>
      <c r="J40" t="str">
        <f t="shared" si="1"/>
        <v>update sys_menu set name='查询(月)',desc1='事务-物料计划-查询(月)',parent='Menu.MRP.Trans.MaterialPlan' where code='Url_Mrp_RccpPurchasePlan_Month'</v>
      </c>
      <c r="K40" t="str">
        <f t="shared" si="2"/>
        <v>update sys_menu set desc1='事务-物料计划-查询(月)' where code='Url_Mrp_RccpPurchasePlan_Month'</v>
      </c>
    </row>
    <row r="41" spans="1:11" x14ac:dyDescent="0.15">
      <c r="A41" t="s">
        <v>265</v>
      </c>
      <c r="B41" t="s">
        <v>222</v>
      </c>
      <c r="C41" t="s">
        <v>123</v>
      </c>
      <c r="D41">
        <v>210</v>
      </c>
      <c r="E41" t="s">
        <v>88</v>
      </c>
      <c r="F41" t="s">
        <v>585</v>
      </c>
      <c r="G41" t="s">
        <v>582</v>
      </c>
      <c r="H41" t="str">
        <f>VLOOKUP(G41,Sheet5!A:B,2,0)</f>
        <v>Menu.MRP.Trans.MaterialPlan</v>
      </c>
      <c r="I41" t="str">
        <f t="shared" si="0"/>
        <v>查询(周)</v>
      </c>
      <c r="J41" t="str">
        <f t="shared" si="1"/>
        <v>update sys_menu set name='查询(周)',desc1='事务-物料计划-查询(周)',parent='Menu.MRP.Trans.MaterialPlan' where code='Url_Mrp_RccpPurchasePlan_Week'</v>
      </c>
      <c r="K41" t="str">
        <f t="shared" si="2"/>
        <v>update sys_menu set desc1='事务-物料计划-查询(周)' where code='Url_Mrp_RccpPurchasePlan_Week'</v>
      </c>
    </row>
    <row r="42" spans="1:11" x14ac:dyDescent="0.15">
      <c r="A42" s="3" t="s">
        <v>128</v>
      </c>
      <c r="B42" t="s">
        <v>129</v>
      </c>
      <c r="C42" t="s">
        <v>294</v>
      </c>
      <c r="D42">
        <v>10</v>
      </c>
      <c r="E42" t="s">
        <v>129</v>
      </c>
      <c r="I42" t="str">
        <f t="shared" si="0"/>
        <v/>
      </c>
    </row>
    <row r="43" spans="1:11" x14ac:dyDescent="0.15">
      <c r="A43" s="4" t="s">
        <v>130</v>
      </c>
      <c r="B43" t="s">
        <v>131</v>
      </c>
      <c r="C43" t="s">
        <v>126</v>
      </c>
      <c r="D43">
        <v>10</v>
      </c>
      <c r="E43" t="s">
        <v>131</v>
      </c>
      <c r="I43" t="str">
        <f t="shared" si="0"/>
        <v/>
      </c>
    </row>
    <row r="44" spans="1:11" x14ac:dyDescent="0.15">
      <c r="A44" t="s">
        <v>147</v>
      </c>
      <c r="B44" t="s">
        <v>148</v>
      </c>
      <c r="C44" t="s">
        <v>128</v>
      </c>
      <c r="D44">
        <v>80</v>
      </c>
      <c r="E44" t="s">
        <v>149</v>
      </c>
      <c r="F44" t="s">
        <v>356</v>
      </c>
      <c r="G44" t="s">
        <v>381</v>
      </c>
      <c r="H44" t="str">
        <f>VLOOKUP(G44,Sheet5!A:B,2,0)</f>
        <v>Menu.MRP.Setup.Mi</v>
      </c>
      <c r="I44" t="str">
        <f t="shared" si="0"/>
        <v>工位器具</v>
      </c>
      <c r="J44" t="str">
        <f t="shared" si="1"/>
        <v>update sys_menu set name='工位器具',desc1='设置-炼胶-工位器具',parent='Menu.MRP.Setup.Mi' where code='Url_Container_View'</v>
      </c>
      <c r="K44" t="str">
        <f t="shared" si="2"/>
        <v>update sys_menu set desc1='设置-炼胶-工位器具' where code='Url_Container_View'</v>
      </c>
    </row>
    <row r="45" spans="1:11" x14ac:dyDescent="0.15">
      <c r="A45" t="s">
        <v>155</v>
      </c>
      <c r="B45" t="s">
        <v>156</v>
      </c>
      <c r="C45" t="s">
        <v>128</v>
      </c>
      <c r="D45">
        <v>554</v>
      </c>
      <c r="E45" t="s">
        <v>157</v>
      </c>
      <c r="F45" t="s">
        <v>357</v>
      </c>
      <c r="G45" t="s">
        <v>382</v>
      </c>
      <c r="H45" t="str">
        <f>VLOOKUP(G45,Sheet5!A:B,2,0)</f>
        <v>Menu.MRP.Setup.Fi</v>
      </c>
      <c r="I45" t="str">
        <f t="shared" si="0"/>
        <v>岛区</v>
      </c>
      <c r="J45" t="str">
        <f t="shared" si="1"/>
        <v>update sys_menu set name='岛区',desc1='设置-后加工-岛区',parent='Menu.MRP.Setup.Fi' where code='Url_MRP_Island_View'</v>
      </c>
      <c r="K45" t="str">
        <f t="shared" si="2"/>
        <v>update sys_menu set desc1='设置-后加工-岛区' where code='Url_MRP_Island_View'</v>
      </c>
    </row>
    <row r="46" spans="1:11" x14ac:dyDescent="0.15">
      <c r="A46" t="s">
        <v>158</v>
      </c>
      <c r="B46" t="s">
        <v>159</v>
      </c>
      <c r="C46" t="s">
        <v>128</v>
      </c>
      <c r="D46">
        <v>556</v>
      </c>
      <c r="E46" t="s">
        <v>160</v>
      </c>
      <c r="F46" t="s">
        <v>358</v>
      </c>
      <c r="G46" t="s">
        <v>383</v>
      </c>
      <c r="H46" t="str">
        <f>VLOOKUP(G46,Sheet5!A:B,2,0)</f>
        <v>Menu.MRP.Setup.Fi</v>
      </c>
      <c r="I46" t="str">
        <f t="shared" si="0"/>
        <v>模具</v>
      </c>
      <c r="J46" t="str">
        <f t="shared" si="1"/>
        <v>update sys_menu set name='模具',desc1='设置-后加工-模具',parent='Menu.MRP.Setup.Fi' where code='Url_MRP_Machine_View'</v>
      </c>
      <c r="K46" t="str">
        <f t="shared" si="2"/>
        <v>update sys_menu set desc1='设置-后加工-模具' where code='Url_MRP_Machine_View'</v>
      </c>
    </row>
    <row r="47" spans="1:11" x14ac:dyDescent="0.15">
      <c r="A47" t="s">
        <v>152</v>
      </c>
      <c r="B47" t="s">
        <v>153</v>
      </c>
      <c r="C47" t="s">
        <v>128</v>
      </c>
      <c r="D47">
        <v>580</v>
      </c>
      <c r="E47" t="s">
        <v>154</v>
      </c>
      <c r="F47" t="s">
        <v>359</v>
      </c>
      <c r="G47" t="s">
        <v>384</v>
      </c>
      <c r="H47" t="str">
        <f>VLOOKUP(G47,Sheet5!A:B,2,0)</f>
        <v>Menu.MRP.Setup.Ex</v>
      </c>
      <c r="I47" t="str">
        <f t="shared" si="0"/>
        <v>挤出线分组</v>
      </c>
      <c r="J47" t="str">
        <f t="shared" si="1"/>
        <v>update sys_menu set name='挤出线分组',desc1='设置-挤出-挤出线分组',parent='Menu.MRP.Setup.Ex' where code='URl_MRP_FlowClassify_View'</v>
      </c>
      <c r="K47" t="str">
        <f t="shared" si="2"/>
        <v>update sys_menu set desc1='设置-挤出-挤出线分组' where code='URl_MRP_FlowClassify_View'</v>
      </c>
    </row>
    <row r="48" spans="1:11" x14ac:dyDescent="0.15">
      <c r="A48" t="s">
        <v>205</v>
      </c>
      <c r="B48" t="s">
        <v>206</v>
      </c>
      <c r="C48" t="s">
        <v>128</v>
      </c>
      <c r="D48">
        <v>597</v>
      </c>
      <c r="E48" t="s">
        <v>207</v>
      </c>
      <c r="F48" t="s">
        <v>360</v>
      </c>
      <c r="G48" t="s">
        <v>385</v>
      </c>
      <c r="H48" t="str">
        <f>VLOOKUP(G48,Sheet5!A:B,2,0)</f>
        <v>Menu.MRP.Setup.Ex</v>
      </c>
      <c r="I48" t="str">
        <f t="shared" si="0"/>
        <v>挤出资源</v>
      </c>
      <c r="J48" t="str">
        <f t="shared" si="1"/>
        <v>update sys_menu set name='挤出资源',desc1='设置-挤出-挤出资源',parent='Menu.MRP.Setup.Ex' where code='Url_MRP_ProdLineEx_View'</v>
      </c>
      <c r="K48" t="str">
        <f t="shared" si="2"/>
        <v>update sys_menu set desc1='设置-挤出-挤出资源' where code='Url_MRP_ProdLineEx_View'</v>
      </c>
    </row>
    <row r="49" spans="1:11" x14ac:dyDescent="0.15">
      <c r="A49" t="s">
        <v>266</v>
      </c>
      <c r="B49" t="s">
        <v>267</v>
      </c>
      <c r="C49" t="s">
        <v>776</v>
      </c>
      <c r="D49">
        <v>10</v>
      </c>
      <c r="E49" t="s">
        <v>267</v>
      </c>
      <c r="F49" t="s">
        <v>361</v>
      </c>
      <c r="G49" t="s">
        <v>386</v>
      </c>
      <c r="H49" t="str">
        <f>VLOOKUP(G49,Sheet5!A:B,2,0)</f>
        <v>Menu.MRP.Trans.MrpSnap</v>
      </c>
      <c r="I49" t="str">
        <f t="shared" si="0"/>
        <v>批量生成</v>
      </c>
      <c r="J49" t="str">
        <f t="shared" si="1"/>
        <v>update sys_menu set name='批量生成',desc1='事务-计划数据准备-批量生成',parent='Menu.MRP.Trans.MrpSnap' where code='Url_MrpSnap_Index'</v>
      </c>
      <c r="K49" t="str">
        <f t="shared" si="2"/>
        <v>update sys_menu set desc1='事务-计划数据准备-批量生成' where code='Url_MrpSnap_Index'</v>
      </c>
    </row>
    <row r="50" spans="1:11" x14ac:dyDescent="0.15">
      <c r="A50" t="s">
        <v>197</v>
      </c>
      <c r="B50" t="s">
        <v>198</v>
      </c>
      <c r="C50" t="s">
        <v>130</v>
      </c>
      <c r="D50">
        <v>500</v>
      </c>
      <c r="E50" t="s">
        <v>107</v>
      </c>
      <c r="F50" t="s">
        <v>362</v>
      </c>
      <c r="G50" t="s">
        <v>387</v>
      </c>
      <c r="H50" t="str">
        <f>VLOOKUP(G50,Sheet5!A:B,2,0)</f>
        <v>Menu.MRP.Trans.MrpSnap</v>
      </c>
      <c r="I50" t="str">
        <f t="shared" si="0"/>
        <v>物流路线</v>
      </c>
      <c r="J50" t="str">
        <f t="shared" si="1"/>
        <v>update sys_menu set name='物流路线',desc1='事务-计划数据准备-物流路线',parent='Menu.MRP.Trans.MrpSnap' where code='Url_Mrp_MrpSnap_MrpFlowDetail'</v>
      </c>
      <c r="K50" t="str">
        <f t="shared" si="2"/>
        <v>update sys_menu set desc1='事务-计划数据准备-物流路线' where code='Url_Mrp_MrpSnap_MrpFlowDetail'</v>
      </c>
    </row>
    <row r="51" spans="1:11" x14ac:dyDescent="0.15">
      <c r="A51" t="s">
        <v>195</v>
      </c>
      <c r="B51" t="s">
        <v>196</v>
      </c>
      <c r="C51" t="s">
        <v>130</v>
      </c>
      <c r="D51">
        <v>510</v>
      </c>
      <c r="E51" t="s">
        <v>108</v>
      </c>
      <c r="F51" t="s">
        <v>363</v>
      </c>
      <c r="G51" t="s">
        <v>386</v>
      </c>
      <c r="H51" t="str">
        <f>VLOOKUP(G51,Sheet5!A:B,2,0)</f>
        <v>Menu.MRP.Trans.MrpSnap</v>
      </c>
      <c r="I51" t="str">
        <f t="shared" si="0"/>
        <v>库存</v>
      </c>
      <c r="J51" t="str">
        <f t="shared" si="1"/>
        <v>update sys_menu set name='库存',desc1='事务-计划数据准备-库存',parent='Menu.MRP.Trans.MrpSnap' where code='Url_Mrp_MrpSnap_InventoryBalance'</v>
      </c>
      <c r="K51" t="str">
        <f t="shared" si="2"/>
        <v>update sys_menu set desc1='事务-计划数据准备-库存' where code='Url_Mrp_MrpSnap_InventoryBalance'</v>
      </c>
    </row>
    <row r="52" spans="1:11" x14ac:dyDescent="0.15">
      <c r="A52" t="s">
        <v>199</v>
      </c>
      <c r="B52" t="s">
        <v>200</v>
      </c>
      <c r="C52" t="s">
        <v>130</v>
      </c>
      <c r="D52">
        <v>520</v>
      </c>
      <c r="E52" t="s">
        <v>109</v>
      </c>
      <c r="F52" t="s">
        <v>364</v>
      </c>
      <c r="G52" t="s">
        <v>386</v>
      </c>
      <c r="H52" t="str">
        <f>VLOOKUP(G52,Sheet5!A:B,2,0)</f>
        <v>Menu.MRP.Trans.MrpSnap</v>
      </c>
      <c r="I52" t="str">
        <f t="shared" si="0"/>
        <v>在途</v>
      </c>
      <c r="J52" t="str">
        <f t="shared" si="1"/>
        <v>update sys_menu set name='在途',desc1='事务-计划数据准备-在途',parent='Menu.MRP.Trans.MrpSnap' where code='Url_Mrp_MrpSnap_TransitOrder'</v>
      </c>
      <c r="K52" t="str">
        <f t="shared" si="2"/>
        <v>update sys_menu set desc1='事务-计划数据准备-在途' where code='Url_Mrp_MrpSnap_TransitOrder'</v>
      </c>
    </row>
    <row r="53" spans="1:11" x14ac:dyDescent="0.15">
      <c r="A53" t="s">
        <v>193</v>
      </c>
      <c r="B53" t="s">
        <v>194</v>
      </c>
      <c r="C53" t="s">
        <v>130</v>
      </c>
      <c r="D53">
        <v>530</v>
      </c>
      <c r="E53" t="s">
        <v>110</v>
      </c>
      <c r="F53" t="s">
        <v>365</v>
      </c>
      <c r="G53" t="s">
        <v>387</v>
      </c>
      <c r="H53" t="str">
        <f>VLOOKUP(G53,Sheet5!A:B,2,0)</f>
        <v>Menu.MRP.Trans.MrpSnap</v>
      </c>
      <c r="I53" t="str">
        <f t="shared" si="0"/>
        <v>独立需求</v>
      </c>
      <c r="J53" t="str">
        <f t="shared" si="1"/>
        <v>update sys_menu set name='独立需求',desc1='事务-计划数据准备-独立需求',parent='Menu.MRP.Trans.MrpSnap' where code='Url_Mrp_MrpSnap_IndepentOrder'</v>
      </c>
      <c r="K53" t="str">
        <f t="shared" si="2"/>
        <v>update sys_menu set desc1='事务-计划数据准备-独立需求' where code='Url_Mrp_MrpSnap_IndepentOrder'</v>
      </c>
    </row>
    <row r="54" spans="1:11" x14ac:dyDescent="0.15">
      <c r="A54" s="5" t="s">
        <v>399</v>
      </c>
      <c r="B54" t="s">
        <v>119</v>
      </c>
      <c r="C54" t="s">
        <v>132</v>
      </c>
      <c r="D54">
        <v>10</v>
      </c>
      <c r="E54" t="s">
        <v>280</v>
      </c>
      <c r="F54" t="s">
        <v>387</v>
      </c>
    </row>
    <row r="55" spans="1:11" x14ac:dyDescent="0.15">
      <c r="A55" s="3" t="s">
        <v>281</v>
      </c>
      <c r="B55" t="s">
        <v>139</v>
      </c>
      <c r="C55" t="s">
        <v>132</v>
      </c>
      <c r="D55">
        <v>20</v>
      </c>
      <c r="E55" t="s">
        <v>140</v>
      </c>
      <c r="I55" t="str">
        <f t="shared" si="0"/>
        <v/>
      </c>
    </row>
    <row r="56" spans="1:11" x14ac:dyDescent="0.15">
      <c r="A56" s="4" t="s">
        <v>135</v>
      </c>
      <c r="B56" t="s">
        <v>136</v>
      </c>
      <c r="C56" t="s">
        <v>132</v>
      </c>
      <c r="D56">
        <v>30</v>
      </c>
      <c r="E56" t="s">
        <v>137</v>
      </c>
      <c r="I56" t="str">
        <f t="shared" si="0"/>
        <v/>
      </c>
    </row>
    <row r="57" spans="1:11" x14ac:dyDescent="0.15">
      <c r="A57" t="s">
        <v>143</v>
      </c>
      <c r="B57" t="s">
        <v>143</v>
      </c>
      <c r="C57" t="s">
        <v>134</v>
      </c>
      <c r="D57">
        <v>10</v>
      </c>
      <c r="E57" t="s">
        <v>144</v>
      </c>
      <c r="F57" t="s">
        <v>368</v>
      </c>
      <c r="G57" t="s">
        <v>388</v>
      </c>
      <c r="H57" t="str">
        <f>VLOOKUP(G57,Sheet5!A:B,2,0)</f>
        <v>Menu.MRP.Trans.Mrp.Plan</v>
      </c>
      <c r="I57" t="str">
        <f t="shared" si="0"/>
        <v>调整</v>
      </c>
      <c r="J57" t="str">
        <f t="shared" si="1"/>
        <v>update sys_menu set name='调整',desc1='事务-作业计划-发货计划-调整',parent='Menu.MRP.Trans.Mrp.Plan' where code='MRP_MrpPlan_View'</v>
      </c>
      <c r="K57" t="str">
        <f t="shared" si="2"/>
        <v>update sys_menu set desc1='事务-作业计划-发货计划-调整' where code='MRP_MrpPlan_View'</v>
      </c>
    </row>
    <row r="58" spans="1:11" x14ac:dyDescent="0.15">
      <c r="A58" t="s">
        <v>141</v>
      </c>
      <c r="B58" t="s">
        <v>141</v>
      </c>
      <c r="C58" t="s">
        <v>134</v>
      </c>
      <c r="D58">
        <v>20</v>
      </c>
      <c r="E58" t="s">
        <v>142</v>
      </c>
      <c r="F58" t="s">
        <v>369</v>
      </c>
      <c r="G58" t="s">
        <v>377</v>
      </c>
      <c r="H58" t="str">
        <f>VLOOKUP(G58,Sheet5!A:B,2,0)</f>
        <v>Menu.MRP.Trans.Mrp.Plan</v>
      </c>
      <c r="I58" t="str">
        <f t="shared" si="0"/>
        <v>导入</v>
      </c>
      <c r="J58" t="str">
        <f t="shared" si="1"/>
        <v>update sys_menu set name='导入',desc1='事务-作业计划-发货计划-导入',parent='Menu.MRP.Trans.Mrp.Plan' where code='MRP_MrpPlan_New'</v>
      </c>
      <c r="K58" t="str">
        <f t="shared" si="2"/>
        <v>update sys_menu set desc1='事务-作业计划-发货计划-导入' where code='MRP_MrpPlan_New'</v>
      </c>
    </row>
    <row r="59" spans="1:11" x14ac:dyDescent="0.15">
      <c r="A59" t="s">
        <v>268</v>
      </c>
      <c r="B59" t="s">
        <v>269</v>
      </c>
      <c r="C59" t="s">
        <v>134</v>
      </c>
      <c r="D59">
        <v>30</v>
      </c>
      <c r="E59" t="s">
        <v>270</v>
      </c>
      <c r="F59" t="s">
        <v>366</v>
      </c>
      <c r="G59" t="s">
        <v>376</v>
      </c>
      <c r="H59" t="str">
        <f>VLOOKUP(G59,Sheet5!A:B,2,0)</f>
        <v>Menu.MRP.Trans.Rccp.Plan</v>
      </c>
      <c r="I59" t="str">
        <f t="shared" si="0"/>
        <v>调整</v>
      </c>
      <c r="J59" t="str">
        <f t="shared" si="1"/>
        <v>update sys_menu set name='调整',desc1='事务-预测计划-车型计划-调整',parent='Menu.MRP.Trans.Rccp.Plan' where code='Url_RccpPlan_Edit'</v>
      </c>
      <c r="K59" t="str">
        <f t="shared" si="2"/>
        <v>update sys_menu set desc1='事务-预测计划-车型计划-调整' where code='Url_RccpPlan_Edit'</v>
      </c>
    </row>
    <row r="60" spans="1:11" x14ac:dyDescent="0.15">
      <c r="A60" t="s">
        <v>271</v>
      </c>
      <c r="B60" t="s">
        <v>272</v>
      </c>
      <c r="C60" t="s">
        <v>134</v>
      </c>
      <c r="D60">
        <v>40</v>
      </c>
      <c r="E60" t="s">
        <v>273</v>
      </c>
      <c r="F60" t="s">
        <v>367</v>
      </c>
      <c r="G60" t="s">
        <v>376</v>
      </c>
      <c r="H60" t="str">
        <f>VLOOKUP(G60,Sheet5!A:B,2,0)</f>
        <v>Menu.MRP.Trans.Rccp.Plan</v>
      </c>
      <c r="I60" t="str">
        <f t="shared" si="0"/>
        <v>导入</v>
      </c>
      <c r="J60" t="str">
        <f t="shared" si="1"/>
        <v>update sys_menu set name='导入',desc1='事务-预测计划-车型计划-导入',parent='Menu.MRP.Trans.Rccp.Plan' where code='Url_RccpPlan_New'</v>
      </c>
      <c r="K60" t="str">
        <f t="shared" si="2"/>
        <v>update sys_menu set desc1='事务-预测计划-车型计划-导入' where code='Url_RccpPlan_New'</v>
      </c>
    </row>
    <row r="61" spans="1:11" x14ac:dyDescent="0.15">
      <c r="A61" t="s">
        <v>161</v>
      </c>
      <c r="B61" t="s">
        <v>160</v>
      </c>
      <c r="C61" t="s">
        <v>134</v>
      </c>
      <c r="D61">
        <v>557</v>
      </c>
      <c r="E61" t="s">
        <v>47</v>
      </c>
      <c r="F61" s="6" t="s">
        <v>505</v>
      </c>
      <c r="G61" t="s">
        <v>502</v>
      </c>
      <c r="H61" t="str">
        <f>VLOOKUP(G61,Sheet5!A:B,2,0)</f>
        <v>Menu.MRP.Setup.Fi.MachineInstance</v>
      </c>
      <c r="I61" t="str">
        <f t="shared" si="0"/>
        <v>调整</v>
      </c>
      <c r="J61" t="str">
        <f t="shared" si="1"/>
        <v>update sys_menu set name='调整',desc1='设置-后加工-后加工日历-调整',parent='Menu.MRP.Setup.Fi.MachineInstance' where code='Url_MRP_MachineInstance_View'</v>
      </c>
      <c r="K61" t="str">
        <f t="shared" si="2"/>
        <v>update sys_menu set desc1='设置-后加工-后加工日历-调整' where code='Url_MRP_MachineInstance_View'</v>
      </c>
    </row>
    <row r="62" spans="1:11" x14ac:dyDescent="0.15">
      <c r="A62" t="s">
        <v>208</v>
      </c>
      <c r="B62" t="s">
        <v>207</v>
      </c>
      <c r="C62" t="s">
        <v>134</v>
      </c>
      <c r="D62">
        <v>598</v>
      </c>
      <c r="E62" t="s">
        <v>48</v>
      </c>
      <c r="F62" s="6" t="s">
        <v>501</v>
      </c>
      <c r="G62" t="s">
        <v>504</v>
      </c>
      <c r="H62" t="str">
        <f>VLOOKUP(G62,Sheet5!A:B,2,0)</f>
        <v>Menu.MRP.Setup.Ex.ProdLineExInstance</v>
      </c>
      <c r="I62" t="str">
        <f t="shared" si="0"/>
        <v>调整</v>
      </c>
      <c r="J62" t="str">
        <f t="shared" si="1"/>
        <v>update sys_menu set name='调整',desc1='设置-挤出-挤出资源日历-调整',parent='Menu.MRP.Setup.Ex.ProdLineExInstance' where code='Url_MRP_ProdLineExInstance_View'</v>
      </c>
      <c r="K62" t="str">
        <f t="shared" si="2"/>
        <v>update sys_menu set desc1='设置-挤出-挤出资源日历-调整' where code='Url_MRP_ProdLineExInstance_View'</v>
      </c>
    </row>
    <row r="63" spans="1:11" x14ac:dyDescent="0.15">
      <c r="A63" s="2" t="s">
        <v>175</v>
      </c>
      <c r="B63" t="s">
        <v>176</v>
      </c>
      <c r="C63" t="s">
        <v>135</v>
      </c>
      <c r="D63">
        <v>380</v>
      </c>
      <c r="E63" t="s">
        <v>54</v>
      </c>
      <c r="I63" t="str">
        <f t="shared" si="0"/>
        <v/>
      </c>
    </row>
    <row r="64" spans="1:11" x14ac:dyDescent="0.15">
      <c r="A64" s="2" t="s">
        <v>178</v>
      </c>
      <c r="B64" t="s">
        <v>179</v>
      </c>
      <c r="C64" t="s">
        <v>135</v>
      </c>
      <c r="D64">
        <v>390</v>
      </c>
      <c r="E64" t="s">
        <v>55</v>
      </c>
      <c r="I64" t="str">
        <f t="shared" si="0"/>
        <v/>
      </c>
    </row>
    <row r="65" spans="1:11" x14ac:dyDescent="0.15">
      <c r="A65" t="s">
        <v>181</v>
      </c>
      <c r="B65" t="s">
        <v>182</v>
      </c>
      <c r="C65" t="s">
        <v>135</v>
      </c>
      <c r="D65">
        <v>400</v>
      </c>
      <c r="E65" t="s">
        <v>56</v>
      </c>
      <c r="F65" t="s">
        <v>370</v>
      </c>
      <c r="G65" t="s">
        <v>350</v>
      </c>
      <c r="H65" t="str">
        <f>VLOOKUP(G65,Sheet5!A:B,2,0)</f>
        <v>Menu.MRP.Trans.Mrp.FiShiftPlan</v>
      </c>
      <c r="I65" t="str">
        <f t="shared" si="0"/>
        <v>调整</v>
      </c>
      <c r="J65" t="str">
        <f t="shared" si="1"/>
        <v>update sys_menu set name='调整',desc1='事务-作业计划-后加工班产计划-调整',parent='Menu.MRP.Trans.Mrp.FiShiftPlan' where code='Url_Mrp_MrpPlanFi_Shift'</v>
      </c>
      <c r="K65" t="str">
        <f t="shared" si="2"/>
        <v>update sys_menu set desc1='事务-作业计划-后加工班产计划-调整' where code='Url_Mrp_MrpPlanFi_Shift'</v>
      </c>
    </row>
    <row r="66" spans="1:11" x14ac:dyDescent="0.15">
      <c r="A66" s="2" t="s">
        <v>166</v>
      </c>
      <c r="B66" t="s">
        <v>167</v>
      </c>
      <c r="C66" t="s">
        <v>135</v>
      </c>
      <c r="D66">
        <v>410</v>
      </c>
      <c r="E66" t="s">
        <v>57</v>
      </c>
      <c r="I66" t="str">
        <f t="shared" si="0"/>
        <v/>
      </c>
    </row>
    <row r="67" spans="1:11" x14ac:dyDescent="0.15">
      <c r="A67" s="2" t="s">
        <v>169</v>
      </c>
      <c r="B67" t="s">
        <v>170</v>
      </c>
      <c r="C67" t="s">
        <v>135</v>
      </c>
      <c r="D67">
        <v>420</v>
      </c>
      <c r="E67" t="s">
        <v>58</v>
      </c>
      <c r="I67" t="str">
        <f t="shared" si="0"/>
        <v/>
      </c>
    </row>
    <row r="68" spans="1:11" x14ac:dyDescent="0.15">
      <c r="A68" t="s">
        <v>172</v>
      </c>
      <c r="B68" t="s">
        <v>173</v>
      </c>
      <c r="C68" t="s">
        <v>135</v>
      </c>
      <c r="D68">
        <v>430</v>
      </c>
      <c r="E68" t="s">
        <v>59</v>
      </c>
      <c r="F68" t="s">
        <v>397</v>
      </c>
      <c r="G68" t="s">
        <v>378</v>
      </c>
      <c r="H68" t="str">
        <f>VLOOKUP(G68,Sheet5!A:B,2,0)</f>
        <v>Menu.MRP.Trans.Mrp.ExShiftPlan</v>
      </c>
      <c r="I68" t="str">
        <f t="shared" si="0"/>
        <v>调整</v>
      </c>
      <c r="J68" t="str">
        <f t="shared" si="1"/>
        <v>update sys_menu set name='调整',desc1='事务-作业计划-挤出班产计划-调整',parent='Menu.MRP.Trans.Mrp.ExShiftPlan' where code='Url_Mrp_MrpPlanEx_Shift'</v>
      </c>
      <c r="K68" t="str">
        <f t="shared" si="2"/>
        <v>update sys_menu set desc1='事务-作业计划-挤出班产计划-调整' where code='Url_Mrp_MrpPlanEx_Shift'</v>
      </c>
    </row>
    <row r="69" spans="1:11" x14ac:dyDescent="0.15">
      <c r="A69" s="2" t="s">
        <v>184</v>
      </c>
      <c r="B69" t="s">
        <v>185</v>
      </c>
      <c r="C69" t="s">
        <v>135</v>
      </c>
      <c r="D69">
        <v>440</v>
      </c>
      <c r="E69" t="s">
        <v>60</v>
      </c>
    </row>
    <row r="70" spans="1:11" x14ac:dyDescent="0.15">
      <c r="A70" s="2" t="s">
        <v>187</v>
      </c>
      <c r="B70" t="s">
        <v>188</v>
      </c>
      <c r="C70" t="s">
        <v>135</v>
      </c>
      <c r="D70">
        <v>450</v>
      </c>
      <c r="E70" t="s">
        <v>61</v>
      </c>
    </row>
    <row r="71" spans="1:11" x14ac:dyDescent="0.15">
      <c r="A71" t="s">
        <v>190</v>
      </c>
      <c r="B71" t="s">
        <v>191</v>
      </c>
      <c r="C71" t="s">
        <v>135</v>
      </c>
      <c r="D71">
        <v>460</v>
      </c>
      <c r="E71" t="s">
        <v>62</v>
      </c>
      <c r="F71" t="s">
        <v>398</v>
      </c>
      <c r="G71" t="s">
        <v>571</v>
      </c>
      <c r="H71" t="str">
        <f>VLOOKUP(G71,Sheet5!A:B,2,0)</f>
        <v>Menu.MRP.Trans.Mrp.MiShiftPlan</v>
      </c>
      <c r="I71" t="str">
        <f t="shared" si="0"/>
        <v>调整</v>
      </c>
      <c r="J71" t="str">
        <f t="shared" si="1"/>
        <v>update sys_menu set name='调整',desc1='事务-作业计划-炼胶班产计划-调整',parent='Menu.MRP.Trans.Mrp.MiShiftPlan' where code='Url_Mrp_MrpPlanMi_Shift'</v>
      </c>
      <c r="K71" t="str">
        <f t="shared" si="2"/>
        <v>update sys_menu set desc1='事务-作业计划-炼胶班产计划-调整' where code='Url_Mrp_MrpPlanMi_Shift'</v>
      </c>
    </row>
    <row r="72" spans="1:11" x14ac:dyDescent="0.15">
      <c r="A72" t="s">
        <v>219</v>
      </c>
      <c r="B72" t="s">
        <v>220</v>
      </c>
      <c r="C72" t="s">
        <v>135</v>
      </c>
      <c r="D72">
        <v>420</v>
      </c>
      <c r="E72" t="s">
        <v>63</v>
      </c>
      <c r="F72" t="s">
        <v>588</v>
      </c>
      <c r="G72" t="s">
        <v>582</v>
      </c>
      <c r="H72" t="str">
        <f>VLOOKUP(G72,Sheet5!A:B,2,0)</f>
        <v>Menu.MRP.Trans.MaterialPlan</v>
      </c>
      <c r="I72" t="str">
        <f t="shared" ref="I72:I79" si="3">SUBSTITUTE(F72,G72&amp;"-","")</f>
        <v>调整(月)</v>
      </c>
      <c r="J72" t="str">
        <f t="shared" ref="J72:J79" si="4">"update sys_menu set name='"&amp;I72&amp;"',desc1='"&amp;F72&amp;"',parent='"&amp;H72&amp;"' where code='"&amp;A72&amp;"'"</f>
        <v>update sys_menu set name='调整(月)',desc1='事务-物料计划-调整(月)',parent='Menu.MRP.Trans.MaterialPlan' where code='Url_Mrp_PurchasePlan_Month'</v>
      </c>
      <c r="K72" t="str">
        <f t="shared" ref="K72:K79" si="5">"update sys_menu set desc1='"&amp;F72&amp;"' where code='"&amp;A72&amp;"'"</f>
        <v>update sys_menu set desc1='事务-物料计划-调整(月)' where code='Url_Mrp_PurchasePlan_Month'</v>
      </c>
    </row>
    <row r="73" spans="1:11" x14ac:dyDescent="0.15">
      <c r="A73" t="s">
        <v>221</v>
      </c>
      <c r="B73" t="s">
        <v>222</v>
      </c>
      <c r="C73" t="s">
        <v>135</v>
      </c>
      <c r="D73">
        <v>410</v>
      </c>
      <c r="E73" t="s">
        <v>64</v>
      </c>
      <c r="F73" t="s">
        <v>590</v>
      </c>
      <c r="G73" t="s">
        <v>582</v>
      </c>
      <c r="H73" t="str">
        <f>VLOOKUP(G73,Sheet5!A:B,2,0)</f>
        <v>Menu.MRP.Trans.MaterialPlan</v>
      </c>
      <c r="I73" t="str">
        <f t="shared" si="3"/>
        <v>调整(周)</v>
      </c>
      <c r="J73" t="str">
        <f t="shared" si="4"/>
        <v>update sys_menu set name='调整(周)',desc1='事务-物料计划-调整(周)',parent='Menu.MRP.Trans.MaterialPlan' where code='Url_Mrp_PurchasePlan_Week'</v>
      </c>
      <c r="K73" t="str">
        <f t="shared" si="5"/>
        <v>update sys_menu set desc1='事务-物料计划-调整(周)' where code='Url_Mrp_PurchasePlan_Week'</v>
      </c>
    </row>
    <row r="74" spans="1:11" x14ac:dyDescent="0.15">
      <c r="A74" t="s">
        <v>217</v>
      </c>
      <c r="B74" t="s">
        <v>218</v>
      </c>
      <c r="C74" t="s">
        <v>135</v>
      </c>
      <c r="D74">
        <v>400</v>
      </c>
      <c r="E74" t="s">
        <v>65</v>
      </c>
      <c r="F74" t="s">
        <v>592</v>
      </c>
      <c r="G74" t="s">
        <v>582</v>
      </c>
      <c r="H74" t="str">
        <f>VLOOKUP(G74,Sheet5!A:B,2,0)</f>
        <v>Menu.MRP.Trans.MaterialPlan</v>
      </c>
      <c r="I74" t="str">
        <f t="shared" si="3"/>
        <v>调整(天)</v>
      </c>
      <c r="J74" t="str">
        <f t="shared" si="4"/>
        <v>update sys_menu set name='调整(天)',desc1='事务-物料计划-调整(天)',parent='Menu.MRP.Trans.MaterialPlan' where code='Url_Mrp_PurchasePlan_Day'</v>
      </c>
      <c r="K74" t="str">
        <f t="shared" si="5"/>
        <v>update sys_menu set desc1='事务-物料计划-调整(天)' where code='Url_Mrp_PurchasePlan_Day'</v>
      </c>
    </row>
    <row r="75" spans="1:11" x14ac:dyDescent="0.15">
      <c r="A75" t="s">
        <v>400</v>
      </c>
      <c r="B75" t="s">
        <v>146</v>
      </c>
      <c r="C75" t="s">
        <v>138</v>
      </c>
      <c r="D75">
        <v>1000</v>
      </c>
      <c r="E75" t="s">
        <v>519</v>
      </c>
      <c r="F75" s="6" t="s">
        <v>520</v>
      </c>
      <c r="G75" t="s">
        <v>522</v>
      </c>
      <c r="H75" t="str">
        <f>VLOOKUP(G75,Sheet5!A:B,2,0)</f>
        <v>Menu.MRP.Trans.Rccp</v>
      </c>
      <c r="I75" t="str">
        <f t="shared" si="3"/>
        <v>手工运行</v>
      </c>
      <c r="J75" t="str">
        <f t="shared" si="4"/>
        <v>update sys_menu set name='手工运行',desc1='事务-预测计划-手工运行',parent='Menu.MRP.Trans.Rccp' where code='MRP_RccpPlan_Run'</v>
      </c>
      <c r="K75" t="str">
        <f t="shared" si="5"/>
        <v>update sys_menu set desc1='事务-预测计划-手工运行' where code='MRP_RccpPlan_Run'</v>
      </c>
    </row>
    <row r="76" spans="1:11" x14ac:dyDescent="0.15">
      <c r="A76" t="s">
        <v>213</v>
      </c>
      <c r="B76" t="s">
        <v>214</v>
      </c>
      <c r="C76" t="s">
        <v>138</v>
      </c>
      <c r="D76">
        <v>340</v>
      </c>
      <c r="E76" t="s">
        <v>49</v>
      </c>
      <c r="F76" t="s">
        <v>371</v>
      </c>
      <c r="G76" t="s">
        <v>393</v>
      </c>
      <c r="H76" t="str">
        <f>VLOOKUP(G76,Sheet5!A:B,2,0)</f>
        <v>Menu.MRP.Trans.Mrp.FiShiftPlan</v>
      </c>
      <c r="I76" t="str">
        <f t="shared" si="3"/>
        <v>运行</v>
      </c>
      <c r="J76" t="str">
        <f t="shared" si="4"/>
        <v>update sys_menu set name='运行',desc1='事务-作业计划-后加工班产计划-运行',parent='Menu.MRP.Trans.Mrp.FiShiftPlan' where code='Url_Mrp_ProdSchedule_Fi'</v>
      </c>
      <c r="K76" t="str">
        <f t="shared" si="5"/>
        <v>update sys_menu set desc1='事务-作业计划-后加工班产计划-运行' where code='Url_Mrp_ProdSchedule_Fi'</v>
      </c>
    </row>
    <row r="77" spans="1:11" x14ac:dyDescent="0.15">
      <c r="A77" t="s">
        <v>211</v>
      </c>
      <c r="B77" t="s">
        <v>212</v>
      </c>
      <c r="C77" t="s">
        <v>138</v>
      </c>
      <c r="D77">
        <v>350</v>
      </c>
      <c r="E77" t="s">
        <v>373</v>
      </c>
      <c r="F77" t="s">
        <v>374</v>
      </c>
      <c r="G77" t="s">
        <v>394</v>
      </c>
      <c r="H77" t="str">
        <f>VLOOKUP(G77,Sheet5!A:B,2,0)</f>
        <v>Menu.MRP.Trans.Mrp.ExShiftPlan</v>
      </c>
      <c r="I77" t="str">
        <f t="shared" si="3"/>
        <v>运行</v>
      </c>
      <c r="J77" t="str">
        <f t="shared" si="4"/>
        <v>update sys_menu set name='运行',desc1='事务-作业计划-挤出班产计划-运行',parent='Menu.MRP.Trans.Mrp.ExShiftPlan' where code='Url_Mrp_ProdSchedule_Ex'</v>
      </c>
      <c r="K77" t="str">
        <f t="shared" si="5"/>
        <v>update sys_menu set desc1='事务-作业计划-挤出班产计划-运行' where code='Url_Mrp_ProdSchedule_Ex'</v>
      </c>
    </row>
    <row r="78" spans="1:11" x14ac:dyDescent="0.15">
      <c r="A78" t="s">
        <v>215</v>
      </c>
      <c r="B78" t="s">
        <v>216</v>
      </c>
      <c r="C78" t="s">
        <v>138</v>
      </c>
      <c r="D78">
        <v>360</v>
      </c>
      <c r="E78" t="s">
        <v>372</v>
      </c>
      <c r="F78" t="s">
        <v>395</v>
      </c>
      <c r="G78" t="s">
        <v>396</v>
      </c>
      <c r="H78" t="str">
        <f>VLOOKUP(G78,Sheet5!A:B,2,0)</f>
        <v>Menu.MRP.Trans.Mrp.MiShiftPlan</v>
      </c>
      <c r="I78" t="str">
        <f t="shared" si="3"/>
        <v>运行</v>
      </c>
      <c r="J78" t="str">
        <f t="shared" si="4"/>
        <v>update sys_menu set name='运行',desc1='事务-作业计划-炼胶班产计划-运行',parent='Menu.MRP.Trans.Mrp.MiShiftPlan' where code='Url_Mrp_ProdSchedule_Mi'</v>
      </c>
      <c r="K78" t="str">
        <f t="shared" si="5"/>
        <v>update sys_menu set desc1='事务-作业计划-炼胶班产计划-运行' where code='Url_Mrp_ProdSchedule_Mi'</v>
      </c>
    </row>
    <row r="79" spans="1:11" x14ac:dyDescent="0.15">
      <c r="A79" t="s">
        <v>201</v>
      </c>
      <c r="B79" t="s">
        <v>202</v>
      </c>
      <c r="C79" t="s">
        <v>138</v>
      </c>
      <c r="D79">
        <v>370</v>
      </c>
      <c r="E79" t="s">
        <v>52</v>
      </c>
      <c r="F79" t="s">
        <v>375</v>
      </c>
      <c r="G79" t="s">
        <v>380</v>
      </c>
      <c r="H79" t="str">
        <f>VLOOKUP(G79,Sheet5!A:B,2,0)</f>
        <v>Menu.MRP.Trans.Mrp</v>
      </c>
      <c r="I79" t="str">
        <f t="shared" si="3"/>
        <v>计划模拟</v>
      </c>
      <c r="J79" t="str">
        <f t="shared" si="4"/>
        <v>update sys_menu set name='计划模拟',desc1='事务-作业计划-计划模拟',parent='Menu.MRP.Trans.Mrp' where code='Url_Mrp_PlanSimulation_Index'</v>
      </c>
      <c r="K79" t="str">
        <f t="shared" si="5"/>
        <v>update sys_menu set desc1='事务-作业计划-计划模拟' where code='Url_Mrp_PlanSimulation_Index'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5" zoomScaleNormal="85" workbookViewId="0">
      <selection activeCell="A13" sqref="A13"/>
    </sheetView>
  </sheetViews>
  <sheetFormatPr defaultRowHeight="13.5" x14ac:dyDescent="0.15"/>
  <cols>
    <col min="1" max="1" width="32.625" customWidth="1"/>
    <col min="2" max="2" width="17.375" bestFit="1" customWidth="1"/>
    <col min="3" max="3" width="31.875" customWidth="1"/>
    <col min="4" max="4" width="4.5" bestFit="1" customWidth="1"/>
    <col min="5" max="5" width="30" bestFit="1" customWidth="1"/>
    <col min="6" max="6" width="25" bestFit="1" customWidth="1"/>
    <col min="7" max="7" width="36.125" bestFit="1" customWidth="1"/>
  </cols>
  <sheetData>
    <row r="1" spans="1:8" x14ac:dyDescent="0.15">
      <c r="A1" t="s">
        <v>282</v>
      </c>
      <c r="B1" t="s">
        <v>319</v>
      </c>
      <c r="C1" t="s">
        <v>329</v>
      </c>
      <c r="D1">
        <v>20</v>
      </c>
      <c r="E1" t="s">
        <v>530</v>
      </c>
      <c r="F1" t="s">
        <v>338</v>
      </c>
      <c r="G1" t="s">
        <v>337</v>
      </c>
      <c r="H1" t="b">
        <v>1</v>
      </c>
    </row>
    <row r="2" spans="1:8" x14ac:dyDescent="0.15">
      <c r="A2" t="s">
        <v>290</v>
      </c>
      <c r="B2" t="s">
        <v>320</v>
      </c>
      <c r="C2" t="s">
        <v>331</v>
      </c>
      <c r="D2">
        <v>10</v>
      </c>
      <c r="E2" t="s">
        <v>302</v>
      </c>
      <c r="F2" t="s">
        <v>338</v>
      </c>
      <c r="G2" t="s">
        <v>337</v>
      </c>
      <c r="H2" t="b">
        <v>1</v>
      </c>
    </row>
    <row r="3" spans="1:8" x14ac:dyDescent="0.15">
      <c r="A3" t="s">
        <v>291</v>
      </c>
      <c r="B3" t="s">
        <v>321</v>
      </c>
      <c r="C3" t="s">
        <v>332</v>
      </c>
      <c r="D3">
        <v>20</v>
      </c>
      <c r="E3" t="s">
        <v>303</v>
      </c>
      <c r="F3" t="s">
        <v>338</v>
      </c>
      <c r="G3" t="s">
        <v>337</v>
      </c>
      <c r="H3" t="b">
        <v>1</v>
      </c>
    </row>
    <row r="4" spans="1:8" x14ac:dyDescent="0.15">
      <c r="A4" s="7" t="s">
        <v>292</v>
      </c>
      <c r="B4" t="s">
        <v>322</v>
      </c>
      <c r="C4" t="s">
        <v>332</v>
      </c>
      <c r="D4">
        <v>30</v>
      </c>
      <c r="E4" t="s">
        <v>304</v>
      </c>
      <c r="F4" t="s">
        <v>338</v>
      </c>
      <c r="G4" t="s">
        <v>337</v>
      </c>
      <c r="H4" t="b">
        <v>1</v>
      </c>
    </row>
    <row r="5" spans="1:8" x14ac:dyDescent="0.15">
      <c r="A5" t="s">
        <v>284</v>
      </c>
      <c r="B5" t="s">
        <v>323</v>
      </c>
      <c r="C5" t="s">
        <v>329</v>
      </c>
      <c r="D5">
        <v>30</v>
      </c>
      <c r="E5" t="s">
        <v>301</v>
      </c>
      <c r="F5" t="s">
        <v>338</v>
      </c>
      <c r="G5" t="s">
        <v>337</v>
      </c>
      <c r="H5" t="b">
        <v>1</v>
      </c>
    </row>
    <row r="6" spans="1:8" x14ac:dyDescent="0.15">
      <c r="A6" t="s">
        <v>285</v>
      </c>
      <c r="B6" t="s">
        <v>324</v>
      </c>
      <c r="C6" t="s">
        <v>283</v>
      </c>
      <c r="D6">
        <v>10</v>
      </c>
      <c r="E6" t="s">
        <v>305</v>
      </c>
      <c r="F6" t="s">
        <v>338</v>
      </c>
      <c r="G6" t="s">
        <v>337</v>
      </c>
      <c r="H6" t="b">
        <v>1</v>
      </c>
    </row>
    <row r="7" spans="1:8" x14ac:dyDescent="0.15">
      <c r="A7" t="s">
        <v>286</v>
      </c>
      <c r="B7" t="s">
        <v>325</v>
      </c>
      <c r="C7" t="s">
        <v>334</v>
      </c>
      <c r="D7">
        <v>20</v>
      </c>
      <c r="E7" t="s">
        <v>306</v>
      </c>
      <c r="F7" t="s">
        <v>338</v>
      </c>
      <c r="G7" t="s">
        <v>337</v>
      </c>
      <c r="H7" t="b">
        <v>1</v>
      </c>
    </row>
    <row r="8" spans="1:8" x14ac:dyDescent="0.15">
      <c r="A8" t="s">
        <v>288</v>
      </c>
      <c r="B8" t="s">
        <v>326</v>
      </c>
      <c r="C8" t="s">
        <v>283</v>
      </c>
      <c r="D8">
        <v>30</v>
      </c>
      <c r="E8" t="s">
        <v>307</v>
      </c>
      <c r="F8" t="s">
        <v>338</v>
      </c>
      <c r="G8" t="s">
        <v>337</v>
      </c>
      <c r="H8" t="b">
        <v>1</v>
      </c>
    </row>
    <row r="9" spans="1:8" x14ac:dyDescent="0.15">
      <c r="A9" t="s">
        <v>287</v>
      </c>
      <c r="B9" t="s">
        <v>327</v>
      </c>
      <c r="C9" t="s">
        <v>333</v>
      </c>
      <c r="D9">
        <v>40</v>
      </c>
      <c r="E9" t="s">
        <v>308</v>
      </c>
      <c r="F9" t="s">
        <v>338</v>
      </c>
      <c r="G9" t="s">
        <v>337</v>
      </c>
      <c r="H9" t="b">
        <v>1</v>
      </c>
    </row>
    <row r="10" spans="1:8" x14ac:dyDescent="0.15">
      <c r="A10" t="s">
        <v>289</v>
      </c>
      <c r="B10" t="s">
        <v>328</v>
      </c>
      <c r="C10" t="s">
        <v>333</v>
      </c>
      <c r="D10">
        <v>50</v>
      </c>
      <c r="E10" t="s">
        <v>309</v>
      </c>
      <c r="F10" t="s">
        <v>338</v>
      </c>
      <c r="G10" t="s">
        <v>337</v>
      </c>
      <c r="H10" t="b">
        <v>1</v>
      </c>
    </row>
    <row r="11" spans="1:8" x14ac:dyDescent="0.15">
      <c r="A11" t="s">
        <v>575</v>
      </c>
      <c r="B11" t="s">
        <v>322</v>
      </c>
      <c r="C11" t="s">
        <v>329</v>
      </c>
      <c r="D11">
        <v>40</v>
      </c>
      <c r="E11" t="s">
        <v>577</v>
      </c>
      <c r="F11" t="s">
        <v>338</v>
      </c>
      <c r="G11" t="s">
        <v>337</v>
      </c>
      <c r="H11" t="b">
        <v>1</v>
      </c>
    </row>
    <row r="12" spans="1:8" x14ac:dyDescent="0.15">
      <c r="A12" t="s">
        <v>579</v>
      </c>
      <c r="B12" t="s">
        <v>310</v>
      </c>
      <c r="C12" t="s">
        <v>282</v>
      </c>
      <c r="D12">
        <v>100</v>
      </c>
      <c r="E12" t="s">
        <v>532</v>
      </c>
      <c r="F12" t="s">
        <v>338</v>
      </c>
      <c r="G12" t="s">
        <v>337</v>
      </c>
      <c r="H12" t="b">
        <v>1</v>
      </c>
    </row>
    <row r="13" spans="1:8" x14ac:dyDescent="0.15">
      <c r="A13" t="s">
        <v>537</v>
      </c>
      <c r="B13" t="s">
        <v>311</v>
      </c>
      <c r="C13" t="s">
        <v>282</v>
      </c>
      <c r="D13">
        <v>200</v>
      </c>
      <c r="E13" t="s">
        <v>534</v>
      </c>
      <c r="F13" t="s">
        <v>338</v>
      </c>
      <c r="G13" t="s">
        <v>337</v>
      </c>
      <c r="H13" t="b">
        <v>1</v>
      </c>
    </row>
    <row r="14" spans="1:8" x14ac:dyDescent="0.15">
      <c r="A14" t="s">
        <v>538</v>
      </c>
      <c r="B14" t="s">
        <v>312</v>
      </c>
      <c r="C14" t="s">
        <v>282</v>
      </c>
      <c r="D14">
        <v>300</v>
      </c>
      <c r="E14" t="s">
        <v>536</v>
      </c>
      <c r="F14" t="s">
        <v>338</v>
      </c>
      <c r="G14" t="s">
        <v>337</v>
      </c>
      <c r="H14" t="b">
        <v>1</v>
      </c>
    </row>
    <row r="15" spans="1:8" x14ac:dyDescent="0.15">
      <c r="A15" t="s">
        <v>297</v>
      </c>
      <c r="B15" t="s">
        <v>34</v>
      </c>
      <c r="C15" t="s">
        <v>330</v>
      </c>
      <c r="D15">
        <v>10</v>
      </c>
      <c r="E15" t="s">
        <v>316</v>
      </c>
      <c r="F15" t="s">
        <v>338</v>
      </c>
      <c r="G15" t="s">
        <v>337</v>
      </c>
      <c r="H15" t="b">
        <v>1</v>
      </c>
    </row>
    <row r="16" spans="1:8" x14ac:dyDescent="0.15">
      <c r="A16" t="s">
        <v>298</v>
      </c>
      <c r="B16" t="s">
        <v>313</v>
      </c>
      <c r="C16" t="s">
        <v>330</v>
      </c>
      <c r="D16">
        <v>20</v>
      </c>
      <c r="E16" t="s">
        <v>317</v>
      </c>
      <c r="F16" t="s">
        <v>338</v>
      </c>
      <c r="G16" t="s">
        <v>337</v>
      </c>
      <c r="H16" t="b">
        <v>1</v>
      </c>
    </row>
    <row r="17" spans="1:9" x14ac:dyDescent="0.15">
      <c r="A17" t="s">
        <v>299</v>
      </c>
      <c r="B17" t="s">
        <v>314</v>
      </c>
      <c r="C17" t="s">
        <v>330</v>
      </c>
      <c r="D17">
        <v>30</v>
      </c>
      <c r="E17" t="s">
        <v>318</v>
      </c>
      <c r="F17" t="s">
        <v>338</v>
      </c>
      <c r="G17" t="s">
        <v>337</v>
      </c>
      <c r="H17" t="b">
        <v>1</v>
      </c>
    </row>
    <row r="18" spans="1:9" x14ac:dyDescent="0.15">
      <c r="A18" t="s">
        <v>348</v>
      </c>
      <c r="B18" t="s">
        <v>1</v>
      </c>
      <c r="C18" t="s">
        <v>345</v>
      </c>
      <c r="D18">
        <v>10</v>
      </c>
      <c r="E18" t="s">
        <v>341</v>
      </c>
      <c r="F18" t="s">
        <v>347</v>
      </c>
      <c r="G18" t="s">
        <v>315</v>
      </c>
      <c r="H18" t="b">
        <v>1</v>
      </c>
    </row>
    <row r="19" spans="1:9" x14ac:dyDescent="0.15">
      <c r="A19" t="s">
        <v>349</v>
      </c>
      <c r="B19" t="s">
        <v>344</v>
      </c>
      <c r="C19" t="s">
        <v>286</v>
      </c>
      <c r="D19">
        <v>20</v>
      </c>
      <c r="E19" t="s">
        <v>343</v>
      </c>
      <c r="F19" t="s">
        <v>342</v>
      </c>
      <c r="G19" t="s">
        <v>315</v>
      </c>
      <c r="H19" t="b">
        <v>1</v>
      </c>
    </row>
    <row r="20" spans="1:9" x14ac:dyDescent="0.15">
      <c r="A20" s="8" t="s">
        <v>403</v>
      </c>
      <c r="B20" t="s">
        <v>402</v>
      </c>
      <c r="C20" t="s">
        <v>404</v>
      </c>
      <c r="D20">
        <v>20</v>
      </c>
      <c r="E20" t="s">
        <v>405</v>
      </c>
      <c r="G20" t="s">
        <v>315</v>
      </c>
      <c r="H20" t="b">
        <v>1</v>
      </c>
    </row>
    <row r="21" spans="1:9" x14ac:dyDescent="0.15">
      <c r="A21" t="s">
        <v>406</v>
      </c>
      <c r="B21" t="s">
        <v>527</v>
      </c>
      <c r="C21" t="s">
        <v>524</v>
      </c>
      <c r="D21">
        <v>990</v>
      </c>
      <c r="E21" s="6" t="s">
        <v>529</v>
      </c>
      <c r="F21" t="s">
        <v>401</v>
      </c>
      <c r="G21" t="s">
        <v>315</v>
      </c>
      <c r="H21" t="b">
        <v>1</v>
      </c>
    </row>
    <row r="22" spans="1:9" x14ac:dyDescent="0.15">
      <c r="A22" t="s">
        <v>408</v>
      </c>
      <c r="B22" s="5" t="s">
        <v>409</v>
      </c>
      <c r="C22" t="s">
        <v>461</v>
      </c>
      <c r="D22">
        <v>600</v>
      </c>
      <c r="E22" s="6" t="s">
        <v>489</v>
      </c>
      <c r="F22" t="s">
        <v>411</v>
      </c>
      <c r="G22" t="s">
        <v>315</v>
      </c>
      <c r="H22" t="b">
        <v>1</v>
      </c>
      <c r="I22" t="s">
        <v>484</v>
      </c>
    </row>
    <row r="23" spans="1:9" x14ac:dyDescent="0.15">
      <c r="A23" t="s">
        <v>412</v>
      </c>
      <c r="B23" s="5" t="s">
        <v>413</v>
      </c>
      <c r="C23" t="s">
        <v>430</v>
      </c>
      <c r="D23">
        <v>610</v>
      </c>
      <c r="E23" s="6" t="s">
        <v>491</v>
      </c>
      <c r="F23" t="s">
        <v>414</v>
      </c>
      <c r="G23" t="s">
        <v>315</v>
      </c>
      <c r="H23" t="b">
        <v>1</v>
      </c>
      <c r="I23" t="s">
        <v>485</v>
      </c>
    </row>
    <row r="24" spans="1:9" x14ac:dyDescent="0.15">
      <c r="A24" t="s">
        <v>417</v>
      </c>
      <c r="B24" s="5" t="s">
        <v>420</v>
      </c>
      <c r="C24" t="s">
        <v>419</v>
      </c>
      <c r="D24">
        <v>90</v>
      </c>
      <c r="E24" s="6" t="s">
        <v>493</v>
      </c>
      <c r="F24" t="s">
        <v>423</v>
      </c>
      <c r="G24" t="s">
        <v>315</v>
      </c>
      <c r="H24" t="b">
        <v>1</v>
      </c>
      <c r="I24" t="s">
        <v>486</v>
      </c>
    </row>
    <row r="25" spans="1:9" x14ac:dyDescent="0.15">
      <c r="A25" t="s">
        <v>418</v>
      </c>
      <c r="B25" s="5" t="s">
        <v>416</v>
      </c>
      <c r="C25" t="s">
        <v>419</v>
      </c>
      <c r="D25">
        <v>100</v>
      </c>
      <c r="E25" s="6" t="s">
        <v>495</v>
      </c>
      <c r="F25" t="s">
        <v>424</v>
      </c>
      <c r="G25" t="s">
        <v>315</v>
      </c>
      <c r="H25" t="b">
        <v>1</v>
      </c>
      <c r="I25" t="s">
        <v>487</v>
      </c>
    </row>
    <row r="26" spans="1:9" x14ac:dyDescent="0.15">
      <c r="A26" t="s">
        <v>456</v>
      </c>
      <c r="B26" s="5" t="s">
        <v>471</v>
      </c>
      <c r="C26" t="s">
        <v>466</v>
      </c>
      <c r="D26">
        <v>550</v>
      </c>
      <c r="E26" s="6" t="s">
        <v>452</v>
      </c>
      <c r="F26" t="s">
        <v>338</v>
      </c>
      <c r="G26" t="s">
        <v>315</v>
      </c>
      <c r="H26" t="b">
        <v>1</v>
      </c>
    </row>
    <row r="27" spans="1:9" x14ac:dyDescent="0.15">
      <c r="A27" t="s">
        <v>459</v>
      </c>
      <c r="B27" s="5" t="s">
        <v>474</v>
      </c>
      <c r="C27" t="s">
        <v>467</v>
      </c>
      <c r="D27">
        <v>550</v>
      </c>
      <c r="E27" s="6" t="s">
        <v>472</v>
      </c>
      <c r="F27" t="s">
        <v>338</v>
      </c>
      <c r="G27" t="s">
        <v>315</v>
      </c>
      <c r="H27" t="b">
        <v>1</v>
      </c>
    </row>
    <row r="28" spans="1:9" x14ac:dyDescent="0.15">
      <c r="A28" t="s">
        <v>479</v>
      </c>
      <c r="B28" s="5" t="s">
        <v>476</v>
      </c>
      <c r="C28" t="s">
        <v>467</v>
      </c>
      <c r="D28">
        <v>600</v>
      </c>
      <c r="E28" s="6" t="s">
        <v>475</v>
      </c>
      <c r="F28" t="s">
        <v>338</v>
      </c>
      <c r="G28" t="s">
        <v>315</v>
      </c>
      <c r="H28" t="b">
        <v>1</v>
      </c>
    </row>
    <row r="29" spans="1:9" x14ac:dyDescent="0.15">
      <c r="A29" t="s">
        <v>464</v>
      </c>
      <c r="B29" s="5" t="s">
        <v>478</v>
      </c>
      <c r="C29" t="s">
        <v>469</v>
      </c>
      <c r="D29">
        <v>100</v>
      </c>
      <c r="E29" s="6" t="s">
        <v>477</v>
      </c>
      <c r="F29" t="s">
        <v>338</v>
      </c>
      <c r="G29" t="s">
        <v>315</v>
      </c>
      <c r="H29" t="b">
        <v>1</v>
      </c>
    </row>
    <row r="30" spans="1:9" x14ac:dyDescent="0.15">
      <c r="A30" t="s">
        <v>509</v>
      </c>
      <c r="B30" t="s">
        <v>515</v>
      </c>
      <c r="C30" t="s">
        <v>134</v>
      </c>
      <c r="D30">
        <v>490</v>
      </c>
      <c r="E30" t="s">
        <v>513</v>
      </c>
      <c r="F30" t="s">
        <v>512</v>
      </c>
      <c r="G30" t="s">
        <v>315</v>
      </c>
      <c r="H30" t="b">
        <v>1</v>
      </c>
    </row>
    <row r="31" spans="1:9" x14ac:dyDescent="0.15">
      <c r="A31" t="s">
        <v>773</v>
      </c>
      <c r="B31" t="s">
        <v>774</v>
      </c>
      <c r="C31" t="s">
        <v>134</v>
      </c>
      <c r="D31">
        <v>490</v>
      </c>
      <c r="E31" t="s">
        <v>775</v>
      </c>
      <c r="F31" t="s">
        <v>338</v>
      </c>
      <c r="G31" t="s">
        <v>315</v>
      </c>
      <c r="H31" t="b">
        <v>1</v>
      </c>
    </row>
    <row r="33" spans="1:8" x14ac:dyDescent="0.15">
      <c r="A33" t="s">
        <v>621</v>
      </c>
      <c r="B33" t="s">
        <v>593</v>
      </c>
      <c r="C33" t="s">
        <v>574</v>
      </c>
      <c r="D33">
        <v>100</v>
      </c>
      <c r="E33" t="s">
        <v>580</v>
      </c>
      <c r="F33" t="s">
        <v>609</v>
      </c>
      <c r="G33" t="s">
        <v>315</v>
      </c>
      <c r="H33" t="b">
        <v>1</v>
      </c>
    </row>
    <row r="34" spans="1:8" x14ac:dyDescent="0.15">
      <c r="A34" t="s">
        <v>620</v>
      </c>
      <c r="B34" t="s">
        <v>618</v>
      </c>
      <c r="C34" t="s">
        <v>574</v>
      </c>
      <c r="D34">
        <v>110</v>
      </c>
      <c r="E34" t="s">
        <v>591</v>
      </c>
      <c r="F34" t="s">
        <v>623</v>
      </c>
      <c r="G34" t="s">
        <v>315</v>
      </c>
      <c r="H34" t="b">
        <v>1</v>
      </c>
    </row>
    <row r="35" spans="1:8" x14ac:dyDescent="0.15">
      <c r="A35" t="s">
        <v>602</v>
      </c>
      <c r="B35" t="s">
        <v>597</v>
      </c>
      <c r="C35" t="s">
        <v>574</v>
      </c>
      <c r="D35">
        <v>120</v>
      </c>
      <c r="E35" t="s">
        <v>584</v>
      </c>
      <c r="F35" t="s">
        <v>615</v>
      </c>
      <c r="G35" t="s">
        <v>315</v>
      </c>
      <c r="H35" t="b">
        <v>1</v>
      </c>
    </row>
    <row r="36" spans="1:8" x14ac:dyDescent="0.15">
      <c r="A36" t="s">
        <v>604</v>
      </c>
      <c r="B36" t="s">
        <v>598</v>
      </c>
      <c r="C36" t="s">
        <v>574</v>
      </c>
      <c r="D36">
        <v>130</v>
      </c>
      <c r="E36" t="s">
        <v>607</v>
      </c>
      <c r="F36" t="s">
        <v>617</v>
      </c>
      <c r="G36" t="s">
        <v>315</v>
      </c>
      <c r="H36" t="b">
        <v>1</v>
      </c>
    </row>
    <row r="37" spans="1:8" x14ac:dyDescent="0.15">
      <c r="A37" t="s">
        <v>599</v>
      </c>
      <c r="B37" t="s">
        <v>594</v>
      </c>
      <c r="C37" t="s">
        <v>574</v>
      </c>
      <c r="D37">
        <v>140</v>
      </c>
      <c r="E37" t="s">
        <v>605</v>
      </c>
      <c r="F37" t="s">
        <v>611</v>
      </c>
      <c r="G37" t="s">
        <v>315</v>
      </c>
      <c r="H37" t="b">
        <v>1</v>
      </c>
    </row>
    <row r="38" spans="1:8" x14ac:dyDescent="0.15">
      <c r="A38" t="s">
        <v>601</v>
      </c>
      <c r="B38" t="s">
        <v>595</v>
      </c>
      <c r="C38" t="s">
        <v>574</v>
      </c>
      <c r="D38">
        <v>150</v>
      </c>
      <c r="E38" t="s">
        <v>606</v>
      </c>
      <c r="F38" t="s">
        <v>613</v>
      </c>
      <c r="G38" t="s">
        <v>315</v>
      </c>
      <c r="H38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85" zoomScaleNormal="85" workbookViewId="0">
      <selection activeCell="C28" sqref="C28"/>
    </sheetView>
  </sheetViews>
  <sheetFormatPr defaultRowHeight="13.5" x14ac:dyDescent="0.15"/>
  <cols>
    <col min="1" max="1" width="29.875" bestFit="1" customWidth="1"/>
    <col min="2" max="2" width="32" customWidth="1"/>
    <col min="3" max="3" width="29.875" bestFit="1" customWidth="1"/>
  </cols>
  <sheetData>
    <row r="1" spans="1:5" x14ac:dyDescent="0.15">
      <c r="A1" t="s">
        <v>390</v>
      </c>
      <c r="B1" t="s">
        <v>789</v>
      </c>
      <c r="C1" t="s">
        <v>386</v>
      </c>
      <c r="D1">
        <v>10000</v>
      </c>
      <c r="E1" t="str">
        <f>"update sys_menu set seq="&amp;D1&amp;" where code='"&amp;B1&amp;"'"</f>
        <v>update sys_menu set seq=10000 where code='Menu.MRP.Trans.MrpSnap'</v>
      </c>
    </row>
    <row r="2" spans="1:5" x14ac:dyDescent="0.15">
      <c r="A2" t="s">
        <v>775</v>
      </c>
      <c r="B2" t="s">
        <v>788</v>
      </c>
      <c r="C2" t="s">
        <v>775</v>
      </c>
      <c r="D2">
        <v>11000</v>
      </c>
      <c r="E2" t="str">
        <f t="shared" ref="E2:E22" si="0">"update sys_menu set seq="&amp;D2&amp;" where code='"&amp;B2&amp;"'"</f>
        <v>update sys_menu set seq=11000 where code='Menu.MRP.Trans.MrpSnap.View'</v>
      </c>
    </row>
    <row r="3" spans="1:5" x14ac:dyDescent="0.15">
      <c r="A3" t="s">
        <v>300</v>
      </c>
      <c r="B3" t="s">
        <v>282</v>
      </c>
      <c r="C3" t="s">
        <v>300</v>
      </c>
      <c r="D3">
        <v>29000</v>
      </c>
      <c r="E3" t="str">
        <f t="shared" si="0"/>
        <v>update sys_menu set seq=29000 where code='Menu.MRP.Trans.Rccp'</v>
      </c>
    </row>
    <row r="4" spans="1:5" x14ac:dyDescent="0.15">
      <c r="A4" t="s">
        <v>302</v>
      </c>
      <c r="B4" t="s">
        <v>290</v>
      </c>
      <c r="C4" t="s">
        <v>302</v>
      </c>
      <c r="D4">
        <v>21000</v>
      </c>
      <c r="E4" t="str">
        <f t="shared" si="0"/>
        <v>update sys_menu set seq=21000 where code='Menu.MRP.Trans.Rccp.Plan'</v>
      </c>
    </row>
    <row r="5" spans="1:5" x14ac:dyDescent="0.15">
      <c r="A5" t="s">
        <v>539</v>
      </c>
      <c r="B5" t="s">
        <v>783</v>
      </c>
      <c r="C5" t="s">
        <v>539</v>
      </c>
      <c r="D5">
        <v>22000</v>
      </c>
      <c r="E5" t="str">
        <f t="shared" si="0"/>
        <v>update sys_menu set seq=22000 where code='Menu.MRP.Trans.Rccp.Fi'</v>
      </c>
    </row>
    <row r="6" spans="1:5" x14ac:dyDescent="0.15">
      <c r="A6" t="s">
        <v>534</v>
      </c>
      <c r="B6" t="s">
        <v>785</v>
      </c>
      <c r="C6" t="s">
        <v>534</v>
      </c>
      <c r="D6">
        <v>23000</v>
      </c>
      <c r="E6" t="str">
        <f t="shared" si="0"/>
        <v>update sys_menu set seq=23000 where code='Menu.MRP.Trans.Rccp.Ex'</v>
      </c>
    </row>
    <row r="7" spans="1:5" x14ac:dyDescent="0.15">
      <c r="A7" t="s">
        <v>536</v>
      </c>
      <c r="B7" t="s">
        <v>787</v>
      </c>
      <c r="C7" t="s">
        <v>536</v>
      </c>
      <c r="D7">
        <v>24000</v>
      </c>
      <c r="E7" t="str">
        <f t="shared" si="0"/>
        <v>update sys_menu set seq=24000 where code='Menu.MRP.Trans.Rccp.Mi'</v>
      </c>
    </row>
    <row r="8" spans="1:5" x14ac:dyDescent="0.15">
      <c r="A8" t="s">
        <v>391</v>
      </c>
      <c r="B8" t="s">
        <v>284</v>
      </c>
      <c r="C8" t="s">
        <v>301</v>
      </c>
      <c r="D8">
        <v>39000</v>
      </c>
      <c r="E8" t="str">
        <f t="shared" si="0"/>
        <v>update sys_menu set seq=39000 where code='Menu.MRP.Trans.Mrp'</v>
      </c>
    </row>
    <row r="9" spans="1:5" x14ac:dyDescent="0.15">
      <c r="A9" t="s">
        <v>305</v>
      </c>
      <c r="B9" t="s">
        <v>285</v>
      </c>
      <c r="C9" t="s">
        <v>305</v>
      </c>
      <c r="D9">
        <v>31000</v>
      </c>
      <c r="E9" t="str">
        <f t="shared" si="0"/>
        <v>update sys_menu set seq=31000 where code='Menu.MRP.Trans.Mrp.Plan'</v>
      </c>
    </row>
    <row r="10" spans="1:5" x14ac:dyDescent="0.15">
      <c r="A10" t="s">
        <v>306</v>
      </c>
      <c r="B10" t="s">
        <v>286</v>
      </c>
      <c r="C10" t="s">
        <v>306</v>
      </c>
      <c r="D10">
        <v>32000</v>
      </c>
      <c r="E10" t="str">
        <f t="shared" si="0"/>
        <v>update sys_menu set seq=32000 where code='Menu.MRP.Trans.Mrp.InvIn'</v>
      </c>
    </row>
    <row r="11" spans="1:5" x14ac:dyDescent="0.15">
      <c r="A11" t="s">
        <v>307</v>
      </c>
      <c r="B11" t="s">
        <v>288</v>
      </c>
      <c r="C11" t="s">
        <v>307</v>
      </c>
      <c r="D11">
        <v>33000</v>
      </c>
      <c r="E11" t="str">
        <f t="shared" si="0"/>
        <v>update sys_menu set seq=33000 where code='Menu.MRP.Trans.Mrp.FiShiftPlan'</v>
      </c>
    </row>
    <row r="12" spans="1:5" x14ac:dyDescent="0.15">
      <c r="A12" t="s">
        <v>308</v>
      </c>
      <c r="B12" t="s">
        <v>287</v>
      </c>
      <c r="C12" t="s">
        <v>308</v>
      </c>
      <c r="D12">
        <v>34000</v>
      </c>
      <c r="E12" t="str">
        <f t="shared" si="0"/>
        <v>update sys_menu set seq=34000 where code='Menu.MRP.Trans.Mrp.ExShiftPlan'</v>
      </c>
    </row>
    <row r="13" spans="1:5" x14ac:dyDescent="0.15">
      <c r="A13" t="s">
        <v>389</v>
      </c>
      <c r="B13" t="s">
        <v>289</v>
      </c>
      <c r="C13" t="s">
        <v>379</v>
      </c>
      <c r="D13">
        <v>35000</v>
      </c>
      <c r="E13" t="str">
        <f t="shared" si="0"/>
        <v>update sys_menu set seq=35000 where code='Menu.MRP.Trans.Mrp.MiShiftPlan'</v>
      </c>
    </row>
    <row r="14" spans="1:5" x14ac:dyDescent="0.15">
      <c r="A14" t="s">
        <v>578</v>
      </c>
      <c r="B14" t="s">
        <v>575</v>
      </c>
      <c r="C14" t="s">
        <v>578</v>
      </c>
      <c r="D14">
        <v>40000</v>
      </c>
      <c r="E14" t="str">
        <f t="shared" si="0"/>
        <v>update sys_menu set seq=40000 where code='Menu.MRP.Trans.MaterialPlan'</v>
      </c>
    </row>
    <row r="16" spans="1:5" x14ac:dyDescent="0.15">
      <c r="A16" t="s">
        <v>316</v>
      </c>
      <c r="B16" t="s">
        <v>297</v>
      </c>
      <c r="C16" t="s">
        <v>316</v>
      </c>
      <c r="D16">
        <v>59000</v>
      </c>
      <c r="E16" t="str">
        <f t="shared" si="0"/>
        <v>update sys_menu set seq=59000 where code='Menu.MRP.Setup.Fi'</v>
      </c>
    </row>
    <row r="17" spans="1:5" x14ac:dyDescent="0.15">
      <c r="A17" s="6" t="s">
        <v>452</v>
      </c>
      <c r="B17" t="s">
        <v>456</v>
      </c>
      <c r="C17" s="6" t="s">
        <v>779</v>
      </c>
      <c r="D17">
        <v>51000</v>
      </c>
      <c r="E17" t="str">
        <f t="shared" si="0"/>
        <v>update sys_menu set seq=51000 where code='Menu.MRP.Setup.Fi.MachineInstance'</v>
      </c>
    </row>
    <row r="18" spans="1:5" x14ac:dyDescent="0.15">
      <c r="A18" t="s">
        <v>317</v>
      </c>
      <c r="B18" t="s">
        <v>298</v>
      </c>
      <c r="C18" t="s">
        <v>317</v>
      </c>
      <c r="D18">
        <v>69000</v>
      </c>
      <c r="E18" t="str">
        <f t="shared" si="0"/>
        <v>update sys_menu set seq=69000 where code='Menu.MRP.Setup.Ex'</v>
      </c>
    </row>
    <row r="19" spans="1:5" x14ac:dyDescent="0.15">
      <c r="A19" s="6" t="s">
        <v>472</v>
      </c>
      <c r="B19" t="s">
        <v>459</v>
      </c>
      <c r="C19" s="6" t="s">
        <v>472</v>
      </c>
      <c r="D19">
        <v>61000</v>
      </c>
      <c r="E19" t="str">
        <f t="shared" si="0"/>
        <v>update sys_menu set seq=61000 where code='Menu.MRP.Setup.Ex.ProdLineExInstance'</v>
      </c>
    </row>
    <row r="20" spans="1:5" x14ac:dyDescent="0.15">
      <c r="A20" s="6" t="s">
        <v>780</v>
      </c>
      <c r="B20" t="s">
        <v>479</v>
      </c>
      <c r="C20" s="6" t="s">
        <v>780</v>
      </c>
      <c r="D20">
        <v>62000</v>
      </c>
      <c r="E20" t="str">
        <f t="shared" si="0"/>
        <v>update sys_menu set seq=62000 where code='Menu.MRP.Setup.Ex.WorkCalendar'</v>
      </c>
    </row>
    <row r="21" spans="1:5" x14ac:dyDescent="0.15">
      <c r="A21" t="s">
        <v>318</v>
      </c>
      <c r="B21" t="s">
        <v>299</v>
      </c>
      <c r="C21" t="s">
        <v>318</v>
      </c>
      <c r="D21">
        <v>79000</v>
      </c>
      <c r="E21" t="str">
        <f t="shared" si="0"/>
        <v>update sys_menu set seq=79000 where code='Menu.MRP.Setup.Mi'</v>
      </c>
    </row>
    <row r="22" spans="1:5" x14ac:dyDescent="0.15">
      <c r="A22" s="6" t="s">
        <v>781</v>
      </c>
      <c r="B22" t="s">
        <v>464</v>
      </c>
      <c r="C22" s="6" t="s">
        <v>781</v>
      </c>
      <c r="D22">
        <v>71000</v>
      </c>
      <c r="E22" t="str">
        <f t="shared" si="0"/>
        <v>update sys_menu set seq=71000 where code='Menu.MRP.Setup.Mi.WorkCalendar'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F29" sqref="F29"/>
    </sheetView>
  </sheetViews>
  <sheetFormatPr defaultRowHeight="13.5" x14ac:dyDescent="0.15"/>
  <cols>
    <col min="2" max="2" width="30.375" customWidth="1"/>
    <col min="3" max="3" width="10.375" customWidth="1"/>
    <col min="4" max="4" width="27.875" customWidth="1"/>
    <col min="5" max="5" width="10" customWidth="1"/>
    <col min="6" max="6" width="22.875" customWidth="1"/>
    <col min="7" max="7" width="28.25" customWidth="1"/>
    <col min="8" max="8" width="31.75" customWidth="1"/>
  </cols>
  <sheetData>
    <row r="1" spans="1:9" x14ac:dyDescent="0.15">
      <c r="A1">
        <v>9838</v>
      </c>
      <c r="B1" t="s">
        <v>425</v>
      </c>
      <c r="C1" t="s">
        <v>427</v>
      </c>
      <c r="D1" t="s">
        <v>426</v>
      </c>
      <c r="E1" t="s">
        <v>428</v>
      </c>
      <c r="F1">
        <v>1160</v>
      </c>
    </row>
    <row r="2" spans="1:9" x14ac:dyDescent="0.15">
      <c r="B2" t="s">
        <v>408</v>
      </c>
      <c r="C2" t="s">
        <v>410</v>
      </c>
      <c r="D2" t="s">
        <v>429</v>
      </c>
      <c r="F2">
        <v>600</v>
      </c>
    </row>
    <row r="3" spans="1:9" x14ac:dyDescent="0.15">
      <c r="B3" t="s">
        <v>412</v>
      </c>
      <c r="C3" t="s">
        <v>415</v>
      </c>
      <c r="D3" t="s">
        <v>429</v>
      </c>
      <c r="F3">
        <v>610</v>
      </c>
    </row>
    <row r="4" spans="1:9" x14ac:dyDescent="0.15">
      <c r="B4" t="s">
        <v>417</v>
      </c>
      <c r="C4" t="s">
        <v>421</v>
      </c>
      <c r="D4" t="s">
        <v>429</v>
      </c>
      <c r="F4">
        <v>620</v>
      </c>
    </row>
    <row r="5" spans="1:9" x14ac:dyDescent="0.15">
      <c r="B5" t="s">
        <v>418</v>
      </c>
      <c r="C5" t="s">
        <v>422</v>
      </c>
      <c r="D5" t="s">
        <v>429</v>
      </c>
      <c r="F5">
        <v>630</v>
      </c>
    </row>
    <row r="7" spans="1:9" x14ac:dyDescent="0.15">
      <c r="B7" t="s">
        <v>217</v>
      </c>
      <c r="C7" t="s">
        <v>618</v>
      </c>
      <c r="D7" t="s">
        <v>574</v>
      </c>
      <c r="E7">
        <v>490</v>
      </c>
      <c r="F7" t="s">
        <v>591</v>
      </c>
      <c r="G7" t="s">
        <v>608</v>
      </c>
      <c r="H7" t="s">
        <v>315</v>
      </c>
      <c r="I7" t="b">
        <v>1</v>
      </c>
    </row>
    <row r="8" spans="1:9" x14ac:dyDescent="0.15">
      <c r="B8" t="s">
        <v>620</v>
      </c>
      <c r="C8" t="s">
        <v>593</v>
      </c>
      <c r="D8" t="s">
        <v>574</v>
      </c>
      <c r="E8">
        <v>320</v>
      </c>
      <c r="F8" t="s">
        <v>580</v>
      </c>
      <c r="G8" t="s">
        <v>609</v>
      </c>
      <c r="H8" t="s">
        <v>315</v>
      </c>
      <c r="I8" t="b">
        <v>1</v>
      </c>
    </row>
    <row r="9" spans="1:9" x14ac:dyDescent="0.15">
      <c r="B9" t="s">
        <v>599</v>
      </c>
      <c r="C9" t="s">
        <v>594</v>
      </c>
      <c r="D9" t="s">
        <v>574</v>
      </c>
      <c r="E9">
        <v>200</v>
      </c>
      <c r="F9" t="s">
        <v>605</v>
      </c>
      <c r="G9" t="s">
        <v>611</v>
      </c>
      <c r="H9" t="s">
        <v>315</v>
      </c>
      <c r="I9" t="b">
        <v>1</v>
      </c>
    </row>
    <row r="10" spans="1:9" x14ac:dyDescent="0.15">
      <c r="B10" t="s">
        <v>601</v>
      </c>
      <c r="C10" t="s">
        <v>595</v>
      </c>
      <c r="D10" t="s">
        <v>574</v>
      </c>
      <c r="E10">
        <v>470</v>
      </c>
      <c r="F10" t="s">
        <v>606</v>
      </c>
      <c r="G10" t="s">
        <v>613</v>
      </c>
      <c r="H10" t="s">
        <v>315</v>
      </c>
      <c r="I10" t="b">
        <v>1</v>
      </c>
    </row>
    <row r="11" spans="1:9" x14ac:dyDescent="0.15">
      <c r="B11" t="s">
        <v>602</v>
      </c>
      <c r="C11" t="s">
        <v>597</v>
      </c>
      <c r="D11" t="s">
        <v>574</v>
      </c>
      <c r="E11">
        <v>210</v>
      </c>
      <c r="F11" t="s">
        <v>584</v>
      </c>
      <c r="G11" t="s">
        <v>615</v>
      </c>
      <c r="H11" t="s">
        <v>315</v>
      </c>
      <c r="I11" t="b">
        <v>1</v>
      </c>
    </row>
    <row r="12" spans="1:9" x14ac:dyDescent="0.15">
      <c r="B12" t="s">
        <v>604</v>
      </c>
      <c r="C12" t="s">
        <v>598</v>
      </c>
      <c r="D12" t="s">
        <v>574</v>
      </c>
      <c r="E12">
        <v>480</v>
      </c>
      <c r="F12" t="s">
        <v>607</v>
      </c>
      <c r="G12" t="s">
        <v>617</v>
      </c>
      <c r="H12" t="s">
        <v>315</v>
      </c>
      <c r="I12" t="b">
        <v>1</v>
      </c>
    </row>
    <row r="19" spans="1:6" ht="40.5" x14ac:dyDescent="0.15">
      <c r="A19" s="9">
        <v>9511</v>
      </c>
      <c r="B19" s="9" t="s">
        <v>483</v>
      </c>
      <c r="C19" s="9" t="s">
        <v>624</v>
      </c>
      <c r="D19" s="9" t="s">
        <v>274</v>
      </c>
      <c r="E19" s="9">
        <v>630</v>
      </c>
      <c r="F19" s="9"/>
    </row>
    <row r="20" spans="1:6" x14ac:dyDescent="0.15">
      <c r="B20" t="s">
        <v>621</v>
      </c>
      <c r="C20" t="s">
        <v>580</v>
      </c>
      <c r="D20" s="9" t="s">
        <v>274</v>
      </c>
      <c r="E20">
        <v>100</v>
      </c>
    </row>
    <row r="21" spans="1:6" x14ac:dyDescent="0.15">
      <c r="B21" t="s">
        <v>620</v>
      </c>
      <c r="C21" t="s">
        <v>591</v>
      </c>
      <c r="D21" s="9" t="s">
        <v>274</v>
      </c>
      <c r="E21">
        <v>110</v>
      </c>
    </row>
    <row r="22" spans="1:6" x14ac:dyDescent="0.15">
      <c r="B22" t="s">
        <v>602</v>
      </c>
      <c r="C22" t="s">
        <v>584</v>
      </c>
      <c r="D22" s="9" t="s">
        <v>274</v>
      </c>
      <c r="E22">
        <v>120</v>
      </c>
    </row>
    <row r="23" spans="1:6" x14ac:dyDescent="0.15">
      <c r="B23" t="s">
        <v>604</v>
      </c>
      <c r="C23" t="s">
        <v>607</v>
      </c>
      <c r="D23" s="9" t="s">
        <v>274</v>
      </c>
      <c r="E23">
        <v>130</v>
      </c>
    </row>
    <row r="24" spans="1:6" x14ac:dyDescent="0.15">
      <c r="B24" t="s">
        <v>599</v>
      </c>
      <c r="C24" t="s">
        <v>605</v>
      </c>
      <c r="D24" s="9" t="s">
        <v>274</v>
      </c>
      <c r="E24">
        <v>140</v>
      </c>
    </row>
    <row r="25" spans="1:6" x14ac:dyDescent="0.15">
      <c r="B25" t="s">
        <v>601</v>
      </c>
      <c r="C25" t="s">
        <v>606</v>
      </c>
      <c r="D25" s="9" t="s">
        <v>274</v>
      </c>
      <c r="E25">
        <v>150</v>
      </c>
    </row>
    <row r="26" spans="1:6" x14ac:dyDescent="0.15">
      <c r="B26" t="s">
        <v>509</v>
      </c>
      <c r="C26" t="s">
        <v>513</v>
      </c>
      <c r="D26" s="9" t="s">
        <v>274</v>
      </c>
      <c r="E26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="85" zoomScaleNormal="85" workbookViewId="0">
      <selection activeCell="B1" sqref="B1"/>
    </sheetView>
  </sheetViews>
  <sheetFormatPr defaultRowHeight="13.5" x14ac:dyDescent="0.15"/>
  <cols>
    <col min="2" max="2" width="15.125" bestFit="1" customWidth="1"/>
    <col min="3" max="3" width="33.625" customWidth="1"/>
    <col min="5" max="5" width="41.375" bestFit="1" customWidth="1"/>
  </cols>
  <sheetData>
    <row r="1" spans="1:10" x14ac:dyDescent="0.15">
      <c r="B1" t="s">
        <v>796</v>
      </c>
    </row>
    <row r="2" spans="1:10" x14ac:dyDescent="0.15">
      <c r="A2" t="s">
        <v>117</v>
      </c>
      <c r="B2" t="s">
        <v>625</v>
      </c>
      <c r="C2" t="s">
        <v>279</v>
      </c>
      <c r="D2">
        <v>12</v>
      </c>
      <c r="E2" t="s">
        <v>625</v>
      </c>
      <c r="F2" t="s">
        <v>279</v>
      </c>
      <c r="G2" t="s">
        <v>626</v>
      </c>
      <c r="H2">
        <v>1</v>
      </c>
      <c r="I2" t="e">
        <f>VLOOKUP(C2,Sheet5!B:C,2,0)&amp;"-"&amp;B2</f>
        <v>#N/A</v>
      </c>
      <c r="J2" t="e">
        <f>"update sys_menu set desc1='"&amp;I2&amp;"' where code ='"&amp;A2&amp;"'"</f>
        <v>#N/A</v>
      </c>
    </row>
    <row r="3" spans="1:10" x14ac:dyDescent="0.15">
      <c r="A3" t="s">
        <v>132</v>
      </c>
      <c r="B3" t="s">
        <v>133</v>
      </c>
      <c r="C3" t="s">
        <v>117</v>
      </c>
      <c r="D3">
        <v>60</v>
      </c>
      <c r="E3" t="s">
        <v>133</v>
      </c>
      <c r="F3" t="s">
        <v>279</v>
      </c>
      <c r="G3" t="s">
        <v>629</v>
      </c>
      <c r="H3">
        <v>1</v>
      </c>
      <c r="I3" t="e">
        <f>VLOOKUP(C3,Sheet5!B:C,2,0)&amp;"-"&amp;B3</f>
        <v>#N/A</v>
      </c>
      <c r="J3" t="e">
        <f t="shared" ref="J3:J66" si="0">"update sys_menu set desc1='"&amp;I3&amp;"' where code ='"&amp;A3&amp;"'"</f>
        <v>#N/A</v>
      </c>
    </row>
    <row r="4" spans="1:10" x14ac:dyDescent="0.15">
      <c r="A4" t="s">
        <v>115</v>
      </c>
      <c r="B4" t="s">
        <v>116</v>
      </c>
      <c r="C4" t="s">
        <v>117</v>
      </c>
      <c r="D4">
        <v>69</v>
      </c>
      <c r="E4" t="s">
        <v>116</v>
      </c>
      <c r="F4" t="s">
        <v>279</v>
      </c>
      <c r="G4" t="s">
        <v>627</v>
      </c>
      <c r="H4">
        <v>1</v>
      </c>
      <c r="I4" t="e">
        <f>VLOOKUP(C4,Sheet5!B:C,2,0)&amp;"-"&amp;B4</f>
        <v>#N/A</v>
      </c>
      <c r="J4" t="e">
        <f t="shared" si="0"/>
        <v>#N/A</v>
      </c>
    </row>
    <row r="5" spans="1:10" x14ac:dyDescent="0.15">
      <c r="A5" t="s">
        <v>126</v>
      </c>
      <c r="B5" t="s">
        <v>127</v>
      </c>
      <c r="C5" t="s">
        <v>117</v>
      </c>
      <c r="D5">
        <v>70</v>
      </c>
      <c r="E5" t="s">
        <v>127</v>
      </c>
      <c r="F5" t="s">
        <v>279</v>
      </c>
      <c r="G5" t="s">
        <v>628</v>
      </c>
      <c r="H5">
        <v>1</v>
      </c>
      <c r="I5" t="e">
        <f>VLOOKUP(C5,Sheet5!B:C,2,0)&amp;"-"&amp;B5</f>
        <v>#N/A</v>
      </c>
      <c r="J5" t="e">
        <f t="shared" si="0"/>
        <v>#N/A</v>
      </c>
    </row>
    <row r="6" spans="1:10" x14ac:dyDescent="0.15">
      <c r="A6" t="s">
        <v>465</v>
      </c>
      <c r="B6" t="s">
        <v>163</v>
      </c>
      <c r="C6" t="s">
        <v>126</v>
      </c>
      <c r="D6">
        <v>59000</v>
      </c>
      <c r="E6" t="s">
        <v>631</v>
      </c>
      <c r="F6" t="s">
        <v>279</v>
      </c>
      <c r="G6" t="s">
        <v>315</v>
      </c>
      <c r="H6">
        <v>1</v>
      </c>
      <c r="I6" t="e">
        <f>VLOOKUP(C6,Sheet5!B:C,2,0)&amp;"-"&amp;B6</f>
        <v>#N/A</v>
      </c>
      <c r="J6" t="e">
        <f t="shared" si="0"/>
        <v>#N/A</v>
      </c>
    </row>
    <row r="7" spans="1:10" x14ac:dyDescent="0.15">
      <c r="A7" t="s">
        <v>460</v>
      </c>
      <c r="B7" t="s">
        <v>210</v>
      </c>
      <c r="C7" t="s">
        <v>126</v>
      </c>
      <c r="D7">
        <v>69000</v>
      </c>
      <c r="E7" t="s">
        <v>630</v>
      </c>
      <c r="F7" t="s">
        <v>279</v>
      </c>
      <c r="G7" t="s">
        <v>315</v>
      </c>
      <c r="H7">
        <v>1</v>
      </c>
      <c r="I7" t="e">
        <f>VLOOKUP(C7,Sheet5!B:C,2,0)&amp;"-"&amp;B7</f>
        <v>#N/A</v>
      </c>
      <c r="J7" t="e">
        <f t="shared" si="0"/>
        <v>#N/A</v>
      </c>
    </row>
    <row r="8" spans="1:10" x14ac:dyDescent="0.15">
      <c r="A8" t="s">
        <v>468</v>
      </c>
      <c r="B8" t="s">
        <v>632</v>
      </c>
      <c r="C8" t="s">
        <v>126</v>
      </c>
      <c r="D8">
        <v>79000</v>
      </c>
      <c r="E8" t="s">
        <v>633</v>
      </c>
      <c r="F8" t="s">
        <v>279</v>
      </c>
      <c r="G8" t="s">
        <v>315</v>
      </c>
      <c r="H8">
        <v>1</v>
      </c>
      <c r="I8" t="e">
        <f>VLOOKUP(C8,Sheet5!B:C,2,0)&amp;"-"&amp;B8</f>
        <v>#N/A</v>
      </c>
      <c r="J8" t="e">
        <f t="shared" si="0"/>
        <v>#N/A</v>
      </c>
    </row>
    <row r="9" spans="1:10" x14ac:dyDescent="0.15">
      <c r="A9" t="s">
        <v>458</v>
      </c>
      <c r="B9" t="s">
        <v>473</v>
      </c>
      <c r="C9" t="s">
        <v>460</v>
      </c>
      <c r="D9">
        <v>61000</v>
      </c>
      <c r="E9" t="s">
        <v>453</v>
      </c>
      <c r="F9" t="s">
        <v>279</v>
      </c>
      <c r="G9" t="s">
        <v>315</v>
      </c>
      <c r="H9">
        <v>1</v>
      </c>
      <c r="I9" t="str">
        <f>VLOOKUP(C9,Sheet5!B:C,2,0)&amp;"-"&amp;B9</f>
        <v>设置-挤出-挤出资源日历</v>
      </c>
      <c r="J9" t="str">
        <f t="shared" si="0"/>
        <v>update sys_menu set desc1='设置-挤出-挤出资源日历' where code ='Menu.MRP.Setup.Ex.ProdLineExInstance'</v>
      </c>
    </row>
    <row r="10" spans="1:10" x14ac:dyDescent="0.15">
      <c r="A10" t="s">
        <v>462</v>
      </c>
      <c r="B10" t="s">
        <v>634</v>
      </c>
      <c r="C10" t="s">
        <v>460</v>
      </c>
      <c r="D10">
        <v>62000</v>
      </c>
      <c r="E10" t="s">
        <v>767</v>
      </c>
      <c r="F10" t="s">
        <v>279</v>
      </c>
      <c r="G10" t="s">
        <v>315</v>
      </c>
      <c r="H10">
        <v>1</v>
      </c>
      <c r="I10" t="str">
        <f>VLOOKUP(C10,Sheet5!B:C,2,0)&amp;"-"&amp;B10</f>
        <v>设置-挤出-工作日历</v>
      </c>
      <c r="J10" t="str">
        <f t="shared" si="0"/>
        <v>update sys_menu set desc1='设置-挤出-工作日历' where code ='Menu.MRP.Setup.Ex.WorkCalendar'</v>
      </c>
    </row>
    <row r="11" spans="1:10" x14ac:dyDescent="0.15">
      <c r="A11" t="s">
        <v>205</v>
      </c>
      <c r="B11" t="s">
        <v>207</v>
      </c>
      <c r="C11" t="s">
        <v>460</v>
      </c>
      <c r="D11">
        <v>69010</v>
      </c>
      <c r="E11" t="s">
        <v>637</v>
      </c>
      <c r="F11" t="s">
        <v>638</v>
      </c>
      <c r="G11" t="s">
        <v>315</v>
      </c>
      <c r="H11">
        <v>1</v>
      </c>
      <c r="I11" t="str">
        <f>VLOOKUP(C11,Sheet5!B:C,2,0)&amp;"-"&amp;B11</f>
        <v>设置-挤出-挤出资源</v>
      </c>
      <c r="J11" t="str">
        <f t="shared" si="0"/>
        <v>update sys_menu set desc1='设置-挤出-挤出资源' where code ='Url_MRP_ProdLineEx_View'</v>
      </c>
    </row>
    <row r="12" spans="1:10" x14ac:dyDescent="0.15">
      <c r="A12" t="s">
        <v>152</v>
      </c>
      <c r="B12" t="s">
        <v>154</v>
      </c>
      <c r="C12" t="s">
        <v>460</v>
      </c>
      <c r="D12">
        <v>69020</v>
      </c>
      <c r="E12" t="s">
        <v>635</v>
      </c>
      <c r="F12" t="s">
        <v>636</v>
      </c>
      <c r="G12" t="s">
        <v>315</v>
      </c>
      <c r="H12">
        <v>1</v>
      </c>
      <c r="I12" t="str">
        <f>VLOOKUP(C12,Sheet5!B:C,2,0)&amp;"-"&amp;B12</f>
        <v>设置-挤出-挤出线分组</v>
      </c>
      <c r="J12" t="str">
        <f t="shared" si="0"/>
        <v>update sys_menu set desc1='设置-挤出-挤出线分组' where code ='URl_MRP_FlowClassify_View'</v>
      </c>
    </row>
    <row r="13" spans="1:10" x14ac:dyDescent="0.15">
      <c r="A13" t="s">
        <v>209</v>
      </c>
      <c r="B13" t="s">
        <v>641</v>
      </c>
      <c r="C13" t="s">
        <v>458</v>
      </c>
      <c r="D13">
        <v>61010</v>
      </c>
      <c r="E13" t="s">
        <v>498</v>
      </c>
      <c r="F13" t="s">
        <v>642</v>
      </c>
      <c r="G13" t="s">
        <v>315</v>
      </c>
      <c r="H13">
        <v>1</v>
      </c>
      <c r="I13" t="str">
        <f>VLOOKUP(C13,Sheet5!B:C,2,0)&amp;"-"&amp;B13</f>
        <v>设置-挤出-挤出资源日历-查询</v>
      </c>
      <c r="J13" t="str">
        <f t="shared" si="0"/>
        <v>update sys_menu set desc1='设置-挤出-挤出资源日历-查询' where code ='Url_MRP_ProdLineExInstanceView_View'</v>
      </c>
    </row>
    <row r="14" spans="1:10" x14ac:dyDescent="0.15">
      <c r="A14" t="s">
        <v>208</v>
      </c>
      <c r="B14" t="s">
        <v>639</v>
      </c>
      <c r="C14" t="s">
        <v>458</v>
      </c>
      <c r="D14">
        <v>61020</v>
      </c>
      <c r="E14" t="s">
        <v>500</v>
      </c>
      <c r="F14" t="s">
        <v>640</v>
      </c>
      <c r="G14" t="s">
        <v>315</v>
      </c>
      <c r="H14">
        <v>1</v>
      </c>
      <c r="I14" t="str">
        <f>VLOOKUP(C14,Sheet5!B:C,2,0)&amp;"-"&amp;B14</f>
        <v>设置-挤出-挤出资源日历-调整</v>
      </c>
      <c r="J14" t="str">
        <f t="shared" si="0"/>
        <v>update sys_menu set desc1='设置-挤出-挤出资源日历-调整' where code ='Url_MRP_ProdLineExInstance_View'</v>
      </c>
    </row>
    <row r="15" spans="1:10" x14ac:dyDescent="0.15">
      <c r="A15" t="s">
        <v>480</v>
      </c>
      <c r="B15" t="s">
        <v>641</v>
      </c>
      <c r="C15" t="s">
        <v>462</v>
      </c>
      <c r="D15">
        <v>62010</v>
      </c>
      <c r="E15" t="s">
        <v>488</v>
      </c>
      <c r="F15" t="s">
        <v>644</v>
      </c>
      <c r="G15" t="s">
        <v>315</v>
      </c>
      <c r="H15">
        <v>1</v>
      </c>
      <c r="I15" t="str">
        <f>VLOOKUP(C15,Sheet5!B:C,2,0)&amp;"-"&amp;B15</f>
        <v>设置-挤出-工作日历-查询</v>
      </c>
      <c r="J15" t="str">
        <f t="shared" si="0"/>
        <v>update sys_menu set desc1='设置-挤出-工作日历-查询' where code ='Url_Mrp_WorkCalendar_ExView'</v>
      </c>
    </row>
    <row r="16" spans="1:10" x14ac:dyDescent="0.15">
      <c r="A16" t="s">
        <v>481</v>
      </c>
      <c r="B16" t="s">
        <v>639</v>
      </c>
      <c r="C16" t="s">
        <v>462</v>
      </c>
      <c r="D16">
        <v>62020</v>
      </c>
      <c r="E16" t="s">
        <v>490</v>
      </c>
      <c r="F16" t="s">
        <v>643</v>
      </c>
      <c r="G16" t="s">
        <v>315</v>
      </c>
      <c r="H16">
        <v>1</v>
      </c>
      <c r="I16" t="str">
        <f>VLOOKUP(C16,Sheet5!B:C,2,0)&amp;"-"&amp;B16</f>
        <v>设置-挤出-工作日历-调整</v>
      </c>
      <c r="J16" t="str">
        <f t="shared" si="0"/>
        <v>update sys_menu set desc1='设置-挤出-工作日历-调整' where code ='Url_Mrp_WorkCalendar_ExEdit'</v>
      </c>
    </row>
    <row r="17" spans="1:10" x14ac:dyDescent="0.15">
      <c r="A17" t="s">
        <v>455</v>
      </c>
      <c r="B17" t="s">
        <v>470</v>
      </c>
      <c r="C17" t="s">
        <v>465</v>
      </c>
      <c r="D17">
        <v>51000</v>
      </c>
      <c r="E17" t="s">
        <v>451</v>
      </c>
      <c r="F17" t="s">
        <v>279</v>
      </c>
      <c r="G17" t="s">
        <v>315</v>
      </c>
      <c r="H17">
        <v>1</v>
      </c>
      <c r="I17" t="str">
        <f>VLOOKUP(C17,Sheet5!B:C,2,0)&amp;"-"&amp;B17</f>
        <v>设置-后加工-后加工日历</v>
      </c>
      <c r="J17" t="str">
        <f t="shared" si="0"/>
        <v>update sys_menu set desc1='设置-后加工-后加工日历' where code ='Menu.MRP.Setup.Fi.MachineInstance'</v>
      </c>
    </row>
    <row r="18" spans="1:10" x14ac:dyDescent="0.15">
      <c r="A18" t="s">
        <v>155</v>
      </c>
      <c r="B18" t="s">
        <v>157</v>
      </c>
      <c r="C18" t="s">
        <v>465</v>
      </c>
      <c r="D18">
        <v>59010</v>
      </c>
      <c r="E18" t="s">
        <v>645</v>
      </c>
      <c r="F18" t="s">
        <v>646</v>
      </c>
      <c r="G18" t="s">
        <v>315</v>
      </c>
      <c r="H18">
        <v>1</v>
      </c>
      <c r="I18" t="str">
        <f>VLOOKUP(C18,Sheet5!B:C,2,0)&amp;"-"&amp;B18</f>
        <v>设置-后加工-岛区</v>
      </c>
      <c r="J18" t="str">
        <f t="shared" si="0"/>
        <v>update sys_menu set desc1='设置-后加工-岛区' where code ='Url_MRP_Island_View'</v>
      </c>
    </row>
    <row r="19" spans="1:10" x14ac:dyDescent="0.15">
      <c r="A19" t="s">
        <v>158</v>
      </c>
      <c r="B19" t="s">
        <v>160</v>
      </c>
      <c r="C19" t="s">
        <v>465</v>
      </c>
      <c r="D19">
        <v>59020</v>
      </c>
      <c r="E19" t="s">
        <v>647</v>
      </c>
      <c r="F19" t="s">
        <v>648</v>
      </c>
      <c r="G19" t="s">
        <v>315</v>
      </c>
      <c r="H19">
        <v>1</v>
      </c>
      <c r="I19" t="str">
        <f>VLOOKUP(C19,Sheet5!B:C,2,0)&amp;"-"&amp;B19</f>
        <v>设置-后加工-模具</v>
      </c>
      <c r="J19" t="str">
        <f t="shared" si="0"/>
        <v>update sys_menu set desc1='设置-后加工-模具' where code ='Url_MRP_Machine_View'</v>
      </c>
    </row>
    <row r="20" spans="1:10" x14ac:dyDescent="0.15">
      <c r="A20" t="s">
        <v>162</v>
      </c>
      <c r="B20" t="s">
        <v>641</v>
      </c>
      <c r="C20" t="s">
        <v>455</v>
      </c>
      <c r="D20">
        <v>51010</v>
      </c>
      <c r="E20" t="s">
        <v>496</v>
      </c>
      <c r="F20" t="s">
        <v>650</v>
      </c>
      <c r="G20" t="s">
        <v>315</v>
      </c>
      <c r="H20">
        <v>1</v>
      </c>
      <c r="I20" t="str">
        <f>VLOOKUP(C20,Sheet5!B:C,2,0)&amp;"-"&amp;B20</f>
        <v>设置-后加工-后加工日历-查询</v>
      </c>
      <c r="J20" t="str">
        <f t="shared" si="0"/>
        <v>update sys_menu set desc1='设置-后加工-后加工日历-查询' where code ='Url_MRP_MachineInstanceView_View'</v>
      </c>
    </row>
    <row r="21" spans="1:10" x14ac:dyDescent="0.15">
      <c r="A21" t="s">
        <v>161</v>
      </c>
      <c r="B21" t="s">
        <v>639</v>
      </c>
      <c r="C21" t="s">
        <v>455</v>
      </c>
      <c r="D21">
        <v>51020</v>
      </c>
      <c r="E21" t="s">
        <v>499</v>
      </c>
      <c r="F21" t="s">
        <v>649</v>
      </c>
      <c r="G21" t="s">
        <v>315</v>
      </c>
      <c r="H21">
        <v>1</v>
      </c>
      <c r="I21" t="str">
        <f>VLOOKUP(C21,Sheet5!B:C,2,0)&amp;"-"&amp;B21</f>
        <v>设置-后加工-后加工日历-调整</v>
      </c>
      <c r="J21" t="str">
        <f t="shared" si="0"/>
        <v>update sys_menu set desc1='设置-后加工-后加工日历-调整' where code ='Url_MRP_MachineInstance_View'</v>
      </c>
    </row>
    <row r="22" spans="1:10" x14ac:dyDescent="0.15">
      <c r="A22" t="s">
        <v>463</v>
      </c>
      <c r="B22" t="s">
        <v>634</v>
      </c>
      <c r="C22" t="s">
        <v>468</v>
      </c>
      <c r="D22">
        <v>71000</v>
      </c>
      <c r="E22" t="s">
        <v>768</v>
      </c>
      <c r="F22" t="s">
        <v>279</v>
      </c>
      <c r="G22" t="s">
        <v>315</v>
      </c>
      <c r="H22">
        <v>1</v>
      </c>
      <c r="I22" t="str">
        <f>VLOOKUP(C22,Sheet5!B:C,2,0)&amp;"-"&amp;B22</f>
        <v>设置-炼胶-工作日历</v>
      </c>
      <c r="J22" t="str">
        <f t="shared" si="0"/>
        <v>update sys_menu set desc1='设置-炼胶-工作日历' where code ='Menu.MRP.Setup.Mi.WorkCalendar'</v>
      </c>
    </row>
    <row r="23" spans="1:10" x14ac:dyDescent="0.15">
      <c r="A23" t="s">
        <v>147</v>
      </c>
      <c r="B23" t="s">
        <v>149</v>
      </c>
      <c r="C23" t="s">
        <v>468</v>
      </c>
      <c r="D23">
        <v>79010</v>
      </c>
      <c r="E23" t="s">
        <v>651</v>
      </c>
      <c r="F23" t="s">
        <v>652</v>
      </c>
      <c r="G23" t="s">
        <v>315</v>
      </c>
      <c r="H23">
        <v>1</v>
      </c>
      <c r="I23" t="str">
        <f>VLOOKUP(C23,Sheet5!B:C,2,0)&amp;"-"&amp;B23</f>
        <v>设置-炼胶-工位器具</v>
      </c>
      <c r="J23" t="str">
        <f t="shared" si="0"/>
        <v>update sys_menu set desc1='设置-炼胶-工位器具' where code ='Url_Container_View'</v>
      </c>
    </row>
    <row r="24" spans="1:10" x14ac:dyDescent="0.15">
      <c r="A24" t="s">
        <v>482</v>
      </c>
      <c r="B24" t="s">
        <v>641</v>
      </c>
      <c r="C24" t="s">
        <v>463</v>
      </c>
      <c r="D24">
        <v>71010</v>
      </c>
      <c r="E24" t="s">
        <v>492</v>
      </c>
      <c r="F24" t="s">
        <v>654</v>
      </c>
      <c r="G24" t="s">
        <v>315</v>
      </c>
      <c r="H24">
        <v>1</v>
      </c>
      <c r="I24" t="str">
        <f>VLOOKUP(C24,Sheet5!B:C,2,0)&amp;"-"&amp;B24</f>
        <v>设置-炼胶-工作日历-查询</v>
      </c>
      <c r="J24" t="str">
        <f t="shared" si="0"/>
        <v>update sys_menu set desc1='设置-炼胶-工作日历-查询' where code ='Url_Mrp_WorkCalendar_MiView'</v>
      </c>
    </row>
    <row r="25" spans="1:10" x14ac:dyDescent="0.15">
      <c r="A25" t="s">
        <v>483</v>
      </c>
      <c r="B25" t="s">
        <v>639</v>
      </c>
      <c r="C25" t="s">
        <v>463</v>
      </c>
      <c r="D25">
        <v>71020</v>
      </c>
      <c r="E25" t="s">
        <v>494</v>
      </c>
      <c r="F25" t="s">
        <v>653</v>
      </c>
      <c r="G25" t="s">
        <v>315</v>
      </c>
      <c r="H25">
        <v>1</v>
      </c>
      <c r="I25" t="str">
        <f>VLOOKUP(C25,Sheet5!B:C,2,0)&amp;"-"&amp;B25</f>
        <v>设置-炼胶-工作日历-调整</v>
      </c>
      <c r="J25" t="str">
        <f t="shared" si="0"/>
        <v>update sys_menu set desc1='设置-炼胶-工作日历-调整' where code ='Url_Mrp_WorkCalendar_MiEdit'</v>
      </c>
    </row>
    <row r="26" spans="1:10" x14ac:dyDescent="0.15">
      <c r="A26" t="s">
        <v>777</v>
      </c>
      <c r="B26" t="s">
        <v>655</v>
      </c>
      <c r="C26" t="s">
        <v>132</v>
      </c>
      <c r="D26">
        <v>10000</v>
      </c>
      <c r="E26" t="s">
        <v>656</v>
      </c>
      <c r="F26" t="s">
        <v>279</v>
      </c>
      <c r="G26" t="s">
        <v>315</v>
      </c>
      <c r="H26">
        <v>1</v>
      </c>
      <c r="I26" t="e">
        <f>VLOOKUP(C26,Sheet5!B:C,2,0)&amp;"-"&amp;B26</f>
        <v>#N/A</v>
      </c>
    </row>
    <row r="27" spans="1:10" x14ac:dyDescent="0.15">
      <c r="A27" t="s">
        <v>523</v>
      </c>
      <c r="B27" t="s">
        <v>660</v>
      </c>
      <c r="C27" t="s">
        <v>132</v>
      </c>
      <c r="D27">
        <v>29000</v>
      </c>
      <c r="E27" t="s">
        <v>521</v>
      </c>
      <c r="F27" t="s">
        <v>279</v>
      </c>
      <c r="G27" t="s">
        <v>315</v>
      </c>
      <c r="H27">
        <v>1</v>
      </c>
      <c r="I27" t="e">
        <f>VLOOKUP(C27,Sheet5!B:C,2,0)&amp;"-"&amp;B27</f>
        <v>#N/A</v>
      </c>
    </row>
    <row r="28" spans="1:10" x14ac:dyDescent="0.15">
      <c r="A28" t="s">
        <v>283</v>
      </c>
      <c r="B28" t="s">
        <v>658</v>
      </c>
      <c r="C28" t="s">
        <v>132</v>
      </c>
      <c r="D28">
        <v>39000</v>
      </c>
      <c r="E28" t="s">
        <v>659</v>
      </c>
      <c r="F28" t="s">
        <v>279</v>
      </c>
      <c r="G28" t="s">
        <v>315</v>
      </c>
      <c r="H28">
        <v>1</v>
      </c>
      <c r="I28" t="e">
        <f>VLOOKUP(C28,Sheet5!B:C,2,0)&amp;"-"&amp;B28</f>
        <v>#N/A</v>
      </c>
    </row>
    <row r="29" spans="1:10" x14ac:dyDescent="0.15">
      <c r="A29" t="s">
        <v>574</v>
      </c>
      <c r="B29" t="s">
        <v>657</v>
      </c>
      <c r="C29" t="s">
        <v>132</v>
      </c>
      <c r="D29">
        <v>40000</v>
      </c>
      <c r="E29" t="s">
        <v>576</v>
      </c>
      <c r="F29" t="s">
        <v>279</v>
      </c>
      <c r="G29" t="s">
        <v>315</v>
      </c>
      <c r="H29">
        <v>1</v>
      </c>
      <c r="I29" t="e">
        <f>VLOOKUP(C29,Sheet5!B:C,2,0)&amp;"-"&amp;B29</f>
        <v>#N/A</v>
      </c>
    </row>
    <row r="30" spans="1:10" x14ac:dyDescent="0.15">
      <c r="A30" t="s">
        <v>217</v>
      </c>
      <c r="B30" t="s">
        <v>593</v>
      </c>
      <c r="C30" t="s">
        <v>574</v>
      </c>
      <c r="D30">
        <v>40010</v>
      </c>
      <c r="E30" t="s">
        <v>580</v>
      </c>
      <c r="F30" t="s">
        <v>608</v>
      </c>
      <c r="G30" t="s">
        <v>315</v>
      </c>
      <c r="H30">
        <v>1</v>
      </c>
      <c r="I30" t="str">
        <f>VLOOKUP(C30,Sheet5!B:C,2,0)&amp;"-"&amp;B30</f>
        <v>事务-物料计划-查询(天)</v>
      </c>
      <c r="J30" t="str">
        <f t="shared" si="0"/>
        <v>update sys_menu set desc1='事务-物料计划-查询(天)' where code ='Url_Mrp_PurchasePlan_Day'</v>
      </c>
    </row>
    <row r="31" spans="1:10" x14ac:dyDescent="0.15">
      <c r="A31" t="s">
        <v>619</v>
      </c>
      <c r="B31" t="s">
        <v>618</v>
      </c>
      <c r="C31" t="s">
        <v>574</v>
      </c>
      <c r="D31">
        <v>40020</v>
      </c>
      <c r="E31" t="s">
        <v>591</v>
      </c>
      <c r="F31" t="s">
        <v>622</v>
      </c>
      <c r="G31" t="s">
        <v>315</v>
      </c>
      <c r="H31">
        <v>1</v>
      </c>
      <c r="I31" t="str">
        <f>VLOOKUP(C31,Sheet5!B:C,2,0)&amp;"-"&amp;B31</f>
        <v>事务-物料计划-调整(天)</v>
      </c>
      <c r="J31" t="str">
        <f t="shared" si="0"/>
        <v>update sys_menu set desc1='事务-物料计划-调整(天)' where code ='Url_Mrp_PurchasePlan_DayIndex'</v>
      </c>
    </row>
    <row r="32" spans="1:10" x14ac:dyDescent="0.15">
      <c r="A32" t="s">
        <v>221</v>
      </c>
      <c r="B32" t="s">
        <v>597</v>
      </c>
      <c r="C32" t="s">
        <v>574</v>
      </c>
      <c r="D32">
        <v>40030</v>
      </c>
      <c r="E32" t="s">
        <v>584</v>
      </c>
      <c r="F32" t="s">
        <v>614</v>
      </c>
      <c r="G32" t="s">
        <v>315</v>
      </c>
      <c r="H32">
        <v>1</v>
      </c>
      <c r="I32" t="str">
        <f>VLOOKUP(C32,Sheet5!B:C,2,0)&amp;"-"&amp;B32</f>
        <v>事务-物料计划-查询(周)</v>
      </c>
      <c r="J32" t="str">
        <f t="shared" si="0"/>
        <v>update sys_menu set desc1='事务-物料计划-查询(周)' where code ='Url_Mrp_PurchasePlan_Week'</v>
      </c>
    </row>
    <row r="33" spans="1:10" x14ac:dyDescent="0.15">
      <c r="A33" t="s">
        <v>603</v>
      </c>
      <c r="B33" t="s">
        <v>598</v>
      </c>
      <c r="C33" t="s">
        <v>574</v>
      </c>
      <c r="D33">
        <v>40040</v>
      </c>
      <c r="E33" t="s">
        <v>589</v>
      </c>
      <c r="F33" t="s">
        <v>616</v>
      </c>
      <c r="G33" t="s">
        <v>315</v>
      </c>
      <c r="H33">
        <v>1</v>
      </c>
      <c r="I33" t="str">
        <f>VLOOKUP(C33,Sheet5!B:C,2,0)&amp;"-"&amp;B33</f>
        <v>事务-物料计划-调整(周)</v>
      </c>
      <c r="J33" t="str">
        <f t="shared" si="0"/>
        <v>update sys_menu set desc1='事务-物料计划-调整(周)' where code ='Url_Mrp_PurchasePlan_WeekIndex'</v>
      </c>
    </row>
    <row r="34" spans="1:10" x14ac:dyDescent="0.15">
      <c r="A34" t="s">
        <v>219</v>
      </c>
      <c r="B34" t="s">
        <v>594</v>
      </c>
      <c r="C34" t="s">
        <v>574</v>
      </c>
      <c r="D34">
        <v>40050</v>
      </c>
      <c r="E34" t="s">
        <v>583</v>
      </c>
      <c r="F34" t="s">
        <v>610</v>
      </c>
      <c r="G34" t="s">
        <v>315</v>
      </c>
      <c r="H34">
        <v>1</v>
      </c>
      <c r="I34" t="str">
        <f>VLOOKUP(C34,Sheet5!B:C,2,0)&amp;"-"&amp;B34</f>
        <v>事务-物料计划-查询(月)</v>
      </c>
      <c r="J34" t="str">
        <f t="shared" si="0"/>
        <v>update sys_menu set desc1='事务-物料计划-查询(月)' where code ='Url_Mrp_PurchasePlan_Month'</v>
      </c>
    </row>
    <row r="35" spans="1:10" x14ac:dyDescent="0.15">
      <c r="A35" t="s">
        <v>600</v>
      </c>
      <c r="B35" t="s">
        <v>595</v>
      </c>
      <c r="C35" t="s">
        <v>574</v>
      </c>
      <c r="D35">
        <v>40060</v>
      </c>
      <c r="E35" t="s">
        <v>587</v>
      </c>
      <c r="F35" t="s">
        <v>612</v>
      </c>
      <c r="G35" t="s">
        <v>315</v>
      </c>
      <c r="H35">
        <v>1</v>
      </c>
      <c r="I35" t="str">
        <f>VLOOKUP(C35,Sheet5!B:C,2,0)&amp;"-"&amp;B35</f>
        <v>事务-物料计划-调整(月)</v>
      </c>
      <c r="J35" t="str">
        <f t="shared" si="0"/>
        <v>update sys_menu set desc1='事务-物料计划-调整(月)' where code ='Url_Mrp_PurchasePlan_MonthIndex'</v>
      </c>
    </row>
    <row r="36" spans="1:10" x14ac:dyDescent="0.15">
      <c r="A36" t="s">
        <v>714</v>
      </c>
      <c r="B36" t="s">
        <v>657</v>
      </c>
      <c r="C36" t="s">
        <v>283</v>
      </c>
      <c r="D36">
        <v>60</v>
      </c>
      <c r="E36" t="s">
        <v>715</v>
      </c>
      <c r="F36" t="s">
        <v>279</v>
      </c>
      <c r="G36" t="s">
        <v>315</v>
      </c>
      <c r="H36">
        <v>1</v>
      </c>
      <c r="I36" t="str">
        <f>VLOOKUP(C36,Sheet5!B:C,2,0)&amp;"-"&amp;B36</f>
        <v>事务-作业计划-物料计划</v>
      </c>
      <c r="J36" t="str">
        <f t="shared" si="0"/>
        <v>update sys_menu set desc1='事务-作业计划-物料计划' where code ='Menu.MRP.Trans.Mrp.MaterialPlan'</v>
      </c>
    </row>
    <row r="37" spans="1:10" x14ac:dyDescent="0.15">
      <c r="A37" t="s">
        <v>717</v>
      </c>
      <c r="B37" t="s">
        <v>718</v>
      </c>
      <c r="C37" t="s">
        <v>283</v>
      </c>
      <c r="D37">
        <v>31000</v>
      </c>
      <c r="E37" t="s">
        <v>719</v>
      </c>
      <c r="F37" t="s">
        <v>279</v>
      </c>
      <c r="G37" t="s">
        <v>315</v>
      </c>
      <c r="H37">
        <v>1</v>
      </c>
      <c r="I37" t="str">
        <f>VLOOKUP(C37,Sheet5!B:C,2,0)&amp;"-"&amp;B37</f>
        <v>事务-作业计划-发货计划</v>
      </c>
      <c r="J37" t="str">
        <f t="shared" si="0"/>
        <v>update sys_menu set desc1='事务-作业计划-发货计划' where code ='Menu.MRP.Trans.Mrp.Plan'</v>
      </c>
    </row>
    <row r="38" spans="1:10" x14ac:dyDescent="0.15">
      <c r="A38" t="s">
        <v>711</v>
      </c>
      <c r="B38" t="s">
        <v>712</v>
      </c>
      <c r="C38" t="s">
        <v>283</v>
      </c>
      <c r="D38">
        <v>32000</v>
      </c>
      <c r="E38" t="s">
        <v>713</v>
      </c>
      <c r="F38" t="s">
        <v>279</v>
      </c>
      <c r="G38" t="s">
        <v>315</v>
      </c>
      <c r="H38">
        <v>1</v>
      </c>
      <c r="I38" t="str">
        <f>VLOOKUP(C38,Sheet5!B:C,2,0)&amp;"-"&amp;B38</f>
        <v>事务-作业计划-入库计划</v>
      </c>
      <c r="J38" t="str">
        <f t="shared" si="0"/>
        <v>update sys_menu set desc1='事务-作业计划-入库计划' where code ='Menu.MRP.Trans.Mrp.InvIn'</v>
      </c>
    </row>
    <row r="39" spans="1:10" x14ac:dyDescent="0.15">
      <c r="A39" t="s">
        <v>709</v>
      </c>
      <c r="B39" t="s">
        <v>182</v>
      </c>
      <c r="C39" t="s">
        <v>283</v>
      </c>
      <c r="D39">
        <v>33000</v>
      </c>
      <c r="E39" t="s">
        <v>710</v>
      </c>
      <c r="F39" t="s">
        <v>279</v>
      </c>
      <c r="G39" t="s">
        <v>315</v>
      </c>
      <c r="H39">
        <v>1</v>
      </c>
      <c r="I39" t="str">
        <f>VLOOKUP(C39,Sheet5!B:C,2,0)&amp;"-"&amp;B39</f>
        <v>事务-作业计划-后加工班产计划</v>
      </c>
      <c r="J39" t="str">
        <f t="shared" si="0"/>
        <v>update sys_menu set desc1='事务-作业计划-后加工班产计划' where code ='Menu.MRP.Trans.Mrp.FiShiftPlan'</v>
      </c>
    </row>
    <row r="40" spans="1:10" x14ac:dyDescent="0.15">
      <c r="A40" t="s">
        <v>707</v>
      </c>
      <c r="B40" t="s">
        <v>173</v>
      </c>
      <c r="C40" t="s">
        <v>283</v>
      </c>
      <c r="D40">
        <v>34000</v>
      </c>
      <c r="E40" t="s">
        <v>708</v>
      </c>
      <c r="F40" t="s">
        <v>279</v>
      </c>
      <c r="G40" t="s">
        <v>315</v>
      </c>
      <c r="H40">
        <v>1</v>
      </c>
      <c r="I40" t="str">
        <f>VLOOKUP(C40,Sheet5!B:C,2,0)&amp;"-"&amp;B40</f>
        <v>事务-作业计划-挤出班产计划</v>
      </c>
      <c r="J40" t="str">
        <f t="shared" si="0"/>
        <v>update sys_menu set desc1='事务-作业计划-挤出班产计划' where code ='Menu.MRP.Trans.Mrp.ExShiftPlan'</v>
      </c>
    </row>
    <row r="41" spans="1:10" x14ac:dyDescent="0.15">
      <c r="A41" t="s">
        <v>716</v>
      </c>
      <c r="B41" t="s">
        <v>191</v>
      </c>
      <c r="C41" t="s">
        <v>283</v>
      </c>
      <c r="D41">
        <v>35000</v>
      </c>
      <c r="E41" t="s">
        <v>570</v>
      </c>
      <c r="F41" t="s">
        <v>279</v>
      </c>
      <c r="G41" t="s">
        <v>315</v>
      </c>
      <c r="H41">
        <v>1</v>
      </c>
      <c r="I41" t="str">
        <f>VLOOKUP(C41,Sheet5!B:C,2,0)&amp;"-"&amp;B41</f>
        <v>事务-作业计划-炼胶班产计划</v>
      </c>
      <c r="J41" t="str">
        <f t="shared" si="0"/>
        <v>update sys_menu set desc1='事务-作业计划-炼胶班产计划' where code ='Menu.MRP.Trans.Mrp.MiShiftPlan'</v>
      </c>
    </row>
    <row r="42" spans="1:10" x14ac:dyDescent="0.15">
      <c r="A42" t="s">
        <v>203</v>
      </c>
      <c r="B42" t="s">
        <v>204</v>
      </c>
      <c r="C42" t="s">
        <v>283</v>
      </c>
      <c r="D42">
        <v>39010</v>
      </c>
      <c r="E42" t="s">
        <v>705</v>
      </c>
      <c r="F42" t="s">
        <v>706</v>
      </c>
      <c r="G42" t="s">
        <v>315</v>
      </c>
      <c r="H42">
        <v>1</v>
      </c>
      <c r="I42" t="str">
        <f>VLOOKUP(C42,Sheet5!B:C,2,0)&amp;"-"&amp;B42</f>
        <v>事务-作业计划-计划跟踪</v>
      </c>
      <c r="J42" t="str">
        <f t="shared" si="0"/>
        <v>update sys_menu set desc1='事务-作业计划-计划跟踪' where code ='Url_Mrp_PlanSimulation_Trace'</v>
      </c>
    </row>
    <row r="43" spans="1:10" x14ac:dyDescent="0.15">
      <c r="A43" t="s">
        <v>201</v>
      </c>
      <c r="B43" t="s">
        <v>202</v>
      </c>
      <c r="C43" t="s">
        <v>283</v>
      </c>
      <c r="D43">
        <v>39020</v>
      </c>
      <c r="E43" t="s">
        <v>703</v>
      </c>
      <c r="F43" t="s">
        <v>704</v>
      </c>
      <c r="G43" t="s">
        <v>315</v>
      </c>
      <c r="H43">
        <v>1</v>
      </c>
      <c r="I43" t="str">
        <f>VLOOKUP(C43,Sheet5!B:C,2,0)&amp;"-"&amp;B43</f>
        <v>事务-作业计划-计划模拟</v>
      </c>
      <c r="J43" t="str">
        <f t="shared" si="0"/>
        <v>update sys_menu set desc1='事务-作业计划-计划模拟' where code ='Url_Mrp_PlanSimulation_Index'</v>
      </c>
    </row>
    <row r="44" spans="1:10" x14ac:dyDescent="0.15">
      <c r="A44" t="s">
        <v>174</v>
      </c>
      <c r="B44" t="s">
        <v>641</v>
      </c>
      <c r="C44" t="s">
        <v>707</v>
      </c>
      <c r="D44">
        <v>34010</v>
      </c>
      <c r="E44" t="s">
        <v>722</v>
      </c>
      <c r="F44" t="s">
        <v>723</v>
      </c>
      <c r="G44" t="s">
        <v>315</v>
      </c>
      <c r="H44">
        <v>1</v>
      </c>
      <c r="I44" t="str">
        <f>VLOOKUP(C44,Sheet5!B:C,2,0)&amp;"-"&amp;B44</f>
        <v>事务-作业计划-挤出班产计划-查询</v>
      </c>
      <c r="J44" t="str">
        <f t="shared" si="0"/>
        <v>update sys_menu set desc1='事务-作业计划-挤出班产计划-查询' where code ='Url_Mrp_MrpPlanEx_ShiftView'</v>
      </c>
    </row>
    <row r="45" spans="1:10" x14ac:dyDescent="0.15">
      <c r="A45" t="s">
        <v>211</v>
      </c>
      <c r="B45" t="s">
        <v>724</v>
      </c>
      <c r="C45" t="s">
        <v>707</v>
      </c>
      <c r="D45">
        <v>34020</v>
      </c>
      <c r="E45" t="s">
        <v>725</v>
      </c>
      <c r="F45" t="s">
        <v>726</v>
      </c>
      <c r="G45" t="s">
        <v>315</v>
      </c>
      <c r="H45">
        <v>1</v>
      </c>
      <c r="I45" t="str">
        <f>VLOOKUP(C45,Sheet5!B:C,2,0)&amp;"-"&amp;B45</f>
        <v>事务-作业计划-挤出班产计划-运行</v>
      </c>
      <c r="J45" t="str">
        <f t="shared" si="0"/>
        <v>update sys_menu set desc1='事务-作业计划-挤出班产计划-运行' where code ='Url_Mrp_ProdSchedule_Ex'</v>
      </c>
    </row>
    <row r="46" spans="1:10" x14ac:dyDescent="0.15">
      <c r="A46" t="s">
        <v>172</v>
      </c>
      <c r="B46" t="s">
        <v>639</v>
      </c>
      <c r="C46" t="s">
        <v>707</v>
      </c>
      <c r="D46">
        <v>34030</v>
      </c>
      <c r="E46" t="s">
        <v>720</v>
      </c>
      <c r="F46" t="s">
        <v>721</v>
      </c>
      <c r="G46" t="s">
        <v>315</v>
      </c>
      <c r="H46">
        <v>1</v>
      </c>
      <c r="I46" t="str">
        <f>VLOOKUP(C46,Sheet5!B:C,2,0)&amp;"-"&amp;B46</f>
        <v>事务-作业计划-挤出班产计划-调整</v>
      </c>
      <c r="J46" t="str">
        <f t="shared" si="0"/>
        <v>update sys_menu set desc1='事务-作业计划-挤出班产计划-调整' where code ='Url_Mrp_MrpPlanEx_Shift'</v>
      </c>
    </row>
    <row r="47" spans="1:10" x14ac:dyDescent="0.15">
      <c r="A47" t="s">
        <v>183</v>
      </c>
      <c r="B47" t="s">
        <v>641</v>
      </c>
      <c r="C47" t="s">
        <v>709</v>
      </c>
      <c r="D47">
        <v>33010</v>
      </c>
      <c r="E47" t="s">
        <v>731</v>
      </c>
      <c r="F47" t="s">
        <v>732</v>
      </c>
      <c r="G47" t="s">
        <v>315</v>
      </c>
      <c r="H47">
        <v>1</v>
      </c>
      <c r="I47" t="str">
        <f>VLOOKUP(C47,Sheet5!B:C,2,0)&amp;"-"&amp;B47</f>
        <v>事务-作业计划-后加工班产计划-查询</v>
      </c>
      <c r="J47" t="str">
        <f t="shared" si="0"/>
        <v>update sys_menu set desc1='事务-作业计划-后加工班产计划-查询' where code ='Url_Mrp_MrpPlanFi_ShiftView'</v>
      </c>
    </row>
    <row r="48" spans="1:10" x14ac:dyDescent="0.15">
      <c r="A48" t="s">
        <v>213</v>
      </c>
      <c r="B48" t="s">
        <v>724</v>
      </c>
      <c r="C48" t="s">
        <v>709</v>
      </c>
      <c r="D48">
        <v>33020</v>
      </c>
      <c r="E48" t="s">
        <v>727</v>
      </c>
      <c r="F48" t="s">
        <v>728</v>
      </c>
      <c r="G48" t="s">
        <v>315</v>
      </c>
      <c r="H48">
        <v>1</v>
      </c>
      <c r="I48" t="str">
        <f>VLOOKUP(C48,Sheet5!B:C,2,0)&amp;"-"&amp;B48</f>
        <v>事务-作业计划-后加工班产计划-运行</v>
      </c>
      <c r="J48" t="str">
        <f t="shared" si="0"/>
        <v>update sys_menu set desc1='事务-作业计划-后加工班产计划-运行' where code ='Url_Mrp_ProdSchedule_Fi'</v>
      </c>
    </row>
    <row r="49" spans="1:10" x14ac:dyDescent="0.15">
      <c r="A49" t="s">
        <v>181</v>
      </c>
      <c r="B49" t="s">
        <v>639</v>
      </c>
      <c r="C49" t="s">
        <v>709</v>
      </c>
      <c r="D49">
        <v>33030</v>
      </c>
      <c r="E49" t="s">
        <v>729</v>
      </c>
      <c r="F49" t="s">
        <v>730</v>
      </c>
      <c r="G49" t="s">
        <v>315</v>
      </c>
      <c r="H49">
        <v>1</v>
      </c>
      <c r="I49" t="str">
        <f>VLOOKUP(C49,Sheet5!B:C,2,0)&amp;"-"&amp;B49</f>
        <v>事务-作业计划-后加工班产计划-调整</v>
      </c>
      <c r="J49" t="str">
        <f t="shared" si="0"/>
        <v>update sys_menu set desc1='事务-作业计划-后加工班产计划-调整' where code ='Url_Mrp_MrpPlanFi_Shift'</v>
      </c>
    </row>
    <row r="50" spans="1:10" x14ac:dyDescent="0.15">
      <c r="A50" t="s">
        <v>736</v>
      </c>
      <c r="B50" t="s">
        <v>641</v>
      </c>
      <c r="C50" t="s">
        <v>711</v>
      </c>
      <c r="D50">
        <v>32010</v>
      </c>
      <c r="E50" t="s">
        <v>737</v>
      </c>
      <c r="F50" t="s">
        <v>738</v>
      </c>
      <c r="G50" t="s">
        <v>315</v>
      </c>
      <c r="H50">
        <v>1</v>
      </c>
      <c r="I50" t="str">
        <f>VLOOKUP(C50,Sheet5!B:C,2,0)&amp;"-"&amp;B50</f>
        <v>事务-作业计划-入库计划-查询</v>
      </c>
      <c r="J50" t="str">
        <f t="shared" si="0"/>
        <v>update sys_menu set desc1='事务-作业计划-入库计划-查询' where code ='Url_Mrp_MrpInvIn_Index'</v>
      </c>
    </row>
    <row r="51" spans="1:10" x14ac:dyDescent="0.15">
      <c r="A51" t="s">
        <v>733</v>
      </c>
      <c r="B51" t="s">
        <v>639</v>
      </c>
      <c r="C51" t="s">
        <v>711</v>
      </c>
      <c r="D51">
        <v>32020</v>
      </c>
      <c r="E51" t="s">
        <v>734</v>
      </c>
      <c r="F51" t="s">
        <v>735</v>
      </c>
      <c r="G51" t="s">
        <v>315</v>
      </c>
      <c r="H51">
        <v>1</v>
      </c>
      <c r="I51" t="str">
        <f>VLOOKUP(C51,Sheet5!B:C,2,0)&amp;"-"&amp;B51</f>
        <v>事务-作业计划-入库计划-调整</v>
      </c>
      <c r="J51" t="str">
        <f t="shared" si="0"/>
        <v>update sys_menu set desc1='事务-作业计划-入库计划-调整' where code ='Url_Mrp_MrpInvIn_Edit'</v>
      </c>
    </row>
    <row r="52" spans="1:10" x14ac:dyDescent="0.15">
      <c r="A52" t="s">
        <v>192</v>
      </c>
      <c r="B52" t="s">
        <v>641</v>
      </c>
      <c r="C52" t="s">
        <v>716</v>
      </c>
      <c r="D52">
        <v>35010</v>
      </c>
      <c r="E52" t="s">
        <v>741</v>
      </c>
      <c r="F52" t="s">
        <v>742</v>
      </c>
      <c r="G52" t="s">
        <v>315</v>
      </c>
      <c r="H52">
        <v>1</v>
      </c>
      <c r="I52" t="str">
        <f>VLOOKUP(C52,Sheet5!B:C,2,0)&amp;"-"&amp;B52</f>
        <v>事务-作业计划-炼胶班产计划-查询</v>
      </c>
      <c r="J52" t="str">
        <f t="shared" si="0"/>
        <v>update sys_menu set desc1='事务-作业计划-炼胶班产计划-查询' where code ='Url_Mrp_MrpPlanMi_ShiftView'</v>
      </c>
    </row>
    <row r="53" spans="1:10" x14ac:dyDescent="0.15">
      <c r="A53" t="s">
        <v>150</v>
      </c>
      <c r="B53" t="s">
        <v>149</v>
      </c>
      <c r="C53" t="s">
        <v>716</v>
      </c>
      <c r="D53">
        <v>35020</v>
      </c>
      <c r="E53" t="s">
        <v>572</v>
      </c>
      <c r="F53" t="s">
        <v>745</v>
      </c>
      <c r="G53" t="s">
        <v>315</v>
      </c>
      <c r="H53">
        <v>1</v>
      </c>
      <c r="I53" t="str">
        <f>VLOOKUP(C53,Sheet5!B:C,2,0)&amp;"-"&amp;B53</f>
        <v>事务-作业计划-炼胶班产计划-工位器具</v>
      </c>
      <c r="J53" t="str">
        <f t="shared" si="0"/>
        <v>update sys_menu set desc1='事务-作业计划-炼胶班产计划-工位器具' where code ='Url_Mrp_Container_View'</v>
      </c>
    </row>
    <row r="54" spans="1:10" x14ac:dyDescent="0.15">
      <c r="A54" t="s">
        <v>215</v>
      </c>
      <c r="B54" t="s">
        <v>724</v>
      </c>
      <c r="C54" t="s">
        <v>716</v>
      </c>
      <c r="D54">
        <v>35030</v>
      </c>
      <c r="E54" t="s">
        <v>743</v>
      </c>
      <c r="F54" t="s">
        <v>744</v>
      </c>
      <c r="G54" t="s">
        <v>315</v>
      </c>
      <c r="H54">
        <v>1</v>
      </c>
      <c r="I54" t="str">
        <f>VLOOKUP(C54,Sheet5!B:C,2,0)&amp;"-"&amp;B54</f>
        <v>事务-作业计划-炼胶班产计划-运行</v>
      </c>
      <c r="J54" t="str">
        <f t="shared" si="0"/>
        <v>update sys_menu set desc1='事务-作业计划-炼胶班产计划-运行' where code ='Url_Mrp_ProdSchedule_Mi'</v>
      </c>
    </row>
    <row r="55" spans="1:10" x14ac:dyDescent="0.15">
      <c r="A55" t="s">
        <v>190</v>
      </c>
      <c r="B55" t="s">
        <v>639</v>
      </c>
      <c r="C55" t="s">
        <v>716</v>
      </c>
      <c r="D55">
        <v>35040</v>
      </c>
      <c r="E55" t="s">
        <v>739</v>
      </c>
      <c r="F55" t="s">
        <v>740</v>
      </c>
      <c r="G55" t="s">
        <v>315</v>
      </c>
      <c r="H55">
        <v>1</v>
      </c>
      <c r="I55" t="str">
        <f>VLOOKUP(C55,Sheet5!B:C,2,0)&amp;"-"&amp;B55</f>
        <v>事务-作业计划-炼胶班产计划-调整</v>
      </c>
      <c r="J55" t="str">
        <f t="shared" si="0"/>
        <v>update sys_menu set desc1='事务-作业计划-炼胶班产计划-调整' where code ='Url_Mrp_MrpPlanMi_Shift'</v>
      </c>
    </row>
    <row r="56" spans="1:10" x14ac:dyDescent="0.15">
      <c r="A56" t="s">
        <v>164</v>
      </c>
      <c r="B56" t="s">
        <v>641</v>
      </c>
      <c r="C56" t="s">
        <v>717</v>
      </c>
      <c r="D56">
        <v>31010</v>
      </c>
      <c r="E56" t="s">
        <v>761</v>
      </c>
      <c r="F56" t="s">
        <v>747</v>
      </c>
      <c r="G56" t="s">
        <v>315</v>
      </c>
      <c r="H56">
        <v>1</v>
      </c>
      <c r="I56" t="str">
        <f>VLOOKUP(C56,Sheet5!B:C,2,0)&amp;"-"&amp;B56</f>
        <v>事务-作业计划-发货计划-查询</v>
      </c>
      <c r="J56" t="str">
        <f t="shared" si="0"/>
        <v>update sys_menu set desc1='事务-作业计划-发货计划-查询' where code ='Url_Mrp_MrpPlan_View'</v>
      </c>
    </row>
    <row r="57" spans="1:10" x14ac:dyDescent="0.15">
      <c r="A57" t="s">
        <v>143</v>
      </c>
      <c r="B57" t="s">
        <v>639</v>
      </c>
      <c r="C57" t="s">
        <v>717</v>
      </c>
      <c r="D57">
        <v>31020</v>
      </c>
      <c r="E57" t="s">
        <v>751</v>
      </c>
      <c r="F57" t="s">
        <v>752</v>
      </c>
      <c r="G57" t="s">
        <v>315</v>
      </c>
      <c r="H57">
        <v>1</v>
      </c>
      <c r="I57" t="str">
        <f>VLOOKUP(C57,Sheet5!B:C,2,0)&amp;"-"&amp;B57</f>
        <v>事务-作业计划-发货计划-调整</v>
      </c>
      <c r="J57" t="str">
        <f t="shared" si="0"/>
        <v>update sys_menu set desc1='事务-作业计划-发货计划-调整' where code ='MRP_MrpPlan_View'</v>
      </c>
    </row>
    <row r="58" spans="1:10" x14ac:dyDescent="0.15">
      <c r="A58" t="s">
        <v>141</v>
      </c>
      <c r="B58" t="s">
        <v>748</v>
      </c>
      <c r="C58" t="s">
        <v>717</v>
      </c>
      <c r="D58">
        <v>31030</v>
      </c>
      <c r="E58" t="s">
        <v>749</v>
      </c>
      <c r="F58" t="s">
        <v>750</v>
      </c>
      <c r="G58" t="s">
        <v>315</v>
      </c>
      <c r="H58">
        <v>1</v>
      </c>
      <c r="I58" t="str">
        <f>VLOOKUP(C58,Sheet5!B:C,2,0)&amp;"-"&amp;B58</f>
        <v>事务-作业计划-发货计划-导入</v>
      </c>
      <c r="J58" t="str">
        <f t="shared" si="0"/>
        <v>update sys_menu set desc1='事务-作业计划-发货计划-导入' where code ='MRP_MrpPlan_New'</v>
      </c>
    </row>
    <row r="59" spans="1:10" x14ac:dyDescent="0.15">
      <c r="A59" t="s">
        <v>266</v>
      </c>
      <c r="B59" t="s">
        <v>696</v>
      </c>
      <c r="C59" t="s">
        <v>777</v>
      </c>
      <c r="D59">
        <v>10010</v>
      </c>
      <c r="E59" t="s">
        <v>697</v>
      </c>
      <c r="F59" t="s">
        <v>698</v>
      </c>
      <c r="G59" t="s">
        <v>315</v>
      </c>
      <c r="H59">
        <v>1</v>
      </c>
      <c r="I59" t="str">
        <f>VLOOKUP(C59,Sheet5!B:C,2,0)&amp;"-"&amp;B59</f>
        <v>事务-计划数据准备-批量生成</v>
      </c>
      <c r="J59" t="str">
        <f t="shared" si="0"/>
        <v>update sys_menu set desc1='事务-计划数据准备-批量生成' where code ='Url_MrpSnap_Index'</v>
      </c>
    </row>
    <row r="60" spans="1:10" x14ac:dyDescent="0.15">
      <c r="A60" t="s">
        <v>778</v>
      </c>
      <c r="B60" t="s">
        <v>641</v>
      </c>
      <c r="C60" t="s">
        <v>777</v>
      </c>
      <c r="D60">
        <v>11000</v>
      </c>
      <c r="E60" t="s">
        <v>795</v>
      </c>
      <c r="F60" t="s">
        <v>279</v>
      </c>
      <c r="G60" t="s">
        <v>315</v>
      </c>
      <c r="H60">
        <v>1</v>
      </c>
      <c r="I60" t="str">
        <f>VLOOKUP(C60,Sheet5!B:C,2,0)&amp;"-"&amp;B60</f>
        <v>事务-计划数据准备-查询</v>
      </c>
      <c r="J60" t="str">
        <f t="shared" si="0"/>
        <v>update sys_menu set desc1='事务-计划数据准备-查询' where code ='Menu.MRP.Trans.MrpSnap.View'</v>
      </c>
    </row>
    <row r="61" spans="1:10" x14ac:dyDescent="0.15">
      <c r="A61" t="s">
        <v>508</v>
      </c>
      <c r="B61" t="s">
        <v>514</v>
      </c>
      <c r="C61" t="s">
        <v>778</v>
      </c>
      <c r="D61">
        <v>11010</v>
      </c>
      <c r="E61" t="s">
        <v>510</v>
      </c>
      <c r="F61" t="s">
        <v>511</v>
      </c>
      <c r="G61" t="s">
        <v>315</v>
      </c>
      <c r="H61">
        <v>1</v>
      </c>
      <c r="I61" t="str">
        <f>VLOOKUP(C61,Sheet5!B:C,2,0)&amp;"-"&amp;B61</f>
        <v>事务-计划数据准备-查询-物料清单</v>
      </c>
      <c r="J61" t="str">
        <f t="shared" si="0"/>
        <v>update sys_menu set desc1='事务-计划数据准备-查询-物料清单' where code ='Url_Mrp_MrpSnap_BomTree'</v>
      </c>
    </row>
    <row r="62" spans="1:10" x14ac:dyDescent="0.15">
      <c r="A62" t="s">
        <v>197</v>
      </c>
      <c r="B62" t="s">
        <v>198</v>
      </c>
      <c r="C62" t="s">
        <v>778</v>
      </c>
      <c r="D62">
        <v>11020</v>
      </c>
      <c r="E62" t="s">
        <v>506</v>
      </c>
      <c r="F62" t="s">
        <v>507</v>
      </c>
      <c r="G62" t="s">
        <v>315</v>
      </c>
      <c r="H62">
        <v>1</v>
      </c>
      <c r="I62" t="str">
        <f>VLOOKUP(C62,Sheet5!B:C,2,0)&amp;"-"&amp;B62</f>
        <v>事务-计划数据准备-查询-物流路线</v>
      </c>
      <c r="J62" t="str">
        <f t="shared" si="0"/>
        <v>update sys_menu set desc1='事务-计划数据准备-查询-物流路线' where code ='Url_Mrp_MrpSnap_MrpFlowDetail'</v>
      </c>
    </row>
    <row r="63" spans="1:10" x14ac:dyDescent="0.15">
      <c r="A63" t="s">
        <v>195</v>
      </c>
      <c r="B63" t="s">
        <v>196</v>
      </c>
      <c r="C63" t="s">
        <v>778</v>
      </c>
      <c r="D63">
        <v>11030</v>
      </c>
      <c r="E63" t="s">
        <v>692</v>
      </c>
      <c r="F63" t="s">
        <v>693</v>
      </c>
      <c r="G63" t="s">
        <v>315</v>
      </c>
      <c r="H63">
        <v>1</v>
      </c>
      <c r="I63" t="str">
        <f>VLOOKUP(C63,Sheet5!B:C,2,0)&amp;"-"&amp;B63</f>
        <v>事务-计划数据准备-查询-库存</v>
      </c>
      <c r="J63" t="str">
        <f t="shared" si="0"/>
        <v>update sys_menu set desc1='事务-计划数据准备-查询-库存' where code ='Url_Mrp_MrpSnap_InventoryBalance'</v>
      </c>
    </row>
    <row r="64" spans="1:10" x14ac:dyDescent="0.15">
      <c r="A64" t="s">
        <v>199</v>
      </c>
      <c r="B64" t="s">
        <v>200</v>
      </c>
      <c r="C64" t="s">
        <v>778</v>
      </c>
      <c r="D64">
        <v>11040</v>
      </c>
      <c r="E64" t="s">
        <v>694</v>
      </c>
      <c r="F64" t="s">
        <v>695</v>
      </c>
      <c r="G64" t="s">
        <v>315</v>
      </c>
      <c r="H64">
        <v>1</v>
      </c>
      <c r="I64" t="str">
        <f>VLOOKUP(C64,Sheet5!B:C,2,0)&amp;"-"&amp;B64</f>
        <v>事务-计划数据准备-查询-在途</v>
      </c>
      <c r="J64" t="str">
        <f t="shared" si="0"/>
        <v>update sys_menu set desc1='事务-计划数据准备-查询-在途' where code ='Url_Mrp_MrpSnap_TransitOrder'</v>
      </c>
    </row>
    <row r="65" spans="1:10" x14ac:dyDescent="0.15">
      <c r="A65" t="s">
        <v>193</v>
      </c>
      <c r="B65" t="s">
        <v>194</v>
      </c>
      <c r="C65" t="s">
        <v>778</v>
      </c>
      <c r="D65">
        <v>11050</v>
      </c>
      <c r="E65" t="s">
        <v>690</v>
      </c>
      <c r="F65" t="s">
        <v>691</v>
      </c>
      <c r="G65" t="s">
        <v>315</v>
      </c>
      <c r="H65">
        <v>1</v>
      </c>
      <c r="I65" t="str">
        <f>VLOOKUP(C65,Sheet5!B:C,2,0)&amp;"-"&amp;B65</f>
        <v>事务-计划数据准备-查询-独立需求</v>
      </c>
      <c r="J65" t="str">
        <f t="shared" si="0"/>
        <v>update sys_menu set desc1='事务-计划数据准备-查询-独立需求' where code ='Url_Mrp_MrpSnap_IndepentOrder'</v>
      </c>
    </row>
    <row r="66" spans="1:10" x14ac:dyDescent="0.15">
      <c r="A66" t="s">
        <v>596</v>
      </c>
      <c r="B66" t="s">
        <v>657</v>
      </c>
      <c r="C66" t="s">
        <v>523</v>
      </c>
      <c r="D66">
        <v>300</v>
      </c>
      <c r="E66" t="s">
        <v>756</v>
      </c>
      <c r="F66" t="s">
        <v>279</v>
      </c>
      <c r="G66" t="s">
        <v>315</v>
      </c>
      <c r="H66">
        <v>1</v>
      </c>
      <c r="I66" t="str">
        <f>VLOOKUP(C66,Sheet5!B:C,2,0)&amp;"-"&amp;B66</f>
        <v>事务-预测计划-物料计划</v>
      </c>
      <c r="J66" t="str">
        <f t="shared" si="0"/>
        <v>update sys_menu set desc1='事务-预测计划-物料计划' where code ='Menu.MRP.Trans.Rccp.MaterialPlan'</v>
      </c>
    </row>
    <row r="67" spans="1:10" x14ac:dyDescent="0.15">
      <c r="A67" t="s">
        <v>757</v>
      </c>
      <c r="B67" t="s">
        <v>224</v>
      </c>
      <c r="C67" t="s">
        <v>523</v>
      </c>
      <c r="D67">
        <v>21000</v>
      </c>
      <c r="E67" t="s">
        <v>758</v>
      </c>
      <c r="F67" t="s">
        <v>279</v>
      </c>
      <c r="G67" t="s">
        <v>315</v>
      </c>
      <c r="H67">
        <v>1</v>
      </c>
      <c r="I67" t="str">
        <f>VLOOKUP(C67,Sheet5!B:C,2,0)&amp;"-"&amp;B67</f>
        <v>事务-预测计划-车型计划</v>
      </c>
      <c r="J67" t="str">
        <f t="shared" ref="J67:J92" si="1">"update sys_menu set desc1='"&amp;I67&amp;"' where code ='"&amp;A67&amp;"'"</f>
        <v>update sys_menu set desc1='事务-预测计划-车型计划' where code ='Menu.MRP.Trans.Rccp.Plan'</v>
      </c>
    </row>
    <row r="68" spans="1:10" x14ac:dyDescent="0.15">
      <c r="A68" t="s">
        <v>782</v>
      </c>
      <c r="B68" t="s">
        <v>760</v>
      </c>
      <c r="C68" t="s">
        <v>523</v>
      </c>
      <c r="D68">
        <v>22000</v>
      </c>
      <c r="E68" t="s">
        <v>531</v>
      </c>
      <c r="F68" t="s">
        <v>279</v>
      </c>
      <c r="G68" t="s">
        <v>315</v>
      </c>
      <c r="H68">
        <v>1</v>
      </c>
      <c r="I68" t="str">
        <f>VLOOKUP(C68,Sheet5!B:C,2,0)&amp;"-"&amp;B68</f>
        <v>事务-预测计划-后加工能力</v>
      </c>
      <c r="J68" t="str">
        <f t="shared" si="1"/>
        <v>update sys_menu set desc1='事务-预测计划-后加工能力' where code ='Menu.MRP.Trans.Rccp.Fi'</v>
      </c>
    </row>
    <row r="69" spans="1:10" x14ac:dyDescent="0.15">
      <c r="A69" t="s">
        <v>784</v>
      </c>
      <c r="B69" t="s">
        <v>759</v>
      </c>
      <c r="C69" t="s">
        <v>523</v>
      </c>
      <c r="D69">
        <v>23000</v>
      </c>
      <c r="E69" t="s">
        <v>533</v>
      </c>
      <c r="F69" t="s">
        <v>279</v>
      </c>
      <c r="G69" t="s">
        <v>315</v>
      </c>
      <c r="H69">
        <v>1</v>
      </c>
      <c r="I69" t="str">
        <f>VLOOKUP(C69,Sheet5!B:C,2,0)&amp;"-"&amp;B69</f>
        <v>事务-预测计划-挤出能力</v>
      </c>
      <c r="J69" t="str">
        <f t="shared" si="1"/>
        <v>update sys_menu set desc1='事务-预测计划-挤出能力' where code ='Menu.MRP.Trans.Rccp.Ex'</v>
      </c>
    </row>
    <row r="70" spans="1:10" x14ac:dyDescent="0.15">
      <c r="A70" t="s">
        <v>786</v>
      </c>
      <c r="B70" t="s">
        <v>260</v>
      </c>
      <c r="C70" t="s">
        <v>523</v>
      </c>
      <c r="D70">
        <v>24000</v>
      </c>
      <c r="E70" t="s">
        <v>535</v>
      </c>
      <c r="F70" t="s">
        <v>279</v>
      </c>
      <c r="G70" t="s">
        <v>315</v>
      </c>
      <c r="H70">
        <v>1</v>
      </c>
      <c r="I70" t="str">
        <f>VLOOKUP(C70,Sheet5!B:C,2,0)&amp;"-"&amp;B70</f>
        <v>事务-预测计划-炼胶能力</v>
      </c>
      <c r="J70" t="str">
        <f t="shared" si="1"/>
        <v>update sys_menu set desc1='事务-预测计划-炼胶能力' where code ='Menu.MRP.Trans.Rccp.Mi'</v>
      </c>
    </row>
    <row r="71" spans="1:10" x14ac:dyDescent="0.15">
      <c r="A71" t="s">
        <v>753</v>
      </c>
      <c r="B71" t="s">
        <v>525</v>
      </c>
      <c r="C71" t="s">
        <v>523</v>
      </c>
      <c r="D71">
        <v>29010</v>
      </c>
      <c r="E71" t="s">
        <v>528</v>
      </c>
      <c r="F71" t="s">
        <v>754</v>
      </c>
      <c r="G71" t="s">
        <v>315</v>
      </c>
      <c r="H71">
        <v>1</v>
      </c>
      <c r="I71" t="str">
        <f>VLOOKUP(C71,Sheet5!B:C,2,0)&amp;"-"&amp;B71</f>
        <v>事务-预测计划-计划需求追溯</v>
      </c>
      <c r="J71" t="str">
        <f t="shared" si="1"/>
        <v>update sys_menu set desc1='事务-预测计划-计划需求追溯' where code ='MRP_RccpPlan_RccpTrans'</v>
      </c>
    </row>
    <row r="72" spans="1:10" x14ac:dyDescent="0.15">
      <c r="A72" t="s">
        <v>145</v>
      </c>
      <c r="B72" t="s">
        <v>517</v>
      </c>
      <c r="C72" t="s">
        <v>523</v>
      </c>
      <c r="D72">
        <v>29020</v>
      </c>
      <c r="E72" t="s">
        <v>518</v>
      </c>
      <c r="F72" t="s">
        <v>755</v>
      </c>
      <c r="G72" t="s">
        <v>315</v>
      </c>
      <c r="H72">
        <v>1</v>
      </c>
      <c r="I72" t="str">
        <f>VLOOKUP(C72,Sheet5!B:C,2,0)&amp;"-"&amp;B72</f>
        <v>事务-预测计划-手工运行</v>
      </c>
      <c r="J72" t="str">
        <f t="shared" si="1"/>
        <v>update sys_menu set desc1='事务-预测计划-手工运行' where code ='MRP_RccpPlan_Run'</v>
      </c>
    </row>
    <row r="73" spans="1:10" x14ac:dyDescent="0.15">
      <c r="A73" t="s">
        <v>241</v>
      </c>
      <c r="B73" t="s">
        <v>675</v>
      </c>
      <c r="C73" t="s">
        <v>784</v>
      </c>
      <c r="D73">
        <v>23010</v>
      </c>
      <c r="E73" t="s">
        <v>548</v>
      </c>
      <c r="F73" t="s">
        <v>676</v>
      </c>
      <c r="G73" t="s">
        <v>315</v>
      </c>
      <c r="H73">
        <v>1</v>
      </c>
      <c r="I73" t="str">
        <f>VLOOKUP(C73,Sheet5!B:C,2,0)&amp;"-"&amp;B73</f>
        <v>事务-预测计划-挤出能力-生产线负荷率</v>
      </c>
      <c r="J73" t="str">
        <f t="shared" si="1"/>
        <v>update sys_menu set desc1='事务-预测计划-挤出能力-生产线负荷率' where code ='Url_Mrp_RccpPlanEx_ProdLineLoad'</v>
      </c>
    </row>
    <row r="74" spans="1:10" x14ac:dyDescent="0.15">
      <c r="A74" t="s">
        <v>243</v>
      </c>
      <c r="B74" t="s">
        <v>9</v>
      </c>
      <c r="C74" t="s">
        <v>784</v>
      </c>
      <c r="D74">
        <v>23020</v>
      </c>
      <c r="E74" t="s">
        <v>550</v>
      </c>
      <c r="F74" t="s">
        <v>677</v>
      </c>
      <c r="G74" t="s">
        <v>315</v>
      </c>
      <c r="H74">
        <v>1</v>
      </c>
      <c r="I74" t="str">
        <f>VLOOKUP(C74,Sheet5!B:C,2,0)&amp;"-"&amp;B74</f>
        <v>事务-预测计划-挤出能力-生产线总米数</v>
      </c>
      <c r="J74" t="str">
        <f t="shared" si="1"/>
        <v>update sys_menu set desc1='事务-预测计划-挤出能力-生产线总米数' where code ='Url_Mrp_RccpPlanEx_ProdLineQty'</v>
      </c>
    </row>
    <row r="75" spans="1:10" x14ac:dyDescent="0.15">
      <c r="A75" t="s">
        <v>248</v>
      </c>
      <c r="B75" t="s">
        <v>680</v>
      </c>
      <c r="C75" t="s">
        <v>784</v>
      </c>
      <c r="D75">
        <v>23030</v>
      </c>
      <c r="E75" t="s">
        <v>552</v>
      </c>
      <c r="F75" t="s">
        <v>681</v>
      </c>
      <c r="G75" t="s">
        <v>315</v>
      </c>
      <c r="H75">
        <v>1</v>
      </c>
      <c r="I75" t="str">
        <f>VLOOKUP(C75,Sheet5!B:C,2,0)&amp;"-"&amp;B75</f>
        <v>事务-预测计划-挤出能力-生产线速度</v>
      </c>
      <c r="J75" t="str">
        <f t="shared" si="1"/>
        <v>update sys_menu set desc1='事务-预测计划-挤出能力-生产线速度' where code ='Url_Mrp_RccpPlanEx_ProdLineSpeed'</v>
      </c>
    </row>
    <row r="76" spans="1:10" x14ac:dyDescent="0.15">
      <c r="A76" t="s">
        <v>245</v>
      </c>
      <c r="B76" t="s">
        <v>678</v>
      </c>
      <c r="C76" t="s">
        <v>784</v>
      </c>
      <c r="D76">
        <v>23040</v>
      </c>
      <c r="E76" t="s">
        <v>554</v>
      </c>
      <c r="F76" t="s">
        <v>679</v>
      </c>
      <c r="G76" t="s">
        <v>315</v>
      </c>
      <c r="H76">
        <v>1</v>
      </c>
      <c r="I76" t="str">
        <f>VLOOKUP(C76,Sheet5!B:C,2,0)&amp;"-"&amp;B76</f>
        <v>事务-预测计划-挤出能力-生产线废品率</v>
      </c>
      <c r="J76" t="str">
        <f t="shared" si="1"/>
        <v>update sys_menu set desc1='事务-预测计划-挤出能力-生产线废品率' where code ='Url_Mrp_RccpPlanEx_ProdLineScrapPercentage'</v>
      </c>
    </row>
    <row r="77" spans="1:10" x14ac:dyDescent="0.15">
      <c r="A77" t="s">
        <v>239</v>
      </c>
      <c r="B77" t="s">
        <v>673</v>
      </c>
      <c r="C77" t="s">
        <v>784</v>
      </c>
      <c r="D77">
        <v>23050</v>
      </c>
      <c r="E77" t="s">
        <v>556</v>
      </c>
      <c r="F77" t="s">
        <v>674</v>
      </c>
      <c r="G77" t="s">
        <v>315</v>
      </c>
      <c r="H77">
        <v>1</v>
      </c>
      <c r="I77" t="str">
        <f>VLOOKUP(C77,Sheet5!B:C,2,0)&amp;"-"&amp;B77</f>
        <v>事务-预测计划-挤出能力-断面占线时间</v>
      </c>
      <c r="J77" t="str">
        <f t="shared" si="1"/>
        <v>update sys_menu set desc1='事务-预测计划-挤出能力-断面占线时间' where code ='Url_Mrp_RccpPlanEx_ItemTime'</v>
      </c>
    </row>
    <row r="78" spans="1:10" x14ac:dyDescent="0.15">
      <c r="A78" t="s">
        <v>235</v>
      </c>
      <c r="B78" t="s">
        <v>669</v>
      </c>
      <c r="C78" t="s">
        <v>784</v>
      </c>
      <c r="D78">
        <v>23060</v>
      </c>
      <c r="E78" t="s">
        <v>558</v>
      </c>
      <c r="F78" t="s">
        <v>670</v>
      </c>
      <c r="G78" t="s">
        <v>315</v>
      </c>
      <c r="H78">
        <v>1</v>
      </c>
      <c r="I78" t="str">
        <f>VLOOKUP(C78,Sheet5!B:C,2,0)&amp;"-"&amp;B78</f>
        <v>事务-预测计划-挤出能力-断面占线率</v>
      </c>
      <c r="J78" t="str">
        <f t="shared" si="1"/>
        <v>update sys_menu set desc1='事务-预测计划-挤出能力-断面占线率' where code ='Url_Mrp_RccpPlanEx_ItemLoad'</v>
      </c>
    </row>
    <row r="79" spans="1:10" x14ac:dyDescent="0.15">
      <c r="A79" t="s">
        <v>237</v>
      </c>
      <c r="B79" t="s">
        <v>671</v>
      </c>
      <c r="C79" t="s">
        <v>784</v>
      </c>
      <c r="D79">
        <v>23070</v>
      </c>
      <c r="E79" t="s">
        <v>560</v>
      </c>
      <c r="F79" t="s">
        <v>672</v>
      </c>
      <c r="G79" t="s">
        <v>315</v>
      </c>
      <c r="H79">
        <v>1</v>
      </c>
      <c r="I79" t="str">
        <f>VLOOKUP(C79,Sheet5!B:C,2,0)&amp;"-"&amp;B79</f>
        <v>事务-预测计划-挤出能力-断面总米数</v>
      </c>
      <c r="J79" t="str">
        <f t="shared" si="1"/>
        <v>update sys_menu set desc1='事务-预测计划-挤出能力-断面总米数' where code ='Url_Mrp_RccpPlanEx_ItemQty'</v>
      </c>
    </row>
    <row r="80" spans="1:10" x14ac:dyDescent="0.15">
      <c r="A80" t="s">
        <v>225</v>
      </c>
      <c r="B80" t="s">
        <v>661</v>
      </c>
      <c r="C80" t="s">
        <v>784</v>
      </c>
      <c r="D80">
        <v>23080</v>
      </c>
      <c r="E80" t="s">
        <v>769</v>
      </c>
      <c r="F80" t="s">
        <v>662</v>
      </c>
      <c r="G80" t="s">
        <v>315</v>
      </c>
      <c r="H80">
        <v>1</v>
      </c>
      <c r="I80" t="str">
        <f>VLOOKUP(C80,Sheet5!B:C,2,0)&amp;"-"&amp;B80</f>
        <v>事务-预测计划-挤出能力-分类负荷率</v>
      </c>
      <c r="J80" t="str">
        <f t="shared" si="1"/>
        <v>update sys_menu set desc1='事务-预测计划-挤出能力-分类负荷率' where code ='Url_Mrp_RccpPlanEx_ClassifyLoad'</v>
      </c>
    </row>
    <row r="81" spans="1:10" x14ac:dyDescent="0.15">
      <c r="A81" t="s">
        <v>232</v>
      </c>
      <c r="B81" t="s">
        <v>667</v>
      </c>
      <c r="C81" t="s">
        <v>784</v>
      </c>
      <c r="D81">
        <v>23090</v>
      </c>
      <c r="E81" t="s">
        <v>770</v>
      </c>
      <c r="F81" t="s">
        <v>668</v>
      </c>
      <c r="G81" t="s">
        <v>315</v>
      </c>
      <c r="H81">
        <v>1</v>
      </c>
      <c r="I81" t="str">
        <f>VLOOKUP(C81,Sheet5!B:C,2,0)&amp;"-"&amp;B81</f>
        <v>事务-预测计划-挤出能力-分类速度</v>
      </c>
      <c r="J81" t="str">
        <f t="shared" si="1"/>
        <v>update sys_menu set desc1='事务-预测计划-挤出能力-分类速度' where code ='Url_Mrp_RccpPlanEx_ClassifySpeed'</v>
      </c>
    </row>
    <row r="82" spans="1:10" x14ac:dyDescent="0.15">
      <c r="A82" t="s">
        <v>229</v>
      </c>
      <c r="B82" t="s">
        <v>665</v>
      </c>
      <c r="C82" t="s">
        <v>784</v>
      </c>
      <c r="D82">
        <v>23100</v>
      </c>
      <c r="E82" t="s">
        <v>771</v>
      </c>
      <c r="F82" t="s">
        <v>666</v>
      </c>
      <c r="G82" t="s">
        <v>315</v>
      </c>
      <c r="H82">
        <v>1</v>
      </c>
      <c r="I82" t="str">
        <f>VLOOKUP(C82,Sheet5!B:C,2,0)&amp;"-"&amp;B82</f>
        <v>事务-预测计划-挤出能力-分类废品率</v>
      </c>
      <c r="J82" t="str">
        <f t="shared" si="1"/>
        <v>update sys_menu set desc1='事务-预测计划-挤出能力-分类废品率' where code ='Url_Mrp_RccpPlanEx_ClassifyScrapPercentage'</v>
      </c>
    </row>
    <row r="83" spans="1:10" x14ac:dyDescent="0.15">
      <c r="A83" t="s">
        <v>227</v>
      </c>
      <c r="B83" t="s">
        <v>663</v>
      </c>
      <c r="C83" t="s">
        <v>784</v>
      </c>
      <c r="D83">
        <v>23110</v>
      </c>
      <c r="E83" t="s">
        <v>772</v>
      </c>
      <c r="F83" t="s">
        <v>664</v>
      </c>
      <c r="G83" t="s">
        <v>315</v>
      </c>
      <c r="H83">
        <v>1</v>
      </c>
      <c r="I83" t="str">
        <f>VLOOKUP(C83,Sheet5!B:C,2,0)&amp;"-"&amp;B83</f>
        <v>事务-预测计划-挤出能力-分类总米数</v>
      </c>
      <c r="J83" t="str">
        <f t="shared" si="1"/>
        <v>update sys_menu set desc1='事务-预测计划-挤出能力-分类总米数' where code ='Url_Mrp_RccpPlanEx_ClassifyQty'</v>
      </c>
    </row>
    <row r="84" spans="1:10" x14ac:dyDescent="0.15">
      <c r="A84" t="s">
        <v>251</v>
      </c>
      <c r="B84" t="s">
        <v>682</v>
      </c>
      <c r="C84" t="s">
        <v>782</v>
      </c>
      <c r="D84">
        <v>22010</v>
      </c>
      <c r="E84" t="s">
        <v>540</v>
      </c>
      <c r="F84" t="s">
        <v>683</v>
      </c>
      <c r="G84" t="s">
        <v>315</v>
      </c>
      <c r="H84">
        <v>1</v>
      </c>
      <c r="I84" t="str">
        <f>VLOOKUP(C84,Sheet5!B:C,2,0)&amp;"-"&amp;B84</f>
        <v>事务-预测计划-后加工能力-岛区(月)</v>
      </c>
      <c r="J84" t="str">
        <f t="shared" si="1"/>
        <v>update sys_menu set desc1='事务-预测计划-后加工能力-岛区(月)' where code ='Url_Mrp_RccpPlanFi_IslandMonth'</v>
      </c>
    </row>
    <row r="85" spans="1:10" x14ac:dyDescent="0.15">
      <c r="A85" t="s">
        <v>255</v>
      </c>
      <c r="B85" t="s">
        <v>686</v>
      </c>
      <c r="C85" t="s">
        <v>782</v>
      </c>
      <c r="D85">
        <v>22020</v>
      </c>
      <c r="E85" t="s">
        <v>542</v>
      </c>
      <c r="F85" t="s">
        <v>687</v>
      </c>
      <c r="G85" t="s">
        <v>315</v>
      </c>
      <c r="H85">
        <v>1</v>
      </c>
      <c r="I85" t="str">
        <f>VLOOKUP(C85,Sheet5!B:C,2,0)&amp;"-"&amp;B85</f>
        <v>事务-预测计划-后加工能力-模具(月)</v>
      </c>
      <c r="J85" t="str">
        <f t="shared" si="1"/>
        <v>update sys_menu set desc1='事务-预测计划-后加工能力-模具(月)' where code ='Url_Mrp_RccpPlanFi_MachineMonth'</v>
      </c>
    </row>
    <row r="86" spans="1:10" x14ac:dyDescent="0.15">
      <c r="A86" t="s">
        <v>253</v>
      </c>
      <c r="B86" t="s">
        <v>684</v>
      </c>
      <c r="C86" t="s">
        <v>782</v>
      </c>
      <c r="D86">
        <v>22030</v>
      </c>
      <c r="E86" t="s">
        <v>544</v>
      </c>
      <c r="F86" t="s">
        <v>685</v>
      </c>
      <c r="G86" t="s">
        <v>315</v>
      </c>
      <c r="H86">
        <v>1</v>
      </c>
      <c r="I86" t="str">
        <f>VLOOKUP(C86,Sheet5!B:C,2,0)&amp;"-"&amp;B86</f>
        <v>事务-预测计划-后加工能力-岛区(周)</v>
      </c>
      <c r="J86" t="str">
        <f t="shared" si="1"/>
        <v>update sys_menu set desc1='事务-预测计划-后加工能力-岛区(周)' where code ='Url_Mrp_RccpPlanFi_IslandWeek'</v>
      </c>
    </row>
    <row r="87" spans="1:10" x14ac:dyDescent="0.15">
      <c r="A87" t="s">
        <v>257</v>
      </c>
      <c r="B87" t="s">
        <v>688</v>
      </c>
      <c r="C87" t="s">
        <v>782</v>
      </c>
      <c r="D87">
        <v>22040</v>
      </c>
      <c r="E87" t="s">
        <v>546</v>
      </c>
      <c r="F87" t="s">
        <v>689</v>
      </c>
      <c r="G87" t="s">
        <v>315</v>
      </c>
      <c r="H87">
        <v>1</v>
      </c>
      <c r="I87" t="str">
        <f>VLOOKUP(C87,Sheet5!B:C,2,0)&amp;"-"&amp;B87</f>
        <v>事务-预测计划-后加工能力-模具(周)</v>
      </c>
      <c r="J87" t="str">
        <f t="shared" si="1"/>
        <v>update sys_menu set desc1='事务-预测计划-后加工能力-模具(周)' where code ='Url_Mrp_RccpPlanFi_MachineWeek'</v>
      </c>
    </row>
    <row r="88" spans="1:10" x14ac:dyDescent="0.15">
      <c r="A88" t="s">
        <v>259</v>
      </c>
      <c r="B88" t="s">
        <v>699</v>
      </c>
      <c r="C88" t="s">
        <v>786</v>
      </c>
      <c r="D88">
        <v>24010</v>
      </c>
      <c r="E88" t="s">
        <v>566</v>
      </c>
      <c r="F88" t="s">
        <v>700</v>
      </c>
      <c r="G88" t="s">
        <v>315</v>
      </c>
      <c r="H88">
        <v>1</v>
      </c>
      <c r="I88" t="str">
        <f>VLOOKUP(C88,Sheet5!B:C,2,0)&amp;"-"&amp;B88</f>
        <v>事务-预测计划-炼胶能力-生产线负荷</v>
      </c>
      <c r="J88" t="str">
        <f t="shared" si="1"/>
        <v>update sys_menu set desc1='事务-预测计划-炼胶能力-生产线负荷' where code ='Url_Mrp_RccpPlanMi_Load'</v>
      </c>
    </row>
    <row r="89" spans="1:10" x14ac:dyDescent="0.15">
      <c r="A89" t="s">
        <v>261</v>
      </c>
      <c r="B89" t="s">
        <v>701</v>
      </c>
      <c r="C89" t="s">
        <v>786</v>
      </c>
      <c r="D89">
        <v>24020</v>
      </c>
      <c r="E89" t="s">
        <v>568</v>
      </c>
      <c r="F89" t="s">
        <v>702</v>
      </c>
      <c r="G89" t="s">
        <v>315</v>
      </c>
      <c r="H89">
        <v>1</v>
      </c>
      <c r="I89" t="str">
        <f>VLOOKUP(C89,Sheet5!B:C,2,0)&amp;"-"&amp;B89</f>
        <v>事务-预测计划-炼胶能力-生产线负荷明细</v>
      </c>
      <c r="J89" t="str">
        <f t="shared" si="1"/>
        <v>update sys_menu set desc1='事务-预测计划-炼胶能力-生产线负荷明细' where code ='Url_Mrp_RccpPlanMi_LoadDetail'</v>
      </c>
    </row>
    <row r="90" spans="1:10" x14ac:dyDescent="0.15">
      <c r="A90" t="s">
        <v>223</v>
      </c>
      <c r="B90" t="s">
        <v>641</v>
      </c>
      <c r="C90" t="s">
        <v>757</v>
      </c>
      <c r="D90">
        <v>21010</v>
      </c>
      <c r="E90" t="s">
        <v>746</v>
      </c>
      <c r="F90" t="s">
        <v>762</v>
      </c>
      <c r="G90" t="s">
        <v>315</v>
      </c>
      <c r="H90">
        <v>1</v>
      </c>
      <c r="I90" t="str">
        <f>VLOOKUP(C90,Sheet5!B:C,2,0)&amp;"-"&amp;B90</f>
        <v>事务-预测计划-车型计划-查询</v>
      </c>
      <c r="J90" t="str">
        <f t="shared" si="1"/>
        <v>update sys_menu set desc1='事务-预测计划-车型计划-查询' where code ='Url_Mrp_RccpPlan_View'</v>
      </c>
    </row>
    <row r="91" spans="1:10" x14ac:dyDescent="0.15">
      <c r="A91" t="s">
        <v>268</v>
      </c>
      <c r="B91" t="s">
        <v>639</v>
      </c>
      <c r="C91" t="s">
        <v>757</v>
      </c>
      <c r="D91">
        <v>21020</v>
      </c>
      <c r="E91" t="s">
        <v>763</v>
      </c>
      <c r="F91" t="s">
        <v>764</v>
      </c>
      <c r="G91" t="s">
        <v>315</v>
      </c>
      <c r="H91">
        <v>1</v>
      </c>
      <c r="I91" t="str">
        <f>VLOOKUP(C91,Sheet5!B:C,2,0)&amp;"-"&amp;B91</f>
        <v>事务-预测计划-车型计划-调整</v>
      </c>
      <c r="J91" t="str">
        <f t="shared" si="1"/>
        <v>update sys_menu set desc1='事务-预测计划-车型计划-调整' where code ='Url_RccpPlan_Edit'</v>
      </c>
    </row>
    <row r="92" spans="1:10" x14ac:dyDescent="0.15">
      <c r="A92" t="s">
        <v>271</v>
      </c>
      <c r="B92" t="s">
        <v>748</v>
      </c>
      <c r="C92" t="s">
        <v>757</v>
      </c>
      <c r="D92">
        <v>21030</v>
      </c>
      <c r="E92" t="s">
        <v>765</v>
      </c>
      <c r="F92" t="s">
        <v>766</v>
      </c>
      <c r="G92" t="s">
        <v>315</v>
      </c>
      <c r="H92">
        <v>1</v>
      </c>
      <c r="I92" t="str">
        <f>VLOOKUP(C92,Sheet5!B:C,2,0)&amp;"-"&amp;B92</f>
        <v>事务-预测计划-车型计划-导入</v>
      </c>
      <c r="J92" t="str">
        <f t="shared" si="1"/>
        <v>update sys_menu set desc1='事务-预测计划-车型计划-导入' where code ='Url_RccpPlan_New'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selection activeCell="C7" sqref="C7"/>
    </sheetView>
  </sheetViews>
  <sheetFormatPr defaultRowHeight="13.5" x14ac:dyDescent="0.15"/>
  <cols>
    <col min="1" max="1" width="27.625" customWidth="1"/>
    <col min="3" max="3" width="36" customWidth="1"/>
    <col min="4" max="4" width="9.375" customWidth="1"/>
    <col min="5" max="5" width="34.125" customWidth="1"/>
  </cols>
  <sheetData>
    <row r="1" spans="1:8" x14ac:dyDescent="0.15">
      <c r="B1" t="s">
        <v>806</v>
      </c>
      <c r="F1">
        <v>10</v>
      </c>
    </row>
    <row r="2" spans="1:8" x14ac:dyDescent="0.15">
      <c r="A2" t="s">
        <v>205</v>
      </c>
      <c r="B2" t="s">
        <v>207</v>
      </c>
      <c r="C2" t="s">
        <v>460</v>
      </c>
      <c r="D2">
        <v>69010</v>
      </c>
      <c r="E2" t="s">
        <v>637</v>
      </c>
      <c r="F2">
        <f>IF(C1=C2,F1+10,10)</f>
        <v>10</v>
      </c>
      <c r="G2">
        <f>VLOOKUP(C2,Sheet5!B:D,3,0)+F2</f>
        <v>69010</v>
      </c>
      <c r="H2" t="str">
        <f>"update sys_menu set seq="&amp;G2&amp;" where code='"&amp;A2&amp;"'"</f>
        <v>update sys_menu set seq=69010 where code='Url_MRP_ProdLineEx_View'</v>
      </c>
    </row>
    <row r="3" spans="1:8" x14ac:dyDescent="0.15">
      <c r="A3" t="s">
        <v>152</v>
      </c>
      <c r="B3" t="s">
        <v>154</v>
      </c>
      <c r="C3" t="s">
        <v>460</v>
      </c>
      <c r="D3">
        <v>69020</v>
      </c>
      <c r="E3" t="s">
        <v>635</v>
      </c>
      <c r="F3">
        <f t="shared" ref="F3:F65" si="0">IF(C2=C3,F2+10,10)</f>
        <v>20</v>
      </c>
      <c r="G3">
        <f>VLOOKUP(C3,Sheet5!B:D,3,0)+F3</f>
        <v>69020</v>
      </c>
      <c r="H3" t="str">
        <f t="shared" ref="H3:H65" si="1">"update sys_menu set seq="&amp;G3&amp;" where code='"&amp;A3&amp;"'"</f>
        <v>update sys_menu set seq=69020 where code='URl_MRP_FlowClassify_View'</v>
      </c>
    </row>
    <row r="4" spans="1:8" x14ac:dyDescent="0.15">
      <c r="A4" t="s">
        <v>209</v>
      </c>
      <c r="B4" t="s">
        <v>641</v>
      </c>
      <c r="C4" t="s">
        <v>458</v>
      </c>
      <c r="D4">
        <v>61010</v>
      </c>
      <c r="E4" t="s">
        <v>498</v>
      </c>
      <c r="F4">
        <f t="shared" si="0"/>
        <v>10</v>
      </c>
      <c r="G4">
        <f>VLOOKUP(C4,Sheet5!B:D,3,0)+F4</f>
        <v>61010</v>
      </c>
      <c r="H4" t="str">
        <f t="shared" si="1"/>
        <v>update sys_menu set seq=61010 where code='Url_MRP_ProdLineExInstanceView_View'</v>
      </c>
    </row>
    <row r="5" spans="1:8" x14ac:dyDescent="0.15">
      <c r="A5" t="s">
        <v>208</v>
      </c>
      <c r="B5" t="s">
        <v>639</v>
      </c>
      <c r="C5" t="s">
        <v>458</v>
      </c>
      <c r="D5">
        <v>61020</v>
      </c>
      <c r="E5" t="s">
        <v>500</v>
      </c>
      <c r="F5">
        <f t="shared" si="0"/>
        <v>20</v>
      </c>
      <c r="G5">
        <f>VLOOKUP(C5,Sheet5!B:D,3,0)+F5</f>
        <v>61020</v>
      </c>
      <c r="H5" t="str">
        <f t="shared" si="1"/>
        <v>update sys_menu set seq=61020 where code='Url_MRP_ProdLineExInstance_View'</v>
      </c>
    </row>
    <row r="6" spans="1:8" x14ac:dyDescent="0.15">
      <c r="A6" t="s">
        <v>480</v>
      </c>
      <c r="B6" t="s">
        <v>641</v>
      </c>
      <c r="C6" t="s">
        <v>462</v>
      </c>
      <c r="D6">
        <v>62010</v>
      </c>
      <c r="E6" t="s">
        <v>797</v>
      </c>
      <c r="F6">
        <f t="shared" si="0"/>
        <v>10</v>
      </c>
      <c r="G6">
        <f>VLOOKUP(C6,Sheet5!B:D,3,0)+F6</f>
        <v>62010</v>
      </c>
      <c r="H6" t="str">
        <f t="shared" si="1"/>
        <v>update sys_menu set seq=62010 where code='Url_Mrp_WorkCalendar_ExView'</v>
      </c>
    </row>
    <row r="7" spans="1:8" x14ac:dyDescent="0.15">
      <c r="A7" t="s">
        <v>481</v>
      </c>
      <c r="B7" t="s">
        <v>639</v>
      </c>
      <c r="C7" t="s">
        <v>462</v>
      </c>
      <c r="D7">
        <v>62020</v>
      </c>
      <c r="E7" t="s">
        <v>798</v>
      </c>
      <c r="F7">
        <f t="shared" si="0"/>
        <v>20</v>
      </c>
      <c r="G7">
        <f>VLOOKUP(C7,Sheet5!B:D,3,0)+F7</f>
        <v>62020</v>
      </c>
      <c r="H7" t="str">
        <f t="shared" si="1"/>
        <v>update sys_menu set seq=62020 where code='Url_Mrp_WorkCalendar_ExEdit'</v>
      </c>
    </row>
    <row r="8" spans="1:8" x14ac:dyDescent="0.15">
      <c r="A8" t="s">
        <v>155</v>
      </c>
      <c r="B8" t="s">
        <v>157</v>
      </c>
      <c r="C8" t="s">
        <v>465</v>
      </c>
      <c r="D8">
        <v>59010</v>
      </c>
      <c r="E8" t="s">
        <v>645</v>
      </c>
      <c r="F8">
        <f t="shared" si="0"/>
        <v>10</v>
      </c>
      <c r="G8">
        <f>VLOOKUP(C8,Sheet5!B:D,3,0)+F8</f>
        <v>59010</v>
      </c>
      <c r="H8" t="str">
        <f t="shared" si="1"/>
        <v>update sys_menu set seq=59010 where code='Url_MRP_Island_View'</v>
      </c>
    </row>
    <row r="9" spans="1:8" x14ac:dyDescent="0.15">
      <c r="A9" t="s">
        <v>158</v>
      </c>
      <c r="B9" t="s">
        <v>160</v>
      </c>
      <c r="C9" t="s">
        <v>465</v>
      </c>
      <c r="D9">
        <v>59020</v>
      </c>
      <c r="E9" t="s">
        <v>647</v>
      </c>
      <c r="F9">
        <f t="shared" si="0"/>
        <v>20</v>
      </c>
      <c r="G9">
        <f>VLOOKUP(C9,Sheet5!B:D,3,0)+F9</f>
        <v>59020</v>
      </c>
      <c r="H9" t="str">
        <f t="shared" si="1"/>
        <v>update sys_menu set seq=59020 where code='Url_MRP_Machine_View'</v>
      </c>
    </row>
    <row r="10" spans="1:8" x14ac:dyDescent="0.15">
      <c r="A10" t="s">
        <v>162</v>
      </c>
      <c r="B10" t="s">
        <v>641</v>
      </c>
      <c r="C10" t="s">
        <v>455</v>
      </c>
      <c r="D10">
        <v>51010</v>
      </c>
      <c r="E10" t="s">
        <v>496</v>
      </c>
      <c r="F10">
        <f t="shared" si="0"/>
        <v>10</v>
      </c>
      <c r="G10">
        <f>VLOOKUP(C10,Sheet5!B:D,3,0)+F10</f>
        <v>51010</v>
      </c>
      <c r="H10" t="str">
        <f t="shared" si="1"/>
        <v>update sys_menu set seq=51010 where code='Url_MRP_MachineInstanceView_View'</v>
      </c>
    </row>
    <row r="11" spans="1:8" x14ac:dyDescent="0.15">
      <c r="A11" t="s">
        <v>161</v>
      </c>
      <c r="B11" t="s">
        <v>639</v>
      </c>
      <c r="C11" t="s">
        <v>455</v>
      </c>
      <c r="D11">
        <v>51020</v>
      </c>
      <c r="E11" t="s">
        <v>499</v>
      </c>
      <c r="F11">
        <f t="shared" si="0"/>
        <v>20</v>
      </c>
      <c r="G11">
        <f>VLOOKUP(C11,Sheet5!B:D,3,0)+F11</f>
        <v>51020</v>
      </c>
      <c r="H11" t="str">
        <f t="shared" si="1"/>
        <v>update sys_menu set seq=51020 where code='Url_MRP_MachineInstance_View'</v>
      </c>
    </row>
    <row r="12" spans="1:8" x14ac:dyDescent="0.15">
      <c r="A12" t="s">
        <v>147</v>
      </c>
      <c r="B12" t="s">
        <v>149</v>
      </c>
      <c r="C12" t="s">
        <v>468</v>
      </c>
      <c r="D12">
        <v>79010</v>
      </c>
      <c r="E12" t="s">
        <v>651</v>
      </c>
      <c r="F12">
        <f t="shared" si="0"/>
        <v>10</v>
      </c>
      <c r="G12">
        <f>VLOOKUP(C12,Sheet5!B:D,3,0)+F12</f>
        <v>79010</v>
      </c>
      <c r="H12" t="str">
        <f t="shared" si="1"/>
        <v>update sys_menu set seq=79010 where code='Url_Container_View'</v>
      </c>
    </row>
    <row r="13" spans="1:8" x14ac:dyDescent="0.15">
      <c r="A13" t="s">
        <v>482</v>
      </c>
      <c r="B13" t="s">
        <v>641</v>
      </c>
      <c r="C13" t="s">
        <v>463</v>
      </c>
      <c r="D13">
        <v>71010</v>
      </c>
      <c r="E13" t="s">
        <v>799</v>
      </c>
      <c r="F13">
        <f t="shared" si="0"/>
        <v>10</v>
      </c>
      <c r="G13">
        <f>VLOOKUP(C13,Sheet5!B:D,3,0)+F13</f>
        <v>71010</v>
      </c>
      <c r="H13" t="str">
        <f t="shared" si="1"/>
        <v>update sys_menu set seq=71010 where code='Url_Mrp_WorkCalendar_MiView'</v>
      </c>
    </row>
    <row r="14" spans="1:8" x14ac:dyDescent="0.15">
      <c r="A14" t="s">
        <v>483</v>
      </c>
      <c r="B14" t="s">
        <v>639</v>
      </c>
      <c r="C14" t="s">
        <v>463</v>
      </c>
      <c r="D14">
        <v>71020</v>
      </c>
      <c r="E14" t="s">
        <v>800</v>
      </c>
      <c r="F14">
        <f t="shared" si="0"/>
        <v>20</v>
      </c>
      <c r="G14">
        <f>VLOOKUP(C14,Sheet5!B:D,3,0)+F14</f>
        <v>71020</v>
      </c>
      <c r="H14" t="str">
        <f t="shared" si="1"/>
        <v>update sys_menu set seq=71020 where code='Url_Mrp_WorkCalendar_MiEdit'</v>
      </c>
    </row>
    <row r="15" spans="1:8" x14ac:dyDescent="0.15">
      <c r="A15" t="s">
        <v>217</v>
      </c>
      <c r="B15" t="s">
        <v>593</v>
      </c>
      <c r="C15" t="s">
        <v>574</v>
      </c>
      <c r="D15">
        <v>40010</v>
      </c>
      <c r="E15" t="s">
        <v>580</v>
      </c>
      <c r="F15">
        <f t="shared" si="0"/>
        <v>10</v>
      </c>
      <c r="G15">
        <f>VLOOKUP(C15,Sheet5!B:D,3,0)+F15</f>
        <v>40010</v>
      </c>
      <c r="H15" t="str">
        <f t="shared" si="1"/>
        <v>update sys_menu set seq=40010 where code='Url_Mrp_PurchasePlan_Day'</v>
      </c>
    </row>
    <row r="16" spans="1:8" x14ac:dyDescent="0.15">
      <c r="A16" t="s">
        <v>619</v>
      </c>
      <c r="B16" t="s">
        <v>618</v>
      </c>
      <c r="C16" t="s">
        <v>574</v>
      </c>
      <c r="D16">
        <v>40020</v>
      </c>
      <c r="E16" t="s">
        <v>591</v>
      </c>
      <c r="F16">
        <f t="shared" si="0"/>
        <v>20</v>
      </c>
      <c r="G16">
        <f>VLOOKUP(C16,Sheet5!B:D,3,0)+F16</f>
        <v>40020</v>
      </c>
      <c r="H16" t="str">
        <f t="shared" si="1"/>
        <v>update sys_menu set seq=40020 where code='Url_Mrp_PurchasePlan_DayIndex'</v>
      </c>
    </row>
    <row r="17" spans="1:8" x14ac:dyDescent="0.15">
      <c r="A17" t="s">
        <v>221</v>
      </c>
      <c r="B17" t="s">
        <v>597</v>
      </c>
      <c r="C17" t="s">
        <v>574</v>
      </c>
      <c r="D17">
        <v>40030</v>
      </c>
      <c r="E17" t="s">
        <v>584</v>
      </c>
      <c r="F17">
        <f t="shared" si="0"/>
        <v>30</v>
      </c>
      <c r="G17">
        <f>VLOOKUP(C17,Sheet5!B:D,3,0)+F17</f>
        <v>40030</v>
      </c>
      <c r="H17" t="str">
        <f t="shared" si="1"/>
        <v>update sys_menu set seq=40030 where code='Url_Mrp_PurchasePlan_Week'</v>
      </c>
    </row>
    <row r="18" spans="1:8" x14ac:dyDescent="0.15">
      <c r="A18" t="s">
        <v>603</v>
      </c>
      <c r="B18" t="s">
        <v>598</v>
      </c>
      <c r="C18" t="s">
        <v>574</v>
      </c>
      <c r="D18">
        <v>40040</v>
      </c>
      <c r="E18" t="s">
        <v>589</v>
      </c>
      <c r="F18">
        <f t="shared" si="0"/>
        <v>40</v>
      </c>
      <c r="G18">
        <f>VLOOKUP(C18,Sheet5!B:D,3,0)+F18</f>
        <v>40040</v>
      </c>
      <c r="H18" t="str">
        <f t="shared" si="1"/>
        <v>update sys_menu set seq=40040 where code='Url_Mrp_PurchasePlan_WeekIndex'</v>
      </c>
    </row>
    <row r="19" spans="1:8" x14ac:dyDescent="0.15">
      <c r="A19" t="s">
        <v>219</v>
      </c>
      <c r="B19" t="s">
        <v>594</v>
      </c>
      <c r="C19" t="s">
        <v>574</v>
      </c>
      <c r="D19">
        <v>40050</v>
      </c>
      <c r="E19" t="s">
        <v>583</v>
      </c>
      <c r="F19">
        <f t="shared" si="0"/>
        <v>50</v>
      </c>
      <c r="G19">
        <f>VLOOKUP(C19,Sheet5!B:D,3,0)+F19</f>
        <v>40050</v>
      </c>
      <c r="H19" t="str">
        <f t="shared" si="1"/>
        <v>update sys_menu set seq=40050 where code='Url_Mrp_PurchasePlan_Month'</v>
      </c>
    </row>
    <row r="20" spans="1:8" x14ac:dyDescent="0.15">
      <c r="A20" t="s">
        <v>600</v>
      </c>
      <c r="B20" t="s">
        <v>595</v>
      </c>
      <c r="C20" t="s">
        <v>574</v>
      </c>
      <c r="D20">
        <v>40060</v>
      </c>
      <c r="E20" t="s">
        <v>587</v>
      </c>
      <c r="F20">
        <f t="shared" si="0"/>
        <v>60</v>
      </c>
      <c r="G20">
        <f>VLOOKUP(C20,Sheet5!B:D,3,0)+F20</f>
        <v>40060</v>
      </c>
      <c r="H20" t="str">
        <f t="shared" si="1"/>
        <v>update sys_menu set seq=40060 where code='Url_Mrp_PurchasePlan_MonthIndex'</v>
      </c>
    </row>
    <row r="21" spans="1:8" x14ac:dyDescent="0.15">
      <c r="A21" t="s">
        <v>203</v>
      </c>
      <c r="B21" t="s">
        <v>204</v>
      </c>
      <c r="C21" t="s">
        <v>283</v>
      </c>
      <c r="D21">
        <v>39010</v>
      </c>
      <c r="E21" t="s">
        <v>705</v>
      </c>
      <c r="F21">
        <f t="shared" si="0"/>
        <v>10</v>
      </c>
      <c r="G21">
        <f>VLOOKUP(C21,Sheet5!B:D,3,0)+F21</f>
        <v>39010</v>
      </c>
      <c r="H21" t="str">
        <f t="shared" si="1"/>
        <v>update sys_menu set seq=39010 where code='Url_Mrp_PlanSimulation_Trace'</v>
      </c>
    </row>
    <row r="22" spans="1:8" x14ac:dyDescent="0.15">
      <c r="A22" t="s">
        <v>201</v>
      </c>
      <c r="B22" t="s">
        <v>202</v>
      </c>
      <c r="C22" t="s">
        <v>283</v>
      </c>
      <c r="D22">
        <v>39020</v>
      </c>
      <c r="E22" t="s">
        <v>703</v>
      </c>
      <c r="F22">
        <f t="shared" si="0"/>
        <v>20</v>
      </c>
      <c r="G22">
        <f>VLOOKUP(C22,Sheet5!B:D,3,0)+F22</f>
        <v>39020</v>
      </c>
      <c r="H22" t="str">
        <f t="shared" si="1"/>
        <v>update sys_menu set seq=39020 where code='Url_Mrp_PlanSimulation_Index'</v>
      </c>
    </row>
    <row r="23" spans="1:8" x14ac:dyDescent="0.15">
      <c r="A23" t="s">
        <v>174</v>
      </c>
      <c r="B23" t="s">
        <v>641</v>
      </c>
      <c r="C23" t="s">
        <v>707</v>
      </c>
      <c r="D23">
        <v>34010</v>
      </c>
      <c r="E23" t="s">
        <v>722</v>
      </c>
      <c r="F23">
        <f t="shared" si="0"/>
        <v>10</v>
      </c>
      <c r="G23">
        <f>VLOOKUP(C23,Sheet5!B:D,3,0)+F23</f>
        <v>34010</v>
      </c>
      <c r="H23" t="str">
        <f t="shared" si="1"/>
        <v>update sys_menu set seq=34010 where code='Url_Mrp_MrpPlanEx_ShiftView'</v>
      </c>
    </row>
    <row r="24" spans="1:8" x14ac:dyDescent="0.15">
      <c r="A24" t="s">
        <v>211</v>
      </c>
      <c r="B24" t="s">
        <v>724</v>
      </c>
      <c r="C24" t="s">
        <v>707</v>
      </c>
      <c r="D24">
        <v>34020</v>
      </c>
      <c r="E24" t="s">
        <v>725</v>
      </c>
      <c r="F24">
        <f t="shared" si="0"/>
        <v>20</v>
      </c>
      <c r="G24">
        <f>VLOOKUP(C24,Sheet5!B:D,3,0)+F24</f>
        <v>34020</v>
      </c>
      <c r="H24" t="str">
        <f t="shared" si="1"/>
        <v>update sys_menu set seq=34020 where code='Url_Mrp_ProdSchedule_Ex'</v>
      </c>
    </row>
    <row r="25" spans="1:8" x14ac:dyDescent="0.15">
      <c r="A25" t="s">
        <v>172</v>
      </c>
      <c r="B25" t="s">
        <v>639</v>
      </c>
      <c r="C25" t="s">
        <v>707</v>
      </c>
      <c r="D25">
        <v>34030</v>
      </c>
      <c r="E25" t="s">
        <v>720</v>
      </c>
      <c r="F25">
        <f t="shared" si="0"/>
        <v>30</v>
      </c>
      <c r="G25">
        <f>VLOOKUP(C25,Sheet5!B:D,3,0)+F25</f>
        <v>34030</v>
      </c>
      <c r="H25" t="str">
        <f t="shared" si="1"/>
        <v>update sys_menu set seq=34030 where code='Url_Mrp_MrpPlanEx_Shift'</v>
      </c>
    </row>
    <row r="26" spans="1:8" x14ac:dyDescent="0.15">
      <c r="A26" t="s">
        <v>183</v>
      </c>
      <c r="B26" t="s">
        <v>641</v>
      </c>
      <c r="C26" t="s">
        <v>709</v>
      </c>
      <c r="D26">
        <v>33010</v>
      </c>
      <c r="E26" t="s">
        <v>731</v>
      </c>
      <c r="F26">
        <f t="shared" si="0"/>
        <v>10</v>
      </c>
      <c r="G26">
        <f>VLOOKUP(C26,Sheet5!B:D,3,0)+F26</f>
        <v>33010</v>
      </c>
      <c r="H26" t="str">
        <f t="shared" si="1"/>
        <v>update sys_menu set seq=33010 where code='Url_Mrp_MrpPlanFi_ShiftView'</v>
      </c>
    </row>
    <row r="27" spans="1:8" x14ac:dyDescent="0.15">
      <c r="A27" t="s">
        <v>213</v>
      </c>
      <c r="B27" t="s">
        <v>724</v>
      </c>
      <c r="C27" t="s">
        <v>709</v>
      </c>
      <c r="D27">
        <v>33020</v>
      </c>
      <c r="E27" t="s">
        <v>727</v>
      </c>
      <c r="F27">
        <f t="shared" si="0"/>
        <v>20</v>
      </c>
      <c r="G27">
        <f>VLOOKUP(C27,Sheet5!B:D,3,0)+F27</f>
        <v>33020</v>
      </c>
      <c r="H27" t="str">
        <f t="shared" si="1"/>
        <v>update sys_menu set seq=33020 where code='Url_Mrp_ProdSchedule_Fi'</v>
      </c>
    </row>
    <row r="28" spans="1:8" x14ac:dyDescent="0.15">
      <c r="A28" t="s">
        <v>181</v>
      </c>
      <c r="B28" t="s">
        <v>639</v>
      </c>
      <c r="C28" t="s">
        <v>709</v>
      </c>
      <c r="D28">
        <v>33030</v>
      </c>
      <c r="E28" t="s">
        <v>729</v>
      </c>
      <c r="F28">
        <f t="shared" si="0"/>
        <v>30</v>
      </c>
      <c r="G28">
        <f>VLOOKUP(C28,Sheet5!B:D,3,0)+F28</f>
        <v>33030</v>
      </c>
      <c r="H28" t="str">
        <f t="shared" si="1"/>
        <v>update sys_menu set seq=33030 where code='Url_Mrp_MrpPlanFi_Shift'</v>
      </c>
    </row>
    <row r="29" spans="1:8" x14ac:dyDescent="0.15">
      <c r="A29" t="s">
        <v>736</v>
      </c>
      <c r="B29" t="s">
        <v>641</v>
      </c>
      <c r="C29" t="s">
        <v>711</v>
      </c>
      <c r="D29">
        <v>32010</v>
      </c>
      <c r="E29" t="s">
        <v>737</v>
      </c>
      <c r="F29">
        <f t="shared" si="0"/>
        <v>10</v>
      </c>
      <c r="G29">
        <f>VLOOKUP(C29,Sheet5!B:D,3,0)+F29</f>
        <v>32010</v>
      </c>
      <c r="H29" t="str">
        <f t="shared" si="1"/>
        <v>update sys_menu set seq=32010 where code='Url_Mrp_MrpInvIn_Index'</v>
      </c>
    </row>
    <row r="30" spans="1:8" x14ac:dyDescent="0.15">
      <c r="A30" t="s">
        <v>733</v>
      </c>
      <c r="B30" t="s">
        <v>639</v>
      </c>
      <c r="C30" t="s">
        <v>711</v>
      </c>
      <c r="D30">
        <v>32020</v>
      </c>
      <c r="E30" t="s">
        <v>734</v>
      </c>
      <c r="F30">
        <f t="shared" si="0"/>
        <v>20</v>
      </c>
      <c r="G30">
        <f>VLOOKUP(C30,Sheet5!B:D,3,0)+F30</f>
        <v>32020</v>
      </c>
      <c r="H30" t="str">
        <f t="shared" si="1"/>
        <v>update sys_menu set seq=32020 where code='Url_Mrp_MrpInvIn_Edit'</v>
      </c>
    </row>
    <row r="31" spans="1:8" x14ac:dyDescent="0.15">
      <c r="A31" t="s">
        <v>192</v>
      </c>
      <c r="B31" t="s">
        <v>641</v>
      </c>
      <c r="C31" t="s">
        <v>716</v>
      </c>
      <c r="D31">
        <v>35010</v>
      </c>
      <c r="E31" t="s">
        <v>741</v>
      </c>
      <c r="F31">
        <f t="shared" si="0"/>
        <v>10</v>
      </c>
      <c r="G31">
        <f>VLOOKUP(C31,Sheet5!B:D,3,0)+F31</f>
        <v>35010</v>
      </c>
      <c r="H31" t="str">
        <f t="shared" si="1"/>
        <v>update sys_menu set seq=35010 where code='Url_Mrp_MrpPlanMi_ShiftView'</v>
      </c>
    </row>
    <row r="32" spans="1:8" x14ac:dyDescent="0.15">
      <c r="A32" t="s">
        <v>150</v>
      </c>
      <c r="B32" t="s">
        <v>149</v>
      </c>
      <c r="C32" t="s">
        <v>716</v>
      </c>
      <c r="D32">
        <v>35020</v>
      </c>
      <c r="E32" t="s">
        <v>572</v>
      </c>
      <c r="F32">
        <f t="shared" si="0"/>
        <v>20</v>
      </c>
      <c r="G32">
        <f>VLOOKUP(C32,Sheet5!B:D,3,0)+F32</f>
        <v>35020</v>
      </c>
      <c r="H32" t="str">
        <f t="shared" si="1"/>
        <v>update sys_menu set seq=35020 where code='Url_Mrp_Container_View'</v>
      </c>
    </row>
    <row r="33" spans="1:8" x14ac:dyDescent="0.15">
      <c r="A33" t="s">
        <v>215</v>
      </c>
      <c r="B33" t="s">
        <v>724</v>
      </c>
      <c r="C33" t="s">
        <v>716</v>
      </c>
      <c r="D33">
        <v>35030</v>
      </c>
      <c r="E33" t="s">
        <v>743</v>
      </c>
      <c r="F33">
        <f t="shared" si="0"/>
        <v>30</v>
      </c>
      <c r="G33">
        <f>VLOOKUP(C33,Sheet5!B:D,3,0)+F33</f>
        <v>35030</v>
      </c>
      <c r="H33" t="str">
        <f t="shared" si="1"/>
        <v>update sys_menu set seq=35030 where code='Url_Mrp_ProdSchedule_Mi'</v>
      </c>
    </row>
    <row r="34" spans="1:8" x14ac:dyDescent="0.15">
      <c r="A34" t="s">
        <v>190</v>
      </c>
      <c r="B34" t="s">
        <v>639</v>
      </c>
      <c r="C34" t="s">
        <v>716</v>
      </c>
      <c r="D34">
        <v>35040</v>
      </c>
      <c r="E34" t="s">
        <v>739</v>
      </c>
      <c r="F34">
        <f t="shared" si="0"/>
        <v>40</v>
      </c>
      <c r="G34">
        <f>VLOOKUP(C34,Sheet5!B:D,3,0)+F34</f>
        <v>35040</v>
      </c>
      <c r="H34" t="str">
        <f t="shared" si="1"/>
        <v>update sys_menu set seq=35040 where code='Url_Mrp_MrpPlanMi_Shift'</v>
      </c>
    </row>
    <row r="35" spans="1:8" x14ac:dyDescent="0.15">
      <c r="A35" t="s">
        <v>164</v>
      </c>
      <c r="B35" t="s">
        <v>641</v>
      </c>
      <c r="C35" t="s">
        <v>717</v>
      </c>
      <c r="D35">
        <v>31010</v>
      </c>
      <c r="E35" t="s">
        <v>761</v>
      </c>
      <c r="F35">
        <f t="shared" si="0"/>
        <v>10</v>
      </c>
      <c r="G35">
        <f>VLOOKUP(C35,Sheet5!B:D,3,0)+F35</f>
        <v>31010</v>
      </c>
      <c r="H35" t="str">
        <f t="shared" si="1"/>
        <v>update sys_menu set seq=31010 where code='Url_Mrp_MrpPlan_View'</v>
      </c>
    </row>
    <row r="36" spans="1:8" x14ac:dyDescent="0.15">
      <c r="A36" t="s">
        <v>143</v>
      </c>
      <c r="B36" t="s">
        <v>639</v>
      </c>
      <c r="C36" t="s">
        <v>717</v>
      </c>
      <c r="D36">
        <v>31020</v>
      </c>
      <c r="E36" t="s">
        <v>751</v>
      </c>
      <c r="F36">
        <f t="shared" si="0"/>
        <v>20</v>
      </c>
      <c r="G36">
        <f>VLOOKUP(C36,Sheet5!B:D,3,0)+F36</f>
        <v>31020</v>
      </c>
      <c r="H36" t="str">
        <f t="shared" si="1"/>
        <v>update sys_menu set seq=31020 where code='MRP_MrpPlan_View'</v>
      </c>
    </row>
    <row r="37" spans="1:8" x14ac:dyDescent="0.15">
      <c r="A37" t="s">
        <v>141</v>
      </c>
      <c r="B37" t="s">
        <v>748</v>
      </c>
      <c r="C37" t="s">
        <v>717</v>
      </c>
      <c r="D37">
        <v>31030</v>
      </c>
      <c r="E37" t="s">
        <v>749</v>
      </c>
      <c r="F37">
        <f t="shared" si="0"/>
        <v>30</v>
      </c>
      <c r="G37">
        <f>VLOOKUP(C37,Sheet5!B:D,3,0)+F37</f>
        <v>31030</v>
      </c>
      <c r="H37" t="str">
        <f t="shared" si="1"/>
        <v>update sys_menu set seq=31030 where code='MRP_MrpPlan_New'</v>
      </c>
    </row>
    <row r="38" spans="1:8" x14ac:dyDescent="0.15">
      <c r="A38" t="s">
        <v>266</v>
      </c>
      <c r="B38" t="s">
        <v>696</v>
      </c>
      <c r="C38" t="s">
        <v>777</v>
      </c>
      <c r="D38">
        <v>10010</v>
      </c>
      <c r="E38" t="s">
        <v>697</v>
      </c>
      <c r="F38">
        <f t="shared" si="0"/>
        <v>10</v>
      </c>
      <c r="G38">
        <f>VLOOKUP(C38,Sheet5!B:D,3,0)+F38</f>
        <v>10010</v>
      </c>
      <c r="H38" t="str">
        <f t="shared" si="1"/>
        <v>update sys_menu set seq=10010 where code='Url_MrpSnap_Index'</v>
      </c>
    </row>
    <row r="39" spans="1:8" x14ac:dyDescent="0.15">
      <c r="A39" t="s">
        <v>508</v>
      </c>
      <c r="B39" t="s">
        <v>514</v>
      </c>
      <c r="C39" t="s">
        <v>778</v>
      </c>
      <c r="D39">
        <v>11010</v>
      </c>
      <c r="E39" t="s">
        <v>801</v>
      </c>
      <c r="F39">
        <f t="shared" si="0"/>
        <v>10</v>
      </c>
      <c r="G39">
        <f>VLOOKUP(C39,Sheet5!B:D,3,0)+F39</f>
        <v>11010</v>
      </c>
      <c r="H39" t="str">
        <f t="shared" si="1"/>
        <v>update sys_menu set seq=11010 where code='Url_Mrp_MrpSnap_BomTree'</v>
      </c>
    </row>
    <row r="40" spans="1:8" x14ac:dyDescent="0.15">
      <c r="A40" t="s">
        <v>197</v>
      </c>
      <c r="B40" t="s">
        <v>198</v>
      </c>
      <c r="C40" t="s">
        <v>778</v>
      </c>
      <c r="D40">
        <v>11020</v>
      </c>
      <c r="E40" t="s">
        <v>802</v>
      </c>
      <c r="F40">
        <f t="shared" si="0"/>
        <v>20</v>
      </c>
      <c r="G40">
        <f>VLOOKUP(C40,Sheet5!B:D,3,0)+F40</f>
        <v>11020</v>
      </c>
      <c r="H40" t="str">
        <f t="shared" si="1"/>
        <v>update sys_menu set seq=11020 where code='Url_Mrp_MrpSnap_MrpFlowDetail'</v>
      </c>
    </row>
    <row r="41" spans="1:8" x14ac:dyDescent="0.15">
      <c r="A41" t="s">
        <v>195</v>
      </c>
      <c r="B41" t="s">
        <v>196</v>
      </c>
      <c r="C41" t="s">
        <v>778</v>
      </c>
      <c r="D41">
        <v>11030</v>
      </c>
      <c r="E41" t="s">
        <v>803</v>
      </c>
      <c r="F41">
        <f t="shared" si="0"/>
        <v>30</v>
      </c>
      <c r="G41">
        <f>VLOOKUP(C41,Sheet5!B:D,3,0)+F41</f>
        <v>11030</v>
      </c>
      <c r="H41" t="str">
        <f t="shared" si="1"/>
        <v>update sys_menu set seq=11030 where code='Url_Mrp_MrpSnap_InventoryBalance'</v>
      </c>
    </row>
    <row r="42" spans="1:8" x14ac:dyDescent="0.15">
      <c r="A42" t="s">
        <v>199</v>
      </c>
      <c r="B42" t="s">
        <v>200</v>
      </c>
      <c r="C42" t="s">
        <v>778</v>
      </c>
      <c r="D42">
        <v>11040</v>
      </c>
      <c r="E42" t="s">
        <v>804</v>
      </c>
      <c r="F42">
        <f t="shared" si="0"/>
        <v>40</v>
      </c>
      <c r="G42">
        <f>VLOOKUP(C42,Sheet5!B:D,3,0)+F42</f>
        <v>11040</v>
      </c>
      <c r="H42" t="str">
        <f t="shared" si="1"/>
        <v>update sys_menu set seq=11040 where code='Url_Mrp_MrpSnap_TransitOrder'</v>
      </c>
    </row>
    <row r="43" spans="1:8" x14ac:dyDescent="0.15">
      <c r="A43" t="s">
        <v>193</v>
      </c>
      <c r="B43" t="s">
        <v>194</v>
      </c>
      <c r="C43" t="s">
        <v>778</v>
      </c>
      <c r="D43">
        <v>11050</v>
      </c>
      <c r="E43" t="s">
        <v>805</v>
      </c>
      <c r="F43">
        <f t="shared" si="0"/>
        <v>50</v>
      </c>
      <c r="G43">
        <f>VLOOKUP(C43,Sheet5!B:D,3,0)+F43</f>
        <v>11050</v>
      </c>
      <c r="H43" t="str">
        <f t="shared" si="1"/>
        <v>update sys_menu set seq=11050 where code='Url_Mrp_MrpSnap_IndepentOrder'</v>
      </c>
    </row>
    <row r="44" spans="1:8" x14ac:dyDescent="0.15">
      <c r="A44" t="s">
        <v>753</v>
      </c>
      <c r="B44" t="s">
        <v>525</v>
      </c>
      <c r="C44" t="s">
        <v>523</v>
      </c>
      <c r="D44">
        <v>29010</v>
      </c>
      <c r="E44" t="s">
        <v>528</v>
      </c>
      <c r="F44">
        <f t="shared" si="0"/>
        <v>10</v>
      </c>
      <c r="G44">
        <f>VLOOKUP(C44,Sheet5!B:D,3,0)+F44</f>
        <v>29010</v>
      </c>
      <c r="H44" t="str">
        <f t="shared" si="1"/>
        <v>update sys_menu set seq=29010 where code='MRP_RccpPlan_RccpTrans'</v>
      </c>
    </row>
    <row r="45" spans="1:8" x14ac:dyDescent="0.15">
      <c r="A45" t="s">
        <v>145</v>
      </c>
      <c r="B45" t="s">
        <v>517</v>
      </c>
      <c r="C45" t="s">
        <v>523</v>
      </c>
      <c r="D45">
        <v>29020</v>
      </c>
      <c r="E45" t="s">
        <v>518</v>
      </c>
      <c r="F45">
        <f t="shared" si="0"/>
        <v>20</v>
      </c>
      <c r="G45">
        <f>VLOOKUP(C45,Sheet5!B:D,3,0)+F45</f>
        <v>29020</v>
      </c>
      <c r="H45" t="str">
        <f t="shared" si="1"/>
        <v>update sys_menu set seq=29020 where code='MRP_RccpPlan_Run'</v>
      </c>
    </row>
    <row r="46" spans="1:8" x14ac:dyDescent="0.15">
      <c r="A46" t="s">
        <v>241</v>
      </c>
      <c r="B46" t="s">
        <v>675</v>
      </c>
      <c r="C46" t="s">
        <v>784</v>
      </c>
      <c r="D46">
        <v>23010</v>
      </c>
      <c r="E46" t="s">
        <v>548</v>
      </c>
      <c r="F46">
        <f t="shared" si="0"/>
        <v>10</v>
      </c>
      <c r="G46">
        <f>VLOOKUP(C46,Sheet5!B:D,3,0)+F46</f>
        <v>23010</v>
      </c>
      <c r="H46" t="str">
        <f t="shared" si="1"/>
        <v>update sys_menu set seq=23010 where code='Url_Mrp_RccpPlanEx_ProdLineLoad'</v>
      </c>
    </row>
    <row r="47" spans="1:8" x14ac:dyDescent="0.15">
      <c r="A47" t="s">
        <v>243</v>
      </c>
      <c r="B47" t="s">
        <v>9</v>
      </c>
      <c r="C47" t="s">
        <v>784</v>
      </c>
      <c r="D47">
        <v>23020</v>
      </c>
      <c r="E47" t="s">
        <v>550</v>
      </c>
      <c r="F47">
        <f t="shared" si="0"/>
        <v>20</v>
      </c>
      <c r="G47">
        <f>VLOOKUP(C47,Sheet5!B:D,3,0)+F47</f>
        <v>23020</v>
      </c>
      <c r="H47" t="str">
        <f t="shared" si="1"/>
        <v>update sys_menu set seq=23020 where code='Url_Mrp_RccpPlanEx_ProdLineQty'</v>
      </c>
    </row>
    <row r="48" spans="1:8" x14ac:dyDescent="0.15">
      <c r="A48" t="s">
        <v>248</v>
      </c>
      <c r="B48" t="s">
        <v>680</v>
      </c>
      <c r="C48" t="s">
        <v>784</v>
      </c>
      <c r="D48">
        <v>23030</v>
      </c>
      <c r="E48" t="s">
        <v>552</v>
      </c>
      <c r="F48">
        <f t="shared" si="0"/>
        <v>30</v>
      </c>
      <c r="G48">
        <f>VLOOKUP(C48,Sheet5!B:D,3,0)+F48</f>
        <v>23030</v>
      </c>
      <c r="H48" t="str">
        <f t="shared" si="1"/>
        <v>update sys_menu set seq=23030 where code='Url_Mrp_RccpPlanEx_ProdLineSpeed'</v>
      </c>
    </row>
    <row r="49" spans="1:8" x14ac:dyDescent="0.15">
      <c r="A49" t="s">
        <v>245</v>
      </c>
      <c r="B49" t="s">
        <v>678</v>
      </c>
      <c r="C49" t="s">
        <v>784</v>
      </c>
      <c r="D49">
        <v>23040</v>
      </c>
      <c r="E49" t="s">
        <v>554</v>
      </c>
      <c r="F49">
        <f t="shared" si="0"/>
        <v>40</v>
      </c>
      <c r="G49">
        <f>VLOOKUP(C49,Sheet5!B:D,3,0)+F49</f>
        <v>23040</v>
      </c>
      <c r="H49" t="str">
        <f t="shared" si="1"/>
        <v>update sys_menu set seq=23040 where code='Url_Mrp_RccpPlanEx_ProdLineScrapPercentage'</v>
      </c>
    </row>
    <row r="50" spans="1:8" x14ac:dyDescent="0.15">
      <c r="A50" t="s">
        <v>239</v>
      </c>
      <c r="B50" t="s">
        <v>673</v>
      </c>
      <c r="C50" t="s">
        <v>784</v>
      </c>
      <c r="D50">
        <v>23050</v>
      </c>
      <c r="E50" t="s">
        <v>556</v>
      </c>
      <c r="F50">
        <f t="shared" si="0"/>
        <v>50</v>
      </c>
      <c r="G50">
        <f>VLOOKUP(C50,Sheet5!B:D,3,0)+F50</f>
        <v>23050</v>
      </c>
      <c r="H50" t="str">
        <f t="shared" si="1"/>
        <v>update sys_menu set seq=23050 where code='Url_Mrp_RccpPlanEx_ItemTime'</v>
      </c>
    </row>
    <row r="51" spans="1:8" x14ac:dyDescent="0.15">
      <c r="A51" t="s">
        <v>235</v>
      </c>
      <c r="B51" t="s">
        <v>669</v>
      </c>
      <c r="C51" t="s">
        <v>784</v>
      </c>
      <c r="D51">
        <v>23060</v>
      </c>
      <c r="E51" t="s">
        <v>558</v>
      </c>
      <c r="F51">
        <f t="shared" si="0"/>
        <v>60</v>
      </c>
      <c r="G51">
        <f>VLOOKUP(C51,Sheet5!B:D,3,0)+F51</f>
        <v>23060</v>
      </c>
      <c r="H51" t="str">
        <f t="shared" si="1"/>
        <v>update sys_menu set seq=23060 where code='Url_Mrp_RccpPlanEx_ItemLoad'</v>
      </c>
    </row>
    <row r="52" spans="1:8" x14ac:dyDescent="0.15">
      <c r="A52" t="s">
        <v>237</v>
      </c>
      <c r="B52" t="s">
        <v>671</v>
      </c>
      <c r="C52" t="s">
        <v>784</v>
      </c>
      <c r="D52">
        <v>23070</v>
      </c>
      <c r="E52" t="s">
        <v>560</v>
      </c>
      <c r="F52">
        <f t="shared" si="0"/>
        <v>70</v>
      </c>
      <c r="G52">
        <f>VLOOKUP(C52,Sheet5!B:D,3,0)+F52</f>
        <v>23070</v>
      </c>
      <c r="H52" t="str">
        <f t="shared" si="1"/>
        <v>update sys_menu set seq=23070 where code='Url_Mrp_RccpPlanEx_ItemQty'</v>
      </c>
    </row>
    <row r="53" spans="1:8" x14ac:dyDescent="0.15">
      <c r="A53" t="s">
        <v>225</v>
      </c>
      <c r="B53" t="s">
        <v>661</v>
      </c>
      <c r="C53" t="s">
        <v>784</v>
      </c>
      <c r="D53">
        <v>23080</v>
      </c>
      <c r="E53" t="s">
        <v>769</v>
      </c>
      <c r="F53">
        <f t="shared" si="0"/>
        <v>80</v>
      </c>
      <c r="G53">
        <f>VLOOKUP(C53,Sheet5!B:D,3,0)+F53</f>
        <v>23080</v>
      </c>
      <c r="H53" t="str">
        <f t="shared" si="1"/>
        <v>update sys_menu set seq=23080 where code='Url_Mrp_RccpPlanEx_ClassifyLoad'</v>
      </c>
    </row>
    <row r="54" spans="1:8" x14ac:dyDescent="0.15">
      <c r="A54" t="s">
        <v>232</v>
      </c>
      <c r="B54" t="s">
        <v>667</v>
      </c>
      <c r="C54" t="s">
        <v>784</v>
      </c>
      <c r="D54">
        <v>23090</v>
      </c>
      <c r="E54" t="s">
        <v>770</v>
      </c>
      <c r="F54">
        <f t="shared" si="0"/>
        <v>90</v>
      </c>
      <c r="G54">
        <f>VLOOKUP(C54,Sheet5!B:D,3,0)+F54</f>
        <v>23090</v>
      </c>
      <c r="H54" t="str">
        <f t="shared" si="1"/>
        <v>update sys_menu set seq=23090 where code='Url_Mrp_RccpPlanEx_ClassifySpeed'</v>
      </c>
    </row>
    <row r="55" spans="1:8" x14ac:dyDescent="0.15">
      <c r="A55" t="s">
        <v>229</v>
      </c>
      <c r="B55" t="s">
        <v>665</v>
      </c>
      <c r="C55" t="s">
        <v>784</v>
      </c>
      <c r="D55">
        <v>23100</v>
      </c>
      <c r="E55" t="s">
        <v>771</v>
      </c>
      <c r="F55">
        <f t="shared" si="0"/>
        <v>100</v>
      </c>
      <c r="G55">
        <f>VLOOKUP(C55,Sheet5!B:D,3,0)+F55</f>
        <v>23100</v>
      </c>
      <c r="H55" t="str">
        <f t="shared" si="1"/>
        <v>update sys_menu set seq=23100 where code='Url_Mrp_RccpPlanEx_ClassifyScrapPercentage'</v>
      </c>
    </row>
    <row r="56" spans="1:8" x14ac:dyDescent="0.15">
      <c r="A56" t="s">
        <v>227</v>
      </c>
      <c r="B56" t="s">
        <v>663</v>
      </c>
      <c r="C56" t="s">
        <v>784</v>
      </c>
      <c r="D56">
        <v>23110</v>
      </c>
      <c r="E56" t="s">
        <v>772</v>
      </c>
      <c r="F56">
        <f t="shared" si="0"/>
        <v>110</v>
      </c>
      <c r="G56">
        <f>VLOOKUP(C56,Sheet5!B:D,3,0)+F56</f>
        <v>23110</v>
      </c>
      <c r="H56" t="str">
        <f t="shared" si="1"/>
        <v>update sys_menu set seq=23110 where code='Url_Mrp_RccpPlanEx_ClassifyQty'</v>
      </c>
    </row>
    <row r="57" spans="1:8" x14ac:dyDescent="0.15">
      <c r="A57" t="s">
        <v>251</v>
      </c>
      <c r="B57" t="s">
        <v>682</v>
      </c>
      <c r="C57" t="s">
        <v>782</v>
      </c>
      <c r="D57">
        <v>22010</v>
      </c>
      <c r="E57" t="s">
        <v>540</v>
      </c>
      <c r="F57">
        <f t="shared" si="0"/>
        <v>10</v>
      </c>
      <c r="G57">
        <f>VLOOKUP(C57,Sheet5!B:D,3,0)+F57</f>
        <v>22010</v>
      </c>
      <c r="H57" t="str">
        <f t="shared" si="1"/>
        <v>update sys_menu set seq=22010 where code='Url_Mrp_RccpPlanFi_IslandMonth'</v>
      </c>
    </row>
    <row r="58" spans="1:8" x14ac:dyDescent="0.15">
      <c r="A58" t="s">
        <v>255</v>
      </c>
      <c r="B58" t="s">
        <v>686</v>
      </c>
      <c r="C58" t="s">
        <v>782</v>
      </c>
      <c r="D58">
        <v>22020</v>
      </c>
      <c r="E58" t="s">
        <v>542</v>
      </c>
      <c r="F58">
        <f t="shared" si="0"/>
        <v>20</v>
      </c>
      <c r="G58">
        <f>VLOOKUP(C58,Sheet5!B:D,3,0)+F58</f>
        <v>22020</v>
      </c>
      <c r="H58" t="str">
        <f t="shared" si="1"/>
        <v>update sys_menu set seq=22020 where code='Url_Mrp_RccpPlanFi_MachineMonth'</v>
      </c>
    </row>
    <row r="59" spans="1:8" x14ac:dyDescent="0.15">
      <c r="A59" t="s">
        <v>253</v>
      </c>
      <c r="B59" t="s">
        <v>684</v>
      </c>
      <c r="C59" t="s">
        <v>782</v>
      </c>
      <c r="D59">
        <v>22030</v>
      </c>
      <c r="E59" t="s">
        <v>544</v>
      </c>
      <c r="F59">
        <f t="shared" si="0"/>
        <v>30</v>
      </c>
      <c r="G59">
        <f>VLOOKUP(C59,Sheet5!B:D,3,0)+F59</f>
        <v>22030</v>
      </c>
      <c r="H59" t="str">
        <f t="shared" si="1"/>
        <v>update sys_menu set seq=22030 where code='Url_Mrp_RccpPlanFi_IslandWeek'</v>
      </c>
    </row>
    <row r="60" spans="1:8" x14ac:dyDescent="0.15">
      <c r="A60" t="s">
        <v>257</v>
      </c>
      <c r="B60" t="s">
        <v>688</v>
      </c>
      <c r="C60" t="s">
        <v>782</v>
      </c>
      <c r="D60">
        <v>22040</v>
      </c>
      <c r="E60" t="s">
        <v>546</v>
      </c>
      <c r="F60">
        <f t="shared" si="0"/>
        <v>40</v>
      </c>
      <c r="G60">
        <f>VLOOKUP(C60,Sheet5!B:D,3,0)+F60</f>
        <v>22040</v>
      </c>
      <c r="H60" t="str">
        <f t="shared" si="1"/>
        <v>update sys_menu set seq=22040 where code='Url_Mrp_RccpPlanFi_MachineWeek'</v>
      </c>
    </row>
    <row r="61" spans="1:8" x14ac:dyDescent="0.15">
      <c r="A61" t="s">
        <v>259</v>
      </c>
      <c r="B61" t="s">
        <v>699</v>
      </c>
      <c r="C61" t="s">
        <v>786</v>
      </c>
      <c r="D61">
        <v>24010</v>
      </c>
      <c r="E61" t="s">
        <v>566</v>
      </c>
      <c r="F61">
        <f t="shared" si="0"/>
        <v>10</v>
      </c>
      <c r="G61">
        <f>VLOOKUP(C61,Sheet5!B:D,3,0)+F61</f>
        <v>24010</v>
      </c>
      <c r="H61" t="str">
        <f t="shared" si="1"/>
        <v>update sys_menu set seq=24010 where code='Url_Mrp_RccpPlanMi_Load'</v>
      </c>
    </row>
    <row r="62" spans="1:8" x14ac:dyDescent="0.15">
      <c r="A62" t="s">
        <v>261</v>
      </c>
      <c r="B62" t="s">
        <v>701</v>
      </c>
      <c r="C62" t="s">
        <v>786</v>
      </c>
      <c r="D62">
        <v>24020</v>
      </c>
      <c r="E62" t="s">
        <v>568</v>
      </c>
      <c r="F62">
        <f t="shared" si="0"/>
        <v>20</v>
      </c>
      <c r="G62">
        <f>VLOOKUP(C62,Sheet5!B:D,3,0)+F62</f>
        <v>24020</v>
      </c>
      <c r="H62" t="str">
        <f t="shared" si="1"/>
        <v>update sys_menu set seq=24020 where code='Url_Mrp_RccpPlanMi_LoadDetail'</v>
      </c>
    </row>
    <row r="63" spans="1:8" x14ac:dyDescent="0.15">
      <c r="A63" t="s">
        <v>223</v>
      </c>
      <c r="B63" t="s">
        <v>641</v>
      </c>
      <c r="C63" t="s">
        <v>757</v>
      </c>
      <c r="D63">
        <v>21010</v>
      </c>
      <c r="E63" t="s">
        <v>746</v>
      </c>
      <c r="F63">
        <f t="shared" si="0"/>
        <v>10</v>
      </c>
      <c r="G63">
        <f>VLOOKUP(C63,Sheet5!B:D,3,0)+F63</f>
        <v>21010</v>
      </c>
      <c r="H63" t="str">
        <f t="shared" si="1"/>
        <v>update sys_menu set seq=21010 where code='Url_Mrp_RccpPlan_View'</v>
      </c>
    </row>
    <row r="64" spans="1:8" x14ac:dyDescent="0.15">
      <c r="A64" t="s">
        <v>268</v>
      </c>
      <c r="B64" t="s">
        <v>639</v>
      </c>
      <c r="C64" t="s">
        <v>757</v>
      </c>
      <c r="D64">
        <v>21020</v>
      </c>
      <c r="E64" t="s">
        <v>763</v>
      </c>
      <c r="F64">
        <f t="shared" si="0"/>
        <v>20</v>
      </c>
      <c r="G64">
        <f>VLOOKUP(C64,Sheet5!B:D,3,0)+F64</f>
        <v>21020</v>
      </c>
      <c r="H64" t="str">
        <f t="shared" si="1"/>
        <v>update sys_menu set seq=21020 where code='Url_RccpPlan_Edit'</v>
      </c>
    </row>
    <row r="65" spans="1:8" x14ac:dyDescent="0.15">
      <c r="A65" t="s">
        <v>271</v>
      </c>
      <c r="B65" t="s">
        <v>748</v>
      </c>
      <c r="C65" t="s">
        <v>757</v>
      </c>
      <c r="D65">
        <v>21030</v>
      </c>
      <c r="E65" t="s">
        <v>765</v>
      </c>
      <c r="F65">
        <f t="shared" si="0"/>
        <v>30</v>
      </c>
      <c r="G65">
        <f>VLOOKUP(C65,Sheet5!B:D,3,0)+F65</f>
        <v>21030</v>
      </c>
      <c r="H65" t="str">
        <f t="shared" si="1"/>
        <v>update sys_menu set seq=21030 where code='Url_RccpPlan_New'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1" zoomScale="85" zoomScaleNormal="85" workbookViewId="0">
      <selection activeCell="D11" sqref="D11"/>
    </sheetView>
  </sheetViews>
  <sheetFormatPr defaultRowHeight="13.5" x14ac:dyDescent="0.15"/>
  <cols>
    <col min="2" max="2" width="29.5" customWidth="1"/>
    <col min="3" max="3" width="31.875" bestFit="1" customWidth="1"/>
    <col min="4" max="4" width="39.25" bestFit="1" customWidth="1"/>
  </cols>
  <sheetData>
    <row r="1" spans="1:6" x14ac:dyDescent="0.15">
      <c r="A1">
        <v>9986</v>
      </c>
      <c r="B1" t="s">
        <v>794</v>
      </c>
      <c r="C1" t="s">
        <v>43</v>
      </c>
      <c r="D1" t="str">
        <f>VLOOKUP(B1,Sheet6!A:E,5,0)</f>
        <v>事务-作业计划-发货计划-调整</v>
      </c>
      <c r="E1">
        <f>VLOOKUP(B1,Sheet6!A:G,7,0)</f>
        <v>31020</v>
      </c>
      <c r="F1" t="str">
        <f>"update acc_permission set Sequence="&amp;E1&amp;" ,desc1='"&amp;D1&amp;"' where id="&amp;A1</f>
        <v>update acc_permission set Sequence=31020 ,desc1='事务-作业计划-发货计划-调整' where id=9986</v>
      </c>
    </row>
    <row r="2" spans="1:6" x14ac:dyDescent="0.15">
      <c r="A2">
        <v>9987</v>
      </c>
      <c r="B2" t="s">
        <v>141</v>
      </c>
      <c r="C2" t="s">
        <v>44</v>
      </c>
      <c r="D2" t="str">
        <f>VLOOKUP(B2,Sheet6!A:E,5,0)</f>
        <v>事务-作业计划-发货计划-导入</v>
      </c>
      <c r="E2">
        <f>VLOOKUP(B2,Sheet6!A:G,7,0)</f>
        <v>31030</v>
      </c>
      <c r="F2" t="str">
        <f t="shared" ref="F2:F65" si="0">"update acc_permission set Sequence="&amp;E2&amp;" ,desc1='"&amp;D2&amp;"' where id="&amp;A2</f>
        <v>update acc_permission set Sequence=31030 ,desc1='事务-作业计划-发货计划-导入' where id=9987</v>
      </c>
    </row>
    <row r="3" spans="1:6" x14ac:dyDescent="0.15">
      <c r="A3">
        <v>10015</v>
      </c>
      <c r="B3" t="s">
        <v>158</v>
      </c>
      <c r="C3" t="s">
        <v>103</v>
      </c>
      <c r="D3" t="str">
        <f>VLOOKUP(B3,Sheet6!A:E,5,0)</f>
        <v>设置-后加工-模具</v>
      </c>
      <c r="E3">
        <f>VLOOKUP(B3,Sheet6!A:G,7,0)</f>
        <v>59020</v>
      </c>
      <c r="F3" t="str">
        <f t="shared" si="0"/>
        <v>update acc_permission set Sequence=59020 ,desc1='设置-后加工-模具' where id=10015</v>
      </c>
    </row>
    <row r="4" spans="1:6" x14ac:dyDescent="0.15">
      <c r="A4">
        <v>10016</v>
      </c>
      <c r="B4" t="s">
        <v>205</v>
      </c>
      <c r="C4" t="s">
        <v>104</v>
      </c>
      <c r="D4" t="str">
        <f>VLOOKUP(B4,Sheet6!A:E,5,0)</f>
        <v>设置-挤出-挤出资源</v>
      </c>
      <c r="E4">
        <f>VLOOKUP(B4,Sheet6!A:G,7,0)</f>
        <v>69010</v>
      </c>
      <c r="F4" t="str">
        <f t="shared" si="0"/>
        <v>update acc_permission set Sequence=69010 ,desc1='设置-挤出-挤出资源' where id=10016</v>
      </c>
    </row>
    <row r="5" spans="1:6" x14ac:dyDescent="0.15">
      <c r="A5">
        <v>10024</v>
      </c>
      <c r="B5" t="s">
        <v>155</v>
      </c>
      <c r="C5" t="s">
        <v>105</v>
      </c>
      <c r="D5" t="str">
        <f>VLOOKUP(B5,Sheet6!A:E,5,0)</f>
        <v>设置-后加工-岛区</v>
      </c>
      <c r="E5">
        <f>VLOOKUP(B5,Sheet6!A:G,7,0)</f>
        <v>59010</v>
      </c>
      <c r="F5" t="str">
        <f t="shared" si="0"/>
        <v>update acc_permission set Sequence=59010 ,desc1='设置-后加工-岛区' where id=10024</v>
      </c>
    </row>
    <row r="6" spans="1:6" x14ac:dyDescent="0.15">
      <c r="A6">
        <v>10224</v>
      </c>
      <c r="B6" t="s">
        <v>152</v>
      </c>
      <c r="C6" t="s">
        <v>102</v>
      </c>
      <c r="D6" t="str">
        <f>VLOOKUP(B6,Sheet6!A:E,5,0)</f>
        <v>设置-挤出-挤出线分组</v>
      </c>
      <c r="E6">
        <f>VLOOKUP(B6,Sheet6!A:G,7,0)</f>
        <v>69020</v>
      </c>
      <c r="F6" t="str">
        <f t="shared" si="0"/>
        <v>update acc_permission set Sequence=69020 ,desc1='设置-挤出-挤出线分组' where id=10224</v>
      </c>
    </row>
    <row r="7" spans="1:6" x14ac:dyDescent="0.15">
      <c r="A7">
        <v>10230</v>
      </c>
      <c r="B7" t="s">
        <v>161</v>
      </c>
      <c r="C7" t="s">
        <v>47</v>
      </c>
      <c r="D7" t="str">
        <f>VLOOKUP(B7,Sheet6!A:E,5,0)</f>
        <v>设置-后加工-后加工日历-调整</v>
      </c>
      <c r="E7">
        <f>VLOOKUP(B7,Sheet6!A:G,7,0)</f>
        <v>51020</v>
      </c>
      <c r="F7" t="str">
        <f t="shared" si="0"/>
        <v>update acc_permission set Sequence=51020 ,desc1='设置-后加工-后加工日历-调整' where id=10230</v>
      </c>
    </row>
    <row r="8" spans="1:6" x14ac:dyDescent="0.15">
      <c r="A8">
        <v>10231</v>
      </c>
      <c r="B8" t="s">
        <v>208</v>
      </c>
      <c r="C8" t="s">
        <v>48</v>
      </c>
      <c r="D8" t="str">
        <f>VLOOKUP(B8,Sheet6!A:E,5,0)</f>
        <v>设置-挤出-挤出资源日历-调整</v>
      </c>
      <c r="E8">
        <f>VLOOKUP(B8,Sheet6!A:G,7,0)</f>
        <v>61020</v>
      </c>
      <c r="F8" t="str">
        <f t="shared" si="0"/>
        <v>update acc_permission set Sequence=61020 ,desc1='设置-挤出-挤出资源日历-调整' where id=10231</v>
      </c>
    </row>
    <row r="9" spans="1:6" x14ac:dyDescent="0.15">
      <c r="A9">
        <v>10668</v>
      </c>
      <c r="B9" t="s">
        <v>266</v>
      </c>
      <c r="C9" t="s">
        <v>106</v>
      </c>
      <c r="D9" t="str">
        <f>VLOOKUP(B9,Sheet6!A:E,5,0)</f>
        <v>事务-计划数据准备-批量生成</v>
      </c>
      <c r="E9">
        <f>VLOOKUP(B9,Sheet6!A:G,7,0)</f>
        <v>10010</v>
      </c>
      <c r="F9" t="str">
        <f t="shared" si="0"/>
        <v>update acc_permission set Sequence=10010 ,desc1='事务-计划数据准备-批量生成' where id=10668</v>
      </c>
    </row>
    <row r="10" spans="1:6" x14ac:dyDescent="0.15">
      <c r="A10">
        <v>10675</v>
      </c>
      <c r="B10" t="s">
        <v>147</v>
      </c>
      <c r="C10" t="s">
        <v>101</v>
      </c>
      <c r="D10" t="str">
        <f>VLOOKUP(B10,Sheet6!A:E,5,0)</f>
        <v>设置-炼胶-工位器具</v>
      </c>
      <c r="E10">
        <f>VLOOKUP(B10,Sheet6!A:G,7,0)</f>
        <v>79010</v>
      </c>
      <c r="F10" t="str">
        <f t="shared" si="0"/>
        <v>update acc_permission set Sequence=79010 ,desc1='设置-炼胶-工位器具' where id=10675</v>
      </c>
    </row>
    <row r="11" spans="1:6" x14ac:dyDescent="0.15">
      <c r="A11">
        <v>10676</v>
      </c>
      <c r="B11" t="s">
        <v>268</v>
      </c>
      <c r="C11" t="s">
        <v>45</v>
      </c>
      <c r="D11" t="str">
        <f>VLOOKUP(B11,Sheet6!A:E,5,0)</f>
        <v>事务-预测计划-车型计划-调整</v>
      </c>
      <c r="E11">
        <f>VLOOKUP(B11,Sheet6!A:G,7,0)</f>
        <v>21020</v>
      </c>
      <c r="F11" t="str">
        <f t="shared" si="0"/>
        <v>update acc_permission set Sequence=21020 ,desc1='事务-预测计划-车型计划-调整' where id=10676</v>
      </c>
    </row>
    <row r="12" spans="1:6" x14ac:dyDescent="0.15">
      <c r="A12">
        <v>10677</v>
      </c>
      <c r="B12" t="s">
        <v>271</v>
      </c>
      <c r="C12" t="s">
        <v>46</v>
      </c>
      <c r="D12" t="str">
        <f>VLOOKUP(B12,Sheet6!A:E,5,0)</f>
        <v>事务-预测计划-车型计划-导入</v>
      </c>
      <c r="E12">
        <f>VLOOKUP(B12,Sheet6!A:G,7,0)</f>
        <v>21030</v>
      </c>
      <c r="F12" t="str">
        <f t="shared" si="0"/>
        <v>update acc_permission set Sequence=21030 ,desc1='事务-预测计划-车型计划-导入' where id=10677</v>
      </c>
    </row>
    <row r="13" spans="1:6" x14ac:dyDescent="0.15">
      <c r="A13">
        <v>10678</v>
      </c>
      <c r="B13" t="s">
        <v>145</v>
      </c>
      <c r="C13" t="s">
        <v>53</v>
      </c>
      <c r="D13" t="str">
        <f>VLOOKUP(B13,Sheet6!A:E,5,0)</f>
        <v>事务-预测计划-手工运行</v>
      </c>
      <c r="E13">
        <f>VLOOKUP(B13,Sheet6!A:G,7,0)</f>
        <v>29020</v>
      </c>
      <c r="F13" t="str">
        <f t="shared" si="0"/>
        <v>update acc_permission set Sequence=29020 ,desc1='事务-预测计划-手工运行' where id=10678</v>
      </c>
    </row>
    <row r="14" spans="1:6" x14ac:dyDescent="0.15">
      <c r="A14">
        <v>10679</v>
      </c>
      <c r="B14" t="s">
        <v>193</v>
      </c>
      <c r="C14" t="s">
        <v>110</v>
      </c>
      <c r="D14" t="str">
        <f>VLOOKUP(B14,Sheet6!A:E,5,0)</f>
        <v>事务-计划数据准备-查询-独立需求</v>
      </c>
      <c r="E14">
        <f>VLOOKUP(B14,Sheet6!A:G,7,0)</f>
        <v>11050</v>
      </c>
      <c r="F14" t="str">
        <f t="shared" si="0"/>
        <v>update acc_permission set Sequence=11050 ,desc1='事务-计划数据准备-查询-独立需求' where id=10679</v>
      </c>
    </row>
    <row r="15" spans="1:6" x14ac:dyDescent="0.15">
      <c r="A15">
        <v>10680</v>
      </c>
      <c r="B15" t="s">
        <v>164</v>
      </c>
      <c r="C15" t="s">
        <v>66</v>
      </c>
      <c r="D15" t="str">
        <f>VLOOKUP(B15,Sheet6!A:E,5,0)</f>
        <v>事务-作业计划-发货计划-查询</v>
      </c>
      <c r="E15">
        <f>VLOOKUP(B15,Sheet6!A:G,7,0)</f>
        <v>31010</v>
      </c>
      <c r="F15" t="str">
        <f t="shared" si="0"/>
        <v>update acc_permission set Sequence=31010 ,desc1='事务-作业计划-发货计划-查询' where id=10680</v>
      </c>
    </row>
    <row r="16" spans="1:6" x14ac:dyDescent="0.15">
      <c r="A16">
        <v>10681</v>
      </c>
      <c r="B16" t="s">
        <v>223</v>
      </c>
      <c r="C16" t="s">
        <v>67</v>
      </c>
      <c r="D16" t="str">
        <f>VLOOKUP(B16,Sheet6!A:E,5,0)</f>
        <v>事务-预测计划-车型计划-查询</v>
      </c>
      <c r="E16">
        <f>VLOOKUP(B16,Sheet6!A:G,7,0)</f>
        <v>21010</v>
      </c>
      <c r="F16" t="str">
        <f t="shared" si="0"/>
        <v>update acc_permission set Sequence=21010 ,desc1='事务-预测计划-车型计划-查询' where id=10681</v>
      </c>
    </row>
    <row r="17" spans="1:6" x14ac:dyDescent="0.15">
      <c r="A17">
        <v>10682</v>
      </c>
      <c r="B17" t="s">
        <v>251</v>
      </c>
      <c r="C17" t="s">
        <v>70</v>
      </c>
      <c r="D17" t="str">
        <f>VLOOKUP(B17,Sheet6!A:E,5,0)</f>
        <v>事务-预测计划-后加工能力-岛区(月)</v>
      </c>
      <c r="E17">
        <f>VLOOKUP(B17,Sheet6!A:G,7,0)</f>
        <v>22010</v>
      </c>
      <c r="F17" t="str">
        <f t="shared" si="0"/>
        <v>update acc_permission set Sequence=22010 ,desc1='事务-预测计划-后加工能力-岛区(月)' where id=10682</v>
      </c>
    </row>
    <row r="18" spans="1:6" x14ac:dyDescent="0.15">
      <c r="A18">
        <v>10683</v>
      </c>
      <c r="B18" t="s">
        <v>255</v>
      </c>
      <c r="C18" t="s">
        <v>71</v>
      </c>
      <c r="D18" t="str">
        <f>VLOOKUP(B18,Sheet6!A:E,5,0)</f>
        <v>事务-预测计划-后加工能力-模具(月)</v>
      </c>
      <c r="E18">
        <f>VLOOKUP(B18,Sheet6!A:G,7,0)</f>
        <v>22020</v>
      </c>
      <c r="F18" t="str">
        <f t="shared" si="0"/>
        <v>update acc_permission set Sequence=22020 ,desc1='事务-预测计划-后加工能力-模具(月)' where id=10683</v>
      </c>
    </row>
    <row r="19" spans="1:6" x14ac:dyDescent="0.15">
      <c r="A19">
        <v>10684</v>
      </c>
      <c r="B19" t="s">
        <v>253</v>
      </c>
      <c r="C19" t="s">
        <v>72</v>
      </c>
      <c r="D19" t="str">
        <f>VLOOKUP(B19,Sheet6!A:E,5,0)</f>
        <v>事务-预测计划-后加工能力-岛区(周)</v>
      </c>
      <c r="E19">
        <f>VLOOKUP(B19,Sheet6!A:G,7,0)</f>
        <v>22030</v>
      </c>
      <c r="F19" t="str">
        <f t="shared" si="0"/>
        <v>update acc_permission set Sequence=22030 ,desc1='事务-预测计划-后加工能力-岛区(周)' where id=10684</v>
      </c>
    </row>
    <row r="20" spans="1:6" x14ac:dyDescent="0.15">
      <c r="A20">
        <v>10685</v>
      </c>
      <c r="B20" t="s">
        <v>257</v>
      </c>
      <c r="C20" t="s">
        <v>73</v>
      </c>
      <c r="D20" t="str">
        <f>VLOOKUP(B20,Sheet6!A:E,5,0)</f>
        <v>事务-预测计划-后加工能力-模具(周)</v>
      </c>
      <c r="E20">
        <f>VLOOKUP(B20,Sheet6!A:G,7,0)</f>
        <v>22040</v>
      </c>
      <c r="F20" t="str">
        <f t="shared" si="0"/>
        <v>update acc_permission set Sequence=22040 ,desc1='事务-预测计划-后加工能力-模具(周)' where id=10685</v>
      </c>
    </row>
    <row r="21" spans="1:6" x14ac:dyDescent="0.15">
      <c r="A21">
        <v>10686</v>
      </c>
      <c r="B21" t="s">
        <v>241</v>
      </c>
      <c r="C21" t="s">
        <v>74</v>
      </c>
      <c r="D21" t="str">
        <f>VLOOKUP(B21,Sheet6!A:E,5,0)</f>
        <v>事务-预测计划-挤出能力-生产线负荷率</v>
      </c>
      <c r="E21">
        <f>VLOOKUP(B21,Sheet6!A:G,7,0)</f>
        <v>23010</v>
      </c>
      <c r="F21" t="str">
        <f t="shared" si="0"/>
        <v>update acc_permission set Sequence=23010 ,desc1='事务-预测计划-挤出能力-生产线负荷率' where id=10686</v>
      </c>
    </row>
    <row r="22" spans="1:6" x14ac:dyDescent="0.15">
      <c r="A22">
        <v>10687</v>
      </c>
      <c r="B22" t="s">
        <v>243</v>
      </c>
      <c r="C22" t="s">
        <v>75</v>
      </c>
      <c r="D22" t="str">
        <f>VLOOKUP(B22,Sheet6!A:E,5,0)</f>
        <v>事务-预测计划-挤出能力-生产线总米数</v>
      </c>
      <c r="E22">
        <f>VLOOKUP(B22,Sheet6!A:G,7,0)</f>
        <v>23020</v>
      </c>
      <c r="F22" t="str">
        <f t="shared" si="0"/>
        <v>update acc_permission set Sequence=23020 ,desc1='事务-预测计划-挤出能力-生产线总米数' where id=10687</v>
      </c>
    </row>
    <row r="23" spans="1:6" x14ac:dyDescent="0.15">
      <c r="A23">
        <v>10688</v>
      </c>
      <c r="B23" t="s">
        <v>248</v>
      </c>
      <c r="C23" t="s">
        <v>76</v>
      </c>
      <c r="D23" t="str">
        <f>VLOOKUP(B23,Sheet6!A:E,5,0)</f>
        <v>事务-预测计划-挤出能力-生产线速度</v>
      </c>
      <c r="E23">
        <f>VLOOKUP(B23,Sheet6!A:G,7,0)</f>
        <v>23030</v>
      </c>
      <c r="F23" t="str">
        <f t="shared" si="0"/>
        <v>update acc_permission set Sequence=23030 ,desc1='事务-预测计划-挤出能力-生产线速度' where id=10688</v>
      </c>
    </row>
    <row r="24" spans="1:6" x14ac:dyDescent="0.15">
      <c r="A24">
        <v>10689</v>
      </c>
      <c r="B24" t="s">
        <v>245</v>
      </c>
      <c r="C24" t="s">
        <v>77</v>
      </c>
      <c r="D24" t="str">
        <f>VLOOKUP(B24,Sheet6!A:E,5,0)</f>
        <v>事务-预测计划-挤出能力-生产线废品率</v>
      </c>
      <c r="E24">
        <f>VLOOKUP(B24,Sheet6!A:G,7,0)</f>
        <v>23040</v>
      </c>
      <c r="F24" t="str">
        <f t="shared" si="0"/>
        <v>update acc_permission set Sequence=23040 ,desc1='事务-预测计划-挤出能力-生产线废品率' where id=10689</v>
      </c>
    </row>
    <row r="25" spans="1:6" x14ac:dyDescent="0.15">
      <c r="A25">
        <v>10690</v>
      </c>
      <c r="B25" t="s">
        <v>239</v>
      </c>
      <c r="C25" t="s">
        <v>78</v>
      </c>
      <c r="D25" t="str">
        <f>VLOOKUP(B25,Sheet6!A:E,5,0)</f>
        <v>事务-预测计划-挤出能力-断面占线时间</v>
      </c>
      <c r="E25">
        <f>VLOOKUP(B25,Sheet6!A:G,7,0)</f>
        <v>23050</v>
      </c>
      <c r="F25" t="str">
        <f t="shared" si="0"/>
        <v>update acc_permission set Sequence=23050 ,desc1='事务-预测计划-挤出能力-断面占线时间' where id=10690</v>
      </c>
    </row>
    <row r="26" spans="1:6" x14ac:dyDescent="0.15">
      <c r="A26">
        <v>10691</v>
      </c>
      <c r="B26" t="s">
        <v>235</v>
      </c>
      <c r="C26" t="s">
        <v>79</v>
      </c>
      <c r="D26" t="str">
        <f>VLOOKUP(B26,Sheet6!A:E,5,0)</f>
        <v>事务-预测计划-挤出能力-断面占线率</v>
      </c>
      <c r="E26">
        <f>VLOOKUP(B26,Sheet6!A:G,7,0)</f>
        <v>23060</v>
      </c>
      <c r="F26" t="str">
        <f t="shared" si="0"/>
        <v>update acc_permission set Sequence=23060 ,desc1='事务-预测计划-挤出能力-断面占线率' where id=10691</v>
      </c>
    </row>
    <row r="27" spans="1:6" x14ac:dyDescent="0.15">
      <c r="A27">
        <v>10692</v>
      </c>
      <c r="B27" t="s">
        <v>237</v>
      </c>
      <c r="C27" t="s">
        <v>80</v>
      </c>
      <c r="D27" t="str">
        <f>VLOOKUP(B27,Sheet6!A:E,5,0)</f>
        <v>事务-预测计划-挤出能力-断面总米数</v>
      </c>
      <c r="E27">
        <f>VLOOKUP(B27,Sheet6!A:G,7,0)</f>
        <v>23070</v>
      </c>
      <c r="F27" t="str">
        <f t="shared" si="0"/>
        <v>update acc_permission set Sequence=23070 ,desc1='事务-预测计划-挤出能力-断面总米数' where id=10692</v>
      </c>
    </row>
    <row r="28" spans="1:6" x14ac:dyDescent="0.15">
      <c r="A28">
        <v>10693</v>
      </c>
      <c r="B28" t="s">
        <v>225</v>
      </c>
      <c r="C28" t="s">
        <v>81</v>
      </c>
      <c r="D28" t="str">
        <f>VLOOKUP(B28,Sheet6!A:E,5,0)</f>
        <v>事务-预测计划-挤出能力-分类负荷率</v>
      </c>
      <c r="E28">
        <f>VLOOKUP(B28,Sheet6!A:G,7,0)</f>
        <v>23080</v>
      </c>
      <c r="F28" t="str">
        <f t="shared" si="0"/>
        <v>update acc_permission set Sequence=23080 ,desc1='事务-预测计划-挤出能力-分类负荷率' where id=10693</v>
      </c>
    </row>
    <row r="29" spans="1:6" x14ac:dyDescent="0.15">
      <c r="A29">
        <v>10694</v>
      </c>
      <c r="B29" t="s">
        <v>232</v>
      </c>
      <c r="C29" t="s">
        <v>82</v>
      </c>
      <c r="D29" t="str">
        <f>VLOOKUP(B29,Sheet6!A:E,5,0)</f>
        <v>事务-预测计划-挤出能力-分类速度</v>
      </c>
      <c r="E29">
        <f>VLOOKUP(B29,Sheet6!A:G,7,0)</f>
        <v>23090</v>
      </c>
      <c r="F29" t="str">
        <f t="shared" si="0"/>
        <v>update acc_permission set Sequence=23090 ,desc1='事务-预测计划-挤出能力-分类速度' where id=10694</v>
      </c>
    </row>
    <row r="30" spans="1:6" x14ac:dyDescent="0.15">
      <c r="A30">
        <v>10695</v>
      </c>
      <c r="B30" t="s">
        <v>229</v>
      </c>
      <c r="C30" t="s">
        <v>83</v>
      </c>
      <c r="D30" t="str">
        <f>VLOOKUP(B30,Sheet6!A:E,5,0)</f>
        <v>事务-预测计划-挤出能力-分类废品率</v>
      </c>
      <c r="E30">
        <f>VLOOKUP(B30,Sheet6!A:G,7,0)</f>
        <v>23100</v>
      </c>
      <c r="F30" t="str">
        <f t="shared" si="0"/>
        <v>update acc_permission set Sequence=23100 ,desc1='事务-预测计划-挤出能力-分类废品率' where id=10695</v>
      </c>
    </row>
    <row r="31" spans="1:6" x14ac:dyDescent="0.15">
      <c r="A31">
        <v>10696</v>
      </c>
      <c r="B31" t="s">
        <v>227</v>
      </c>
      <c r="C31" t="s">
        <v>84</v>
      </c>
      <c r="D31" t="str">
        <f>VLOOKUP(B31,Sheet6!A:E,5,0)</f>
        <v>事务-预测计划-挤出能力-分类总米数</v>
      </c>
      <c r="E31">
        <f>VLOOKUP(B31,Sheet6!A:G,7,0)</f>
        <v>23110</v>
      </c>
      <c r="F31" t="str">
        <f t="shared" si="0"/>
        <v>update acc_permission set Sequence=23110 ,desc1='事务-预测计划-挤出能力-分类总米数' where id=10696</v>
      </c>
    </row>
    <row r="32" spans="1:6" x14ac:dyDescent="0.15">
      <c r="A32">
        <v>10697</v>
      </c>
      <c r="B32" t="s">
        <v>259</v>
      </c>
      <c r="C32" t="s">
        <v>85</v>
      </c>
      <c r="D32" t="str">
        <f>VLOOKUP(B32,Sheet6!A:E,5,0)</f>
        <v>事务-预测计划-炼胶能力-生产线负荷</v>
      </c>
      <c r="E32">
        <f>VLOOKUP(B32,Sheet6!A:G,7,0)</f>
        <v>24010</v>
      </c>
      <c r="F32" t="str">
        <f t="shared" si="0"/>
        <v>update acc_permission set Sequence=24010 ,desc1='事务-预测计划-炼胶能力-生产线负荷' where id=10697</v>
      </c>
    </row>
    <row r="33" spans="1:6" x14ac:dyDescent="0.15">
      <c r="A33">
        <v>10698</v>
      </c>
      <c r="B33" t="s">
        <v>261</v>
      </c>
      <c r="C33" t="s">
        <v>86</v>
      </c>
      <c r="D33" t="str">
        <f>VLOOKUP(B33,Sheet6!A:E,5,0)</f>
        <v>事务-预测计划-炼胶能力-生产线负荷明细</v>
      </c>
      <c r="E33">
        <f>VLOOKUP(B33,Sheet6!A:G,7,0)</f>
        <v>24020</v>
      </c>
      <c r="F33" t="str">
        <f t="shared" si="0"/>
        <v>update acc_permission set Sequence=24020 ,desc1='事务-预测计划-炼胶能力-生产线负荷明细' where id=10698</v>
      </c>
    </row>
    <row r="34" spans="1:6" x14ac:dyDescent="0.15">
      <c r="A34">
        <v>10701</v>
      </c>
      <c r="B34" t="s">
        <v>177</v>
      </c>
      <c r="C34" t="s">
        <v>89</v>
      </c>
      <c r="D34" t="e">
        <f>VLOOKUP(B34,Sheet6!A:E,5,0)</f>
        <v>#N/A</v>
      </c>
      <c r="E34" t="e">
        <f>VLOOKUP(B34,Sheet6!A:G,7,0)</f>
        <v>#N/A</v>
      </c>
    </row>
    <row r="35" spans="1:6" x14ac:dyDescent="0.15">
      <c r="A35">
        <v>10702</v>
      </c>
      <c r="B35" t="s">
        <v>180</v>
      </c>
      <c r="C35" t="s">
        <v>90</v>
      </c>
      <c r="D35" t="e">
        <f>VLOOKUP(B35,Sheet6!A:E,5,0)</f>
        <v>#N/A</v>
      </c>
      <c r="E35" t="e">
        <f>VLOOKUP(B35,Sheet6!A:G,7,0)</f>
        <v>#N/A</v>
      </c>
    </row>
    <row r="36" spans="1:6" x14ac:dyDescent="0.15">
      <c r="A36">
        <v>10703</v>
      </c>
      <c r="B36" t="s">
        <v>183</v>
      </c>
      <c r="C36" t="s">
        <v>91</v>
      </c>
      <c r="D36" t="str">
        <f>VLOOKUP(B36,Sheet6!A:E,5,0)</f>
        <v>事务-作业计划-后加工班产计划-查询</v>
      </c>
      <c r="E36">
        <f>VLOOKUP(B36,Sheet6!A:G,7,0)</f>
        <v>33010</v>
      </c>
      <c r="F36" t="str">
        <f t="shared" si="0"/>
        <v>update acc_permission set Sequence=33010 ,desc1='事务-作业计划-后加工班产计划-查询' where id=10703</v>
      </c>
    </row>
    <row r="37" spans="1:6" x14ac:dyDescent="0.15">
      <c r="A37">
        <v>10704</v>
      </c>
      <c r="B37" t="s">
        <v>168</v>
      </c>
      <c r="C37" t="s">
        <v>92</v>
      </c>
      <c r="D37" t="e">
        <f>VLOOKUP(B37,Sheet6!A:E,5,0)</f>
        <v>#N/A</v>
      </c>
      <c r="E37" t="e">
        <f>VLOOKUP(B37,Sheet6!A:G,7,0)</f>
        <v>#N/A</v>
      </c>
    </row>
    <row r="38" spans="1:6" x14ac:dyDescent="0.15">
      <c r="A38">
        <v>10705</v>
      </c>
      <c r="B38" t="s">
        <v>171</v>
      </c>
      <c r="C38" t="s">
        <v>93</v>
      </c>
      <c r="D38" t="e">
        <f>VLOOKUP(B38,Sheet6!A:E,5,0)</f>
        <v>#N/A</v>
      </c>
      <c r="E38" t="e">
        <f>VLOOKUP(B38,Sheet6!A:G,7,0)</f>
        <v>#N/A</v>
      </c>
    </row>
    <row r="39" spans="1:6" x14ac:dyDescent="0.15">
      <c r="A39">
        <v>10706</v>
      </c>
      <c r="B39" t="s">
        <v>174</v>
      </c>
      <c r="C39" t="s">
        <v>94</v>
      </c>
      <c r="D39" t="str">
        <f>VLOOKUP(B39,Sheet6!A:E,5,0)</f>
        <v>事务-作业计划-挤出班产计划-查询</v>
      </c>
      <c r="E39">
        <f>VLOOKUP(B39,Sheet6!A:G,7,0)</f>
        <v>34010</v>
      </c>
      <c r="F39" t="str">
        <f t="shared" si="0"/>
        <v>update acc_permission set Sequence=34010 ,desc1='事务-作业计划-挤出班产计划-查询' where id=10706</v>
      </c>
    </row>
    <row r="40" spans="1:6" x14ac:dyDescent="0.15">
      <c r="A40">
        <v>10707</v>
      </c>
      <c r="B40" t="s">
        <v>186</v>
      </c>
      <c r="C40" t="s">
        <v>95</v>
      </c>
      <c r="D40" t="e">
        <f>VLOOKUP(B40,Sheet6!A:E,5,0)</f>
        <v>#N/A</v>
      </c>
      <c r="E40" t="e">
        <f>VLOOKUP(B40,Sheet6!A:G,7,0)</f>
        <v>#N/A</v>
      </c>
    </row>
    <row r="41" spans="1:6" x14ac:dyDescent="0.15">
      <c r="A41">
        <v>10708</v>
      </c>
      <c r="B41" t="s">
        <v>189</v>
      </c>
      <c r="C41" t="s">
        <v>96</v>
      </c>
      <c r="D41" t="e">
        <f>VLOOKUP(B41,Sheet6!A:E,5,0)</f>
        <v>#N/A</v>
      </c>
      <c r="E41" t="e">
        <f>VLOOKUP(B41,Sheet6!A:G,7,0)</f>
        <v>#N/A</v>
      </c>
    </row>
    <row r="42" spans="1:6" x14ac:dyDescent="0.15">
      <c r="A42">
        <v>10709</v>
      </c>
      <c r="B42" t="s">
        <v>192</v>
      </c>
      <c r="C42" t="s">
        <v>97</v>
      </c>
      <c r="D42" t="str">
        <f>VLOOKUP(B42,Sheet6!A:E,5,0)</f>
        <v>事务-作业计划-炼胶班产计划-查询</v>
      </c>
      <c r="E42">
        <f>VLOOKUP(B42,Sheet6!A:G,7,0)</f>
        <v>35010</v>
      </c>
      <c r="F42" t="str">
        <f t="shared" si="0"/>
        <v>update acc_permission set Sequence=35010 ,desc1='事务-作业计划-炼胶班产计划-查询' where id=10709</v>
      </c>
    </row>
    <row r="43" spans="1:6" x14ac:dyDescent="0.15">
      <c r="A43">
        <v>10710</v>
      </c>
      <c r="B43" t="s">
        <v>150</v>
      </c>
      <c r="C43" t="s">
        <v>98</v>
      </c>
      <c r="D43" t="str">
        <f>VLOOKUP(B43,Sheet6!A:E,5,0)</f>
        <v>事务-作业计划-炼胶班产计划-工位器具</v>
      </c>
      <c r="E43">
        <f>VLOOKUP(B43,Sheet6!A:G,7,0)</f>
        <v>35020</v>
      </c>
      <c r="F43" t="str">
        <f t="shared" si="0"/>
        <v>update acc_permission set Sequence=35020 ,desc1='事务-作业计划-炼胶班产计划-工位器具' where id=10710</v>
      </c>
    </row>
    <row r="44" spans="1:6" x14ac:dyDescent="0.15">
      <c r="A44">
        <v>10712</v>
      </c>
      <c r="B44" t="s">
        <v>203</v>
      </c>
      <c r="C44" t="s">
        <v>100</v>
      </c>
      <c r="D44" t="str">
        <f>VLOOKUP(B44,Sheet6!A:E,5,0)</f>
        <v>事务-作业计划-计划跟踪</v>
      </c>
      <c r="E44">
        <f>VLOOKUP(B44,Sheet6!A:G,7,0)</f>
        <v>39010</v>
      </c>
      <c r="F44" t="str">
        <f t="shared" si="0"/>
        <v>update acc_permission set Sequence=39010 ,desc1='事务-作业计划-计划跟踪' where id=10712</v>
      </c>
    </row>
    <row r="45" spans="1:6" x14ac:dyDescent="0.15">
      <c r="A45">
        <v>10713</v>
      </c>
      <c r="B45" t="s">
        <v>213</v>
      </c>
      <c r="C45" t="s">
        <v>49</v>
      </c>
      <c r="D45" t="str">
        <f>VLOOKUP(B45,Sheet6!A:E,5,0)</f>
        <v>事务-作业计划-后加工班产计划-运行</v>
      </c>
      <c r="E45">
        <f>VLOOKUP(B45,Sheet6!A:G,7,0)</f>
        <v>33020</v>
      </c>
      <c r="F45" t="str">
        <f t="shared" si="0"/>
        <v>update acc_permission set Sequence=33020 ,desc1='事务-作业计划-后加工班产计划-运行' where id=10713</v>
      </c>
    </row>
    <row r="46" spans="1:6" x14ac:dyDescent="0.15">
      <c r="A46">
        <v>10714</v>
      </c>
      <c r="B46" t="s">
        <v>211</v>
      </c>
      <c r="C46" t="s">
        <v>50</v>
      </c>
      <c r="D46" t="str">
        <f>VLOOKUP(B46,Sheet6!A:E,5,0)</f>
        <v>事务-作业计划-挤出班产计划-运行</v>
      </c>
      <c r="E46">
        <f>VLOOKUP(B46,Sheet6!A:G,7,0)</f>
        <v>34020</v>
      </c>
      <c r="F46" t="str">
        <f t="shared" si="0"/>
        <v>update acc_permission set Sequence=34020 ,desc1='事务-作业计划-挤出班产计划-运行' where id=10714</v>
      </c>
    </row>
    <row r="47" spans="1:6" x14ac:dyDescent="0.15">
      <c r="A47">
        <v>10715</v>
      </c>
      <c r="B47" t="s">
        <v>215</v>
      </c>
      <c r="C47" t="s">
        <v>51</v>
      </c>
      <c r="D47" t="str">
        <f>VLOOKUP(B47,Sheet6!A:E,5,0)</f>
        <v>事务-作业计划-炼胶班产计划-运行</v>
      </c>
      <c r="E47">
        <f>VLOOKUP(B47,Sheet6!A:G,7,0)</f>
        <v>35030</v>
      </c>
      <c r="F47" t="str">
        <f t="shared" si="0"/>
        <v>update acc_permission set Sequence=35030 ,desc1='事务-作业计划-炼胶班产计划-运行' where id=10715</v>
      </c>
    </row>
    <row r="48" spans="1:6" x14ac:dyDescent="0.15">
      <c r="A48">
        <v>10716</v>
      </c>
      <c r="B48" t="s">
        <v>201</v>
      </c>
      <c r="C48" t="s">
        <v>52</v>
      </c>
      <c r="D48" t="str">
        <f>VLOOKUP(B48,Sheet6!A:E,5,0)</f>
        <v>事务-作业计划-计划模拟</v>
      </c>
      <c r="E48">
        <f>VLOOKUP(B48,Sheet6!A:G,7,0)</f>
        <v>39020</v>
      </c>
      <c r="F48" t="str">
        <f t="shared" si="0"/>
        <v>update acc_permission set Sequence=39020 ,desc1='事务-作业计划-计划模拟' where id=10716</v>
      </c>
    </row>
    <row r="49" spans="1:6" x14ac:dyDescent="0.15">
      <c r="A49">
        <v>10717</v>
      </c>
      <c r="B49" t="s">
        <v>175</v>
      </c>
      <c r="C49" t="s">
        <v>54</v>
      </c>
      <c r="D49" t="e">
        <f>VLOOKUP(B49,Sheet6!A:E,5,0)</f>
        <v>#N/A</v>
      </c>
      <c r="E49" t="e">
        <f>VLOOKUP(B49,Sheet6!A:G,7,0)</f>
        <v>#N/A</v>
      </c>
    </row>
    <row r="50" spans="1:6" x14ac:dyDescent="0.15">
      <c r="A50">
        <v>10718</v>
      </c>
      <c r="B50" t="s">
        <v>178</v>
      </c>
      <c r="C50" t="s">
        <v>55</v>
      </c>
      <c r="D50" t="e">
        <f>VLOOKUP(B50,Sheet6!A:E,5,0)</f>
        <v>#N/A</v>
      </c>
      <c r="E50" t="e">
        <f>VLOOKUP(B50,Sheet6!A:G,7,0)</f>
        <v>#N/A</v>
      </c>
    </row>
    <row r="51" spans="1:6" x14ac:dyDescent="0.15">
      <c r="A51">
        <v>10719</v>
      </c>
      <c r="B51" t="s">
        <v>181</v>
      </c>
      <c r="C51" t="s">
        <v>56</v>
      </c>
      <c r="D51" t="str">
        <f>VLOOKUP(B51,Sheet6!A:E,5,0)</f>
        <v>事务-作业计划-后加工班产计划-调整</v>
      </c>
      <c r="E51">
        <f>VLOOKUP(B51,Sheet6!A:G,7,0)</f>
        <v>33030</v>
      </c>
      <c r="F51" t="str">
        <f t="shared" si="0"/>
        <v>update acc_permission set Sequence=33030 ,desc1='事务-作业计划-后加工班产计划-调整' where id=10719</v>
      </c>
    </row>
    <row r="52" spans="1:6" x14ac:dyDescent="0.15">
      <c r="A52">
        <v>10720</v>
      </c>
      <c r="B52" t="s">
        <v>166</v>
      </c>
      <c r="C52" t="s">
        <v>57</v>
      </c>
      <c r="D52" t="e">
        <f>VLOOKUP(B52,Sheet6!A:E,5,0)</f>
        <v>#N/A</v>
      </c>
      <c r="E52" t="e">
        <f>VLOOKUP(B52,Sheet6!A:G,7,0)</f>
        <v>#N/A</v>
      </c>
    </row>
    <row r="53" spans="1:6" x14ac:dyDescent="0.15">
      <c r="A53">
        <v>10721</v>
      </c>
      <c r="B53" t="s">
        <v>169</v>
      </c>
      <c r="C53" t="s">
        <v>58</v>
      </c>
      <c r="D53" t="e">
        <f>VLOOKUP(B53,Sheet6!A:E,5,0)</f>
        <v>#N/A</v>
      </c>
      <c r="E53" t="e">
        <f>VLOOKUP(B53,Sheet6!A:G,7,0)</f>
        <v>#N/A</v>
      </c>
    </row>
    <row r="54" spans="1:6" x14ac:dyDescent="0.15">
      <c r="A54">
        <v>10722</v>
      </c>
      <c r="B54" t="s">
        <v>172</v>
      </c>
      <c r="C54" t="s">
        <v>59</v>
      </c>
      <c r="D54" t="str">
        <f>VLOOKUP(B54,Sheet6!A:E,5,0)</f>
        <v>事务-作业计划-挤出班产计划-调整</v>
      </c>
      <c r="E54">
        <f>VLOOKUP(B54,Sheet6!A:G,7,0)</f>
        <v>34030</v>
      </c>
      <c r="F54" t="str">
        <f t="shared" si="0"/>
        <v>update acc_permission set Sequence=34030 ,desc1='事务-作业计划-挤出班产计划-调整' where id=10722</v>
      </c>
    </row>
    <row r="55" spans="1:6" x14ac:dyDescent="0.15">
      <c r="A55">
        <v>10723</v>
      </c>
      <c r="B55" t="s">
        <v>184</v>
      </c>
      <c r="C55" t="s">
        <v>60</v>
      </c>
      <c r="D55" t="e">
        <f>VLOOKUP(B55,Sheet6!A:E,5,0)</f>
        <v>#N/A</v>
      </c>
      <c r="E55" t="e">
        <f>VLOOKUP(B55,Sheet6!A:G,7,0)</f>
        <v>#N/A</v>
      </c>
    </row>
    <row r="56" spans="1:6" x14ac:dyDescent="0.15">
      <c r="A56">
        <v>10724</v>
      </c>
      <c r="B56" t="s">
        <v>187</v>
      </c>
      <c r="C56" t="s">
        <v>61</v>
      </c>
      <c r="D56" t="e">
        <f>VLOOKUP(B56,Sheet6!A:E,5,0)</f>
        <v>#N/A</v>
      </c>
      <c r="E56" t="e">
        <f>VLOOKUP(B56,Sheet6!A:G,7,0)</f>
        <v>#N/A</v>
      </c>
    </row>
    <row r="57" spans="1:6" x14ac:dyDescent="0.15">
      <c r="A57">
        <v>10725</v>
      </c>
      <c r="B57" t="s">
        <v>190</v>
      </c>
      <c r="C57" t="s">
        <v>62</v>
      </c>
      <c r="D57" t="str">
        <f>VLOOKUP(B57,Sheet6!A:E,5,0)</f>
        <v>事务-作业计划-炼胶班产计划-调整</v>
      </c>
      <c r="E57">
        <f>VLOOKUP(B57,Sheet6!A:G,7,0)</f>
        <v>35040</v>
      </c>
      <c r="F57" t="str">
        <f t="shared" si="0"/>
        <v>update acc_permission set Sequence=35040 ,desc1='事务-作业计划-炼胶班产计划-调整' where id=10725</v>
      </c>
    </row>
    <row r="58" spans="1:6" x14ac:dyDescent="0.15">
      <c r="A58">
        <v>10729</v>
      </c>
      <c r="B58" t="s">
        <v>197</v>
      </c>
      <c r="C58" t="s">
        <v>107</v>
      </c>
      <c r="D58" t="str">
        <f>VLOOKUP(B58,Sheet6!A:E,5,0)</f>
        <v>事务-计划数据准备-查询-物流路线</v>
      </c>
      <c r="E58">
        <f>VLOOKUP(B58,Sheet6!A:G,7,0)</f>
        <v>11020</v>
      </c>
      <c r="F58" t="str">
        <f t="shared" si="0"/>
        <v>update acc_permission set Sequence=11020 ,desc1='事务-计划数据准备-查询-物流路线' where id=10729</v>
      </c>
    </row>
    <row r="59" spans="1:6" x14ac:dyDescent="0.15">
      <c r="A59">
        <v>10730</v>
      </c>
      <c r="B59" t="s">
        <v>195</v>
      </c>
      <c r="C59" t="s">
        <v>108</v>
      </c>
      <c r="D59" t="str">
        <f>VLOOKUP(B59,Sheet6!A:E,5,0)</f>
        <v>事务-计划数据准备-查询-库存</v>
      </c>
      <c r="E59">
        <f>VLOOKUP(B59,Sheet6!A:G,7,0)</f>
        <v>11030</v>
      </c>
      <c r="F59" t="str">
        <f t="shared" si="0"/>
        <v>update acc_permission set Sequence=11030 ,desc1='事务-计划数据准备-查询-库存' where id=10730</v>
      </c>
    </row>
    <row r="60" spans="1:6" x14ac:dyDescent="0.15">
      <c r="A60">
        <v>10731</v>
      </c>
      <c r="B60" t="s">
        <v>199</v>
      </c>
      <c r="C60" t="s">
        <v>109</v>
      </c>
      <c r="D60" t="str">
        <f>VLOOKUP(B60,Sheet6!A:E,5,0)</f>
        <v>事务-计划数据准备-查询-在途</v>
      </c>
      <c r="E60">
        <f>VLOOKUP(B60,Sheet6!A:G,7,0)</f>
        <v>11040</v>
      </c>
      <c r="F60" t="str">
        <f t="shared" si="0"/>
        <v>update acc_permission set Sequence=11040 ,desc1='事务-计划数据准备-查询-在途' where id=10731</v>
      </c>
    </row>
    <row r="61" spans="1:6" x14ac:dyDescent="0.15">
      <c r="A61">
        <v>10732</v>
      </c>
      <c r="B61" t="s">
        <v>162</v>
      </c>
      <c r="C61" t="s">
        <v>68</v>
      </c>
      <c r="D61" t="str">
        <f>VLOOKUP(B61,Sheet6!A:E,5,0)</f>
        <v>设置-后加工-后加工日历-查询</v>
      </c>
      <c r="E61">
        <f>VLOOKUP(B61,Sheet6!A:G,7,0)</f>
        <v>51010</v>
      </c>
      <c r="F61" t="str">
        <f t="shared" si="0"/>
        <v>update acc_permission set Sequence=51010 ,desc1='设置-后加工-后加工日历-查询' where id=10732</v>
      </c>
    </row>
    <row r="62" spans="1:6" x14ac:dyDescent="0.15">
      <c r="A62">
        <v>10733</v>
      </c>
      <c r="B62" t="s">
        <v>209</v>
      </c>
      <c r="C62" t="s">
        <v>69</v>
      </c>
      <c r="D62" t="str">
        <f>VLOOKUP(B62,Sheet6!A:E,5,0)</f>
        <v>设置-挤出-挤出资源日历-查询</v>
      </c>
      <c r="E62">
        <f>VLOOKUP(B62,Sheet6!A:G,7,0)</f>
        <v>61010</v>
      </c>
      <c r="F62" t="str">
        <f t="shared" si="0"/>
        <v>update acc_permission set Sequence=61010 ,desc1='设置-挤出-挤出资源日历-查询' where id=10733</v>
      </c>
    </row>
    <row r="63" spans="1:6" x14ac:dyDescent="0.15">
      <c r="A63">
        <v>10734</v>
      </c>
      <c r="B63" t="s">
        <v>736</v>
      </c>
      <c r="C63" t="s">
        <v>737</v>
      </c>
      <c r="D63" t="str">
        <f>VLOOKUP(B63,Sheet6!A:E,5,0)</f>
        <v>事务-作业计划-入库计划-查询</v>
      </c>
      <c r="E63">
        <f>VLOOKUP(B63,Sheet6!A:G,7,0)</f>
        <v>32010</v>
      </c>
      <c r="F63" t="str">
        <f t="shared" si="0"/>
        <v>update acc_permission set Sequence=32010 ,desc1='事务-作业计划-入库计划-查询' where id=10734</v>
      </c>
    </row>
    <row r="64" spans="1:6" x14ac:dyDescent="0.15">
      <c r="A64">
        <v>10735</v>
      </c>
      <c r="B64" t="s">
        <v>733</v>
      </c>
      <c r="C64" t="s">
        <v>734</v>
      </c>
      <c r="D64" t="str">
        <f>VLOOKUP(B64,Sheet6!A:E,5,0)</f>
        <v>事务-作业计划-入库计划-调整</v>
      </c>
      <c r="E64">
        <f>VLOOKUP(B64,Sheet6!A:G,7,0)</f>
        <v>32020</v>
      </c>
      <c r="F64" t="str">
        <f t="shared" si="0"/>
        <v>update acc_permission set Sequence=32020 ,desc1='事务-作业计划-入库计划-调整' where id=10735</v>
      </c>
    </row>
    <row r="65" spans="1:6" x14ac:dyDescent="0.15">
      <c r="A65">
        <v>10740</v>
      </c>
      <c r="B65" t="s">
        <v>753</v>
      </c>
      <c r="C65" t="s">
        <v>790</v>
      </c>
      <c r="D65" t="str">
        <f>VLOOKUP(B65,Sheet6!A:E,5,0)</f>
        <v>事务-预测计划-计划需求追溯</v>
      </c>
      <c r="E65">
        <f>VLOOKUP(B65,Sheet6!A:G,7,0)</f>
        <v>29010</v>
      </c>
      <c r="F65" t="str">
        <f t="shared" si="0"/>
        <v>update acc_permission set Sequence=29010 ,desc1='事务-预测计划-计划需求追溯' where id=10740</v>
      </c>
    </row>
    <row r="66" spans="1:6" x14ac:dyDescent="0.15">
      <c r="A66">
        <v>10755</v>
      </c>
      <c r="B66" t="s">
        <v>480</v>
      </c>
      <c r="C66" t="s">
        <v>791</v>
      </c>
      <c r="D66" t="str">
        <f>VLOOKUP(B66,Sheet6!A:E,5,0)</f>
        <v>设置-挤出-工作日历-查询</v>
      </c>
      <c r="E66">
        <f>VLOOKUP(B66,Sheet6!A:G,7,0)</f>
        <v>62010</v>
      </c>
      <c r="F66" t="str">
        <f t="shared" ref="F66:F76" si="1">"update acc_permission set Sequence="&amp;E66&amp;" ,desc1='"&amp;D66&amp;"' where id="&amp;A66</f>
        <v>update acc_permission set Sequence=62010 ,desc1='设置-挤出-工作日历-查询' where id=10755</v>
      </c>
    </row>
    <row r="67" spans="1:6" x14ac:dyDescent="0.15">
      <c r="A67">
        <v>10756</v>
      </c>
      <c r="B67" t="s">
        <v>481</v>
      </c>
      <c r="C67" t="s">
        <v>792</v>
      </c>
      <c r="D67" t="str">
        <f>VLOOKUP(B67,Sheet6!A:E,5,0)</f>
        <v>设置-挤出-工作日历-调整</v>
      </c>
      <c r="E67">
        <f>VLOOKUP(B67,Sheet6!A:G,7,0)</f>
        <v>62020</v>
      </c>
      <c r="F67" t="str">
        <f t="shared" si="1"/>
        <v>update acc_permission set Sequence=62020 ,desc1='设置-挤出-工作日历-调整' where id=10756</v>
      </c>
    </row>
    <row r="68" spans="1:6" x14ac:dyDescent="0.15">
      <c r="A68">
        <v>10757</v>
      </c>
      <c r="B68" t="s">
        <v>482</v>
      </c>
      <c r="C68" t="s">
        <v>793</v>
      </c>
      <c r="D68" t="str">
        <f>VLOOKUP(B68,Sheet6!A:E,5,0)</f>
        <v>设置-炼胶-工作日历-查询</v>
      </c>
      <c r="E68">
        <f>VLOOKUP(B68,Sheet6!A:G,7,0)</f>
        <v>71010</v>
      </c>
      <c r="F68" t="str">
        <f t="shared" si="1"/>
        <v>update acc_permission set Sequence=71010 ,desc1='设置-炼胶-工作日历-查询' where id=10757</v>
      </c>
    </row>
    <row r="69" spans="1:6" x14ac:dyDescent="0.15">
      <c r="A69">
        <v>10758</v>
      </c>
      <c r="B69" t="s">
        <v>483</v>
      </c>
      <c r="C69" t="s">
        <v>624</v>
      </c>
      <c r="D69" t="str">
        <f>VLOOKUP(B69,Sheet6!A:E,5,0)</f>
        <v>设置-炼胶-工作日历-调整</v>
      </c>
      <c r="E69">
        <f>VLOOKUP(B69,Sheet6!A:G,7,0)</f>
        <v>71020</v>
      </c>
      <c r="F69" t="str">
        <f t="shared" si="1"/>
        <v>update acc_permission set Sequence=71020 ,desc1='设置-炼胶-工作日历-调整' where id=10758</v>
      </c>
    </row>
    <row r="70" spans="1:6" x14ac:dyDescent="0.15">
      <c r="A70">
        <v>10777</v>
      </c>
      <c r="B70" t="s">
        <v>217</v>
      </c>
      <c r="C70" t="s">
        <v>580</v>
      </c>
      <c r="D70" t="str">
        <f>VLOOKUP(B70,Sheet6!A:E,5,0)</f>
        <v>事务-物料计划-查询(天)</v>
      </c>
      <c r="E70">
        <f>VLOOKUP(B70,Sheet6!A:G,7,0)</f>
        <v>40010</v>
      </c>
      <c r="F70" t="str">
        <f t="shared" si="1"/>
        <v>update acc_permission set Sequence=40010 ,desc1='事务-物料计划-查询(天)' where id=10777</v>
      </c>
    </row>
    <row r="71" spans="1:6" x14ac:dyDescent="0.15">
      <c r="A71">
        <v>10778</v>
      </c>
      <c r="B71" t="s">
        <v>619</v>
      </c>
      <c r="C71" t="s">
        <v>591</v>
      </c>
      <c r="D71" t="str">
        <f>VLOOKUP(B71,Sheet6!A:E,5,0)</f>
        <v>事务-物料计划-调整(天)</v>
      </c>
      <c r="E71">
        <f>VLOOKUP(B71,Sheet6!A:G,7,0)</f>
        <v>40020</v>
      </c>
      <c r="F71" t="str">
        <f t="shared" si="1"/>
        <v>update acc_permission set Sequence=40020 ,desc1='事务-物料计划-调整(天)' where id=10778</v>
      </c>
    </row>
    <row r="72" spans="1:6" x14ac:dyDescent="0.15">
      <c r="A72">
        <v>10779</v>
      </c>
      <c r="B72" t="s">
        <v>221</v>
      </c>
      <c r="C72" t="s">
        <v>584</v>
      </c>
      <c r="D72" t="str">
        <f>VLOOKUP(B72,Sheet6!A:E,5,0)</f>
        <v>事务-物料计划-查询(周)</v>
      </c>
      <c r="E72">
        <f>VLOOKUP(B72,Sheet6!A:G,7,0)</f>
        <v>40030</v>
      </c>
      <c r="F72" t="str">
        <f t="shared" si="1"/>
        <v>update acc_permission set Sequence=40030 ,desc1='事务-物料计划-查询(周)' where id=10779</v>
      </c>
    </row>
    <row r="73" spans="1:6" x14ac:dyDescent="0.15">
      <c r="A73">
        <v>10780</v>
      </c>
      <c r="B73" t="s">
        <v>603</v>
      </c>
      <c r="C73" t="s">
        <v>589</v>
      </c>
      <c r="D73" t="str">
        <f>VLOOKUP(B73,Sheet6!A:E,5,0)</f>
        <v>事务-物料计划-调整(周)</v>
      </c>
      <c r="E73">
        <f>VLOOKUP(B73,Sheet6!A:G,7,0)</f>
        <v>40040</v>
      </c>
      <c r="F73" t="str">
        <f t="shared" si="1"/>
        <v>update acc_permission set Sequence=40040 ,desc1='事务-物料计划-调整(周)' where id=10780</v>
      </c>
    </row>
    <row r="74" spans="1:6" x14ac:dyDescent="0.15">
      <c r="A74">
        <v>10781</v>
      </c>
      <c r="B74" t="s">
        <v>219</v>
      </c>
      <c r="C74" t="s">
        <v>583</v>
      </c>
      <c r="D74" t="str">
        <f>VLOOKUP(B74,Sheet6!A:E,5,0)</f>
        <v>事务-物料计划-查询(月)</v>
      </c>
      <c r="E74">
        <f>VLOOKUP(B74,Sheet6!A:G,7,0)</f>
        <v>40050</v>
      </c>
      <c r="F74" t="str">
        <f t="shared" si="1"/>
        <v>update acc_permission set Sequence=40050 ,desc1='事务-物料计划-查询(月)' where id=10781</v>
      </c>
    </row>
    <row r="75" spans="1:6" x14ac:dyDescent="0.15">
      <c r="A75">
        <v>10782</v>
      </c>
      <c r="B75" t="s">
        <v>600</v>
      </c>
      <c r="C75" t="s">
        <v>587</v>
      </c>
      <c r="D75" t="str">
        <f>VLOOKUP(B75,Sheet6!A:E,5,0)</f>
        <v>事务-物料计划-调整(月)</v>
      </c>
      <c r="E75">
        <f>VLOOKUP(B75,Sheet6!A:G,7,0)</f>
        <v>40060</v>
      </c>
      <c r="F75" t="str">
        <f t="shared" si="1"/>
        <v>update acc_permission set Sequence=40060 ,desc1='事务-物料计划-调整(月)' where id=10782</v>
      </c>
    </row>
    <row r="76" spans="1:6" x14ac:dyDescent="0.15">
      <c r="A76">
        <v>10783</v>
      </c>
      <c r="B76" t="s">
        <v>508</v>
      </c>
      <c r="C76" t="s">
        <v>510</v>
      </c>
      <c r="D76" t="str">
        <f>VLOOKUP(B76,Sheet6!A:E,5,0)</f>
        <v>事务-计划数据准备-查询-物料清单</v>
      </c>
      <c r="E76">
        <f>VLOOKUP(B76,Sheet6!A:G,7,0)</f>
        <v>11010</v>
      </c>
      <c r="F76" t="str">
        <f t="shared" si="1"/>
        <v>update acc_permission set Sequence=11010 ,desc1='事务-计划数据准备-查询-物料清单' where id=10783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Update</vt:lpstr>
      <vt:lpstr>Insert</vt:lpstr>
      <vt:lpstr>Sheet5</vt:lpstr>
      <vt:lpstr>Sheet3</vt:lpstr>
      <vt:lpstr>Sheet4</vt:lpstr>
      <vt:lpstr>Sheet6</vt:lpstr>
      <vt:lpstr>ACC_Permission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YFGMT8299</dc:creator>
  <cp:lastModifiedBy>YFGMT8299</cp:lastModifiedBy>
  <dcterms:created xsi:type="dcterms:W3CDTF">2013-01-22T06:13:09Z</dcterms:created>
  <dcterms:modified xsi:type="dcterms:W3CDTF">2013-03-25T07:23:24Z</dcterms:modified>
</cp:coreProperties>
</file>