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png" ContentType="image/p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comments1.xml" ContentType="application/vnd.openxmlformats-officedocument.spreadsheetml.comment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805" windowHeight="7080"/>
  </bookViews>
  <sheets>
    <sheet name="cfg_MapImageSet_地图图像集" sheetId="3" r:id="rId1"/>
    <sheet name="cfg_MapMassif_地图资源图集" sheetId="1" r:id="rId2"/>
    <sheet name="数据类型" sheetId="4" r:id="rId3"/>
  </sheets>
  <definedNames>
    <definedName name="ExternalData_1" localSheetId="2">数据类型!#REF!</definedName>
    <definedName name="数据类型_Sheet1" localSheetId="2">数据类型!#REF!</definedName>
    <definedName name="连接" localSheetId="2">数据类型!$A$1:$E$38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7" name="ID_E31128960DEA4CBF9C4BDB2DC1750D18" descr="万能齿轮地块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1673840" y="1085850"/>
          <a:ext cx="191135" cy="184785"/>
        </a:xfrm>
        <a:prstGeom prst="rect">
          <a:avLst/>
        </a:prstGeom>
      </xdr:spPr>
    </xdr:pic>
  </etc:cellImage>
  <etc:cellImage>
    <xdr:pic>
      <xdr:nvPicPr>
        <xdr:cNvPr id="10" name="ID_1533A4BF36C9491EA6F1B445A0988563" descr="怨灵水晶地块1x1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673840" y="1628775"/>
          <a:ext cx="191135" cy="184785"/>
        </a:xfrm>
        <a:prstGeom prst="rect">
          <a:avLst/>
        </a:prstGeom>
      </xdr:spPr>
    </xdr:pic>
  </etc:cellImage>
  <etc:cellImage>
    <xdr:pic>
      <xdr:nvPicPr>
        <xdr:cNvPr id="4" name="ID_EFB1EB7036594BD4AB9B7CBA32809B1B" descr="地图资源生成格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6202025" y="3730625"/>
          <a:ext cx="762000" cy="1524000"/>
        </a:xfrm>
        <a:prstGeom prst="rect">
          <a:avLst/>
        </a:prstGeom>
      </xdr:spPr>
    </xdr:pic>
  </etc:cellImage>
  <etc:cellImage>
    <xdr:pic>
      <xdr:nvPicPr>
        <xdr:cNvPr id="3" name="ID_65270ABED6A143CA9A6E2DA6D5253C20" descr="废料地块1x1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8192750" y="2373630"/>
          <a:ext cx="184785" cy="179070"/>
        </a:xfrm>
        <a:prstGeom prst="rect">
          <a:avLst/>
        </a:prstGeom>
      </xdr:spPr>
    </xdr:pic>
  </etc:cellImage>
  <etc:cellImage>
    <xdr:pic>
      <xdr:nvPicPr>
        <xdr:cNvPr id="5" name="ID_5A24066537DA464E9986295F2B4A5A74" descr="地块临时素材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6849725" y="2362200"/>
          <a:ext cx="1143000" cy="1149350"/>
        </a:xfrm>
        <a:prstGeom prst="rect">
          <a:avLst/>
        </a:prstGeom>
      </xdr:spPr>
    </xdr:pic>
  </etc:cellImage>
  <etc:cellImage>
    <xdr:pic>
      <xdr:nvPicPr>
        <xdr:cNvPr id="8" name="ID_DB2CF3B5B8BE4939858EB61D050FB732" descr="pictures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2949555" y="5815965"/>
          <a:ext cx="7150100" cy="4170680"/>
        </a:xfrm>
        <a:prstGeom prst="rect">
          <a:avLst/>
        </a:prstGeom>
      </xdr:spPr>
    </xdr:pic>
  </etc:cellImage>
  <etc:cellImage>
    <xdr:pic>
      <xdr:nvPicPr>
        <xdr:cNvPr id="2" name="ID_1B8D765690364953B9DD0A5FB0ECF439" descr="ID_DB2CF3B5B8BE4939858EB61D050FB73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1694795" y="8037195"/>
          <a:ext cx="7139305" cy="4188460"/>
        </a:xfrm>
        <a:prstGeom prst="rect">
          <a:avLst/>
        </a:prstGeom>
      </xdr:spPr>
    </xdr:pic>
  </etc:cellImage>
  <etc:cellImage>
    <xdr:pic>
      <xdr:nvPicPr>
        <xdr:cNvPr id="9" name="ID_788E732D8C794339B84E4666740DF142" descr="沙漠地块2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15737205" y="9881870"/>
          <a:ext cx="1913255" cy="959485"/>
        </a:xfrm>
        <a:prstGeom prst="rect">
          <a:avLst/>
        </a:prstGeom>
      </xdr:spPr>
    </xdr:pic>
  </etc:cellImage>
</etc:cellImages>
</file>

<file path=xl/comments1.xml><?xml version="1.0" encoding="utf-8"?>
<comments xmlns="http://schemas.openxmlformats.org/spreadsheetml/2006/main">
  <authors>
    <author>火火兽</author>
  </authors>
  <commentList>
    <comment ref="K1" authorId="0">
      <text>
        <r>
          <rPr>
            <b/>
            <sz val="9"/>
            <rFont val="宋体"/>
            <charset val="134"/>
          </rPr>
          <t>火火兽:</t>
        </r>
        <r>
          <rPr>
            <sz val="9"/>
            <rFont val="宋体"/>
            <charset val="134"/>
          </rPr>
          <t xml:space="preserve">
乘以建筑或者单位的开采效率</t>
        </r>
      </text>
    </comment>
    <comment ref="L1" authorId="0">
      <text>
        <r>
          <rPr>
            <b/>
            <sz val="9"/>
            <rFont val="宋体"/>
            <charset val="134"/>
          </rPr>
          <t>火火兽:</t>
        </r>
        <r>
          <rPr>
            <sz val="9"/>
            <rFont val="宋体"/>
            <charset val="134"/>
          </rPr>
          <t xml:space="preserve">
只有拥有该标签的建筑或者单位才可以开采该资源点</t>
        </r>
      </text>
    </comment>
  </commentList>
</comments>
</file>

<file path=xl/connections.xml><?xml version="1.0" encoding="utf-8"?>
<connections xmlns="http://schemas.openxmlformats.org/spreadsheetml/2006/main">
  <connection id="1" odcFile="F:\Remnant Afterglow Project\工具\基础配置\数据类型.accdb 数据类型.odc" name="连接" type="1" refreshOnLoad="1" background="1" refreshedVersion="2" saveData="1">
    <dbPr connection="DSN=MS Access Database;DBQ=F:\REMNANT AFTERGLOW PROJECT\工具\基础配置\数据类型.accdb;DefaultDir=F:\REMNANT AFTERGLOW PROJECT\工具\基础配置;DriverId=25;FIL=MS Access;MaxBufferSize=2048;PageTimeout=5;" command="SELECT * FROM `数据类型`  ORDER BY `数据类型编号` ASC" commandType="2"/>
  </connection>
</connections>
</file>

<file path=xl/sharedStrings.xml><?xml version="1.0" encoding="utf-8"?>
<sst xmlns="http://schemas.openxmlformats.org/spreadsheetml/2006/main" count="309" uniqueCount="171">
  <si>
    <t>第一行 为备注
第二行 为字段导出设置
0为不导出,1为导出主键,2为常规导出
3为最后一个导出的字段（之后随意）
第三行 为字段名称（不能使用KEY_INDEX为字段名称）
第四行 为数据类型
该列为 是否导出
0为不导出 1为导出 2为最后一行导出  数据不想填就写 #BASEVALUE</t>
  </si>
  <si>
    <t>图像集id</t>
  </si>
  <si>
    <t>地图图像集名称</t>
  </si>
  <si>
    <t>地图图像集描述</t>
  </si>
  <si>
    <t>地图图集类型
1 关卡地图用
2 大地图使用
3 其他待增加</t>
  </si>
  <si>
    <t>地图可使用的最大序号</t>
  </si>
  <si>
    <t xml:space="preserve">绘制层，高层覆盖低层
</t>
  </si>
  <si>
    <t>地图图像集大小</t>
  </si>
  <si>
    <t>地图图像集</t>
  </si>
  <si>
    <t>字段导出设置</t>
  </si>
  <si>
    <t>字段名称</t>
  </si>
  <si>
    <t>MapImageSetId</t>
  </si>
  <si>
    <t>MapImageSetName</t>
  </si>
  <si>
    <t>ImageSetDescribe</t>
  </si>
  <si>
    <t>ImageSetType</t>
  </si>
  <si>
    <t>ImageSetMaxId</t>
  </si>
  <si>
    <t>ImageSetLayer</t>
  </si>
  <si>
    <t>MapImageSize</t>
  </si>
  <si>
    <t>MapImageSet</t>
  </si>
  <si>
    <t>数据类型</t>
  </si>
  <si>
    <t>INT</t>
  </si>
  <si>
    <t>STR</t>
  </si>
  <si>
    <t>Vector2I</t>
  </si>
  <si>
    <t>PNG</t>
  </si>
  <si>
    <t>地图地块图像集</t>
  </si>
  <si>
    <t>第一层的图像集</t>
  </si>
  <si>
    <t>(6,6)</t>
  </si>
  <si>
    <t>资源图像集</t>
  </si>
  <si>
    <t>第二层的图像集</t>
  </si>
  <si>
    <t>(4,8)</t>
  </si>
  <si>
    <t>六边形地块图像集</t>
  </si>
  <si>
    <t>大地图的图像集</t>
  </si>
  <si>
    <t>(2,1)</t>
  </si>
  <si>
    <t>六边形地块图像集2</t>
  </si>
  <si>
    <t>大地图的图像集2</t>
  </si>
  <si>
    <t>沙漠地块</t>
  </si>
  <si>
    <t>沙漠第一层的图像集</t>
  </si>
  <si>
    <t>(10,5)</t>
  </si>
  <si>
    <t>地块id</t>
  </si>
  <si>
    <t>地块名称</t>
  </si>
  <si>
    <t>可通过类型id
数据是cfg_MapPassType的id</t>
  </si>
  <si>
    <t>地块大小 
图片大小(长，宽)</t>
  </si>
  <si>
    <t xml:space="preserve">可产出资源列表
资源表的cfg_ziyuan_资源的id列表
</t>
  </si>
  <si>
    <t>蕴含资源数量列表</t>
  </si>
  <si>
    <t>蕴含实际资源数量</t>
  </si>
  <si>
    <t>地块图片</t>
  </si>
  <si>
    <t>被开采效率</t>
  </si>
  <si>
    <t>开采标签id</t>
  </si>
  <si>
    <t>MassifId</t>
  </si>
  <si>
    <t>MassifName</t>
  </si>
  <si>
    <t>PassTypeId</t>
  </si>
  <si>
    <t>MassifSize</t>
  </si>
  <si>
    <t>ItemIdList</t>
  </si>
  <si>
    <t>NumberResources</t>
  </si>
  <si>
    <t>PlotPictures</t>
  </si>
  <si>
    <t>TheEfficiencyMining</t>
  </si>
  <si>
    <t>TheExtractionLabelPprovided</t>
  </si>
  <si>
    <t>(FLOAT)</t>
  </si>
  <si>
    <t>FLOAT</t>
  </si>
  <si>
    <t>贫瘠废料地块</t>
  </si>
  <si>
    <t>(1,1)</t>
  </si>
  <si>
    <t>标准废料地块</t>
  </si>
  <si>
    <t>1</t>
  </si>
  <si>
    <t>富裕废料地块</t>
  </si>
  <si>
    <t>贫瘠万能齿轮地块</t>
  </si>
  <si>
    <t>标准万能齿轮地块</t>
  </si>
  <si>
    <t>富裕万能齿轮地块</t>
  </si>
  <si>
    <t>贫瘠怨灵水晶地块</t>
  </si>
  <si>
    <t>标准怨灵水晶地块</t>
  </si>
  <si>
    <t>富裕怨灵水晶地块</t>
  </si>
  <si>
    <t>贫瘠熔岩地块</t>
  </si>
  <si>
    <t>#BASEVALUE</t>
  </si>
  <si>
    <t>标准熔岩地块</t>
  </si>
  <si>
    <t>富裕熔岩地块</t>
  </si>
  <si>
    <t>贫瘠次元岛溶剂地块</t>
  </si>
  <si>
    <t>标准次元岛溶剂地块</t>
  </si>
  <si>
    <t>富裕次元岛溶剂地块</t>
  </si>
  <si>
    <t>土地</t>
  </si>
  <si>
    <t>沙土地块</t>
  </si>
  <si>
    <t>沙土悬崖峭壁</t>
  </si>
  <si>
    <t>沙土断崖</t>
  </si>
  <si>
    <t>2</t>
  </si>
  <si>
    <t>沙土墙壁</t>
  </si>
  <si>
    <t>数据类型编号</t>
  </si>
  <si>
    <t>数据类型名称</t>
  </si>
  <si>
    <t>默认值</t>
  </si>
  <si>
    <t>数据类型描述</t>
  </si>
  <si>
    <t>数据类型示例</t>
  </si>
  <si>
    <t>BOOL</t>
  </si>
  <si>
    <t>True</t>
  </si>
  <si>
    <t>布尔值，用于表示 是或者否，True为是，False为否</t>
  </si>
  <si>
    <t>True       False</t>
  </si>
  <si>
    <t>SHORT</t>
  </si>
  <si>
    <t>0</t>
  </si>
  <si>
    <t>短整数类型，用于表示一些比较小的整数 -32768 到 32767，少用</t>
  </si>
  <si>
    <t>11112      -21232</t>
  </si>
  <si>
    <t>整数类型，适合在大多数时候用于保存配置id，-2147483648到2147483647</t>
  </si>
  <si>
    <t>1212312321</t>
  </si>
  <si>
    <t>LONG</t>
  </si>
  <si>
    <t>长整数类型，用于保存大的整数，-9223372036854775808到9223372036854775807</t>
  </si>
  <si>
    <t>52122122111111</t>
  </si>
  <si>
    <t>单精度浮点型，整数部分范围很大，小数部分，float的精度为6~7位有效数字，绝对能保证6位小数正常</t>
  </si>
  <si>
    <t>554.1233  622125.1231</t>
  </si>
  <si>
    <t>字符串，用于保存如介绍，描述等文本，通常不必担心长度</t>
  </si>
  <si>
    <t>你好</t>
  </si>
  <si>
    <t>&lt;BOOL&gt;</t>
  </si>
  <si>
    <t>[]</t>
  </si>
  <si>
    <t>布尔值列表，用于保存一个由布尔值组成的列表</t>
  </si>
  <si>
    <t>True|True|False</t>
  </si>
  <si>
    <t>&lt;SHORT&gt;</t>
  </si>
  <si>
    <t>短整数列表，用于保存一个由短整数组成的列表</t>
  </si>
  <si>
    <t>123|121|434|-121</t>
  </si>
  <si>
    <t>&lt;INT&gt;</t>
  </si>
  <si>
    <t>整数列表，用于保存一个由整数组成的列表</t>
  </si>
  <si>
    <t>2323232|1212|2343|545</t>
  </si>
  <si>
    <t>&lt;LONG&gt;</t>
  </si>
  <si>
    <t>长整数列表，用于保存一个由长整数组成的列表</t>
  </si>
  <si>
    <t>52122122111111|1223434433</t>
  </si>
  <si>
    <t>&lt;FLOAT&gt;</t>
  </si>
  <si>
    <t>小数列表，用于保存一个由小数组成的列表</t>
  </si>
  <si>
    <t>554.1233|12.12</t>
  </si>
  <si>
    <t>&lt;STR&gt;</t>
  </si>
  <si>
    <t>字符串列表</t>
  </si>
  <si>
    <t>(BOOL)</t>
  </si>
  <si>
    <t>()</t>
  </si>
  <si>
    <t>(SHORT)</t>
  </si>
  <si>
    <t>(INT)</t>
  </si>
  <si>
    <t>(LONG)</t>
  </si>
  <si>
    <t>(STR)</t>
  </si>
  <si>
    <t>&lt;(BOOL)&gt;</t>
  </si>
  <si>
    <t>&lt;(SHORT)&gt;</t>
  </si>
  <si>
    <t>&lt;(INT)&gt;</t>
  </si>
  <si>
    <t>&lt;(LONG)&gt;</t>
  </si>
  <si>
    <t>&lt;(FLOAT)&gt;</t>
  </si>
  <si>
    <t>&lt;(STR)&gt;</t>
  </si>
  <si>
    <t>LANG</t>
  </si>
  <si>
    <t>KeyBase</t>
  </si>
  <si>
    <t>语言id 是语言配置的id</t>
  </si>
  <si>
    <t>POINT</t>
  </si>
  <si>
    <t>(0,0)</t>
  </si>
  <si>
    <t>保存小数二维坐标的类型</t>
  </si>
  <si>
    <t>(1.2,3.5)</t>
  </si>
  <si>
    <t>&lt;LANG&gt;</t>
  </si>
  <si>
    <t>语言id列表</t>
  </si>
  <si>
    <t>1|2</t>
  </si>
  <si>
    <t>&lt;POINT&gt;</t>
  </si>
  <si>
    <t>坐标点列表，Vector2的列表，用于保存小数二维坐标列表的类型</t>
  </si>
  <si>
    <t>(1.2,3.5)|(1.4,3.2)</t>
  </si>
  <si>
    <t>null</t>
  </si>
  <si>
    <t>Png图片，通常用于导出散图，导出单元格图片后，放在config\images\下</t>
  </si>
  <si>
    <t>整数类型的二维坐标</t>
  </si>
  <si>
    <t>(1,2)</t>
  </si>
  <si>
    <t>ULONG</t>
  </si>
  <si>
    <t>长整数类型，用于保存大的整数，0到18,446,744,073,709,551,615（即2^64 - 1）的非负整数值</t>
  </si>
  <si>
    <t>12312312321</t>
  </si>
  <si>
    <t>RGB</t>
  </si>
  <si>
    <t>(0,0,0)</t>
  </si>
  <si>
    <t>颜色类型rgb (x,x,x) x最大255</t>
  </si>
  <si>
    <t>RGBA</t>
  </si>
  <si>
    <t>(0,0,0,0)</t>
  </si>
  <si>
    <t>颜色类型rgba (x,x,x,x) x最大255</t>
  </si>
  <si>
    <t>&lt;Vector2I&gt;</t>
  </si>
  <si>
    <t>整数类型的整数二维坐标 的列表</t>
  </si>
  <si>
    <t>SequenceMap</t>
  </si>
  <si>
    <t>序列图的json文件名称，记得把对应的图片放在Remnant Afterglow\data\sequence_map文件夹下</t>
  </si>
  <si>
    <t>序列图名称.json</t>
  </si>
  <si>
    <t>BBCode</t>
  </si>
  <si>
    <t>BBCode是一种轻量标记语言，具体填写规则https://docs.godotengine.org/en/latest/tutorials/ui/bbcode_in_richtextlabel.html</t>
  </si>
  <si>
    <t>HashSet&lt;INT&gt;</t>
  </si>
  <si>
    <t>确保唯一的Int列表，c#中的HashSet&lt;int&gt;类型</t>
  </si>
  <si>
    <t>1|2|3|4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</si>
</sst>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9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2"/>
      <name val="宋体"/>
      <charset val="134"/>
    </font>
    <font>
      <b/>
      <sz val="11"/>
      <color rgb="FF000000"/>
      <name val="宋体"/>
      <charset val="134"/>
    </font>
    <font>
      <sz val="12"/>
      <name val="宋体"/>
      <charset val="134"/>
    </font>
    <font>
      <sz val="11"/>
      <color rgb="FF000000"/>
      <name val="宋体"/>
      <charset val="134"/>
    </font>
    <font>
      <sz val="12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75BD42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8" borderId="2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9" borderId="5" applyNumberFormat="0" applyAlignment="0" applyProtection="0">
      <alignment vertical="center"/>
    </xf>
    <xf numFmtId="0" fontId="17" fillId="10" borderId="6" applyNumberFormat="0" applyAlignment="0" applyProtection="0">
      <alignment vertical="center"/>
    </xf>
    <xf numFmtId="0" fontId="18" fillId="10" borderId="5" applyNumberFormat="0" applyAlignment="0" applyProtection="0">
      <alignment vertical="center"/>
    </xf>
    <xf numFmtId="0" fontId="19" fillId="11" borderId="7" applyNumberFormat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3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</cellStyleXfs>
  <cellXfs count="38">
    <xf numFmtId="0" fontId="0" fillId="0" borderId="0" xfId="0">
      <alignment vertical="center"/>
    </xf>
    <xf numFmtId="0" fontId="1" fillId="0" borderId="0" xfId="0" applyFont="1" applyAlignment="1">
      <alignment vertical="center"/>
    </xf>
    <xf numFmtId="0" fontId="0" fillId="0" borderId="0" xfId="0" applyNumberFormat="1" applyAlignment="1">
      <alignment vertical="center"/>
    </xf>
    <xf numFmtId="0" fontId="0" fillId="0" borderId="0" xfId="0" applyNumberForma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49" fontId="2" fillId="3" borderId="0" xfId="0" applyNumberFormat="1" applyFont="1" applyFill="1" applyBorder="1" applyAlignment="1">
      <alignment horizontal="left" vertical="center" wrapText="1"/>
    </xf>
    <xf numFmtId="0" fontId="2" fillId="4" borderId="0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 wrapText="1"/>
    </xf>
    <xf numFmtId="49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49" fontId="4" fillId="0" borderId="0" xfId="0" applyNumberFormat="1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49" fontId="4" fillId="2" borderId="0" xfId="0" applyNumberFormat="1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vertical="center" wrapText="1"/>
    </xf>
    <xf numFmtId="0" fontId="0" fillId="6" borderId="0" xfId="0" applyFill="1">
      <alignment vertical="center"/>
    </xf>
    <xf numFmtId="0" fontId="0" fillId="0" borderId="0" xfId="0" applyFill="1">
      <alignment vertical="center"/>
    </xf>
    <xf numFmtId="0" fontId="6" fillId="0" borderId="0" xfId="0" applyFont="1" applyFill="1" applyAlignment="1">
      <alignment horizontal="center" vertical="center"/>
    </xf>
    <xf numFmtId="0" fontId="6" fillId="7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49" fontId="2" fillId="6" borderId="0" xfId="0" applyNumberFormat="1" applyFont="1" applyFill="1" applyBorder="1" applyAlignment="1">
      <alignment horizontal="center" vertical="center" wrapText="1"/>
    </xf>
    <xf numFmtId="0" fontId="2" fillId="6" borderId="0" xfId="0" applyFont="1" applyFill="1" applyBorder="1" applyAlignment="1">
      <alignment horizontal="center" vertical="center"/>
    </xf>
    <xf numFmtId="0" fontId="2" fillId="6" borderId="0" xfId="0" applyFont="1" applyFill="1" applyBorder="1" applyAlignment="1">
      <alignment horizontal="center" vertical="center" wrapText="1"/>
    </xf>
    <xf numFmtId="0" fontId="7" fillId="6" borderId="0" xfId="0" applyFont="1" applyFill="1" applyAlignment="1">
      <alignment horizontal="center" vertical="center" wrapText="1"/>
    </xf>
    <xf numFmtId="0" fontId="7" fillId="6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7" borderId="0" xfId="0" applyFont="1" applyFill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cellimages.xml.rels><?xml version="1.0" encoding="UTF-8" standalone="yes"?>
<Relationships xmlns="http://schemas.openxmlformats.org/package/2006/relationships"><Relationship Id="rId8" Type="http://schemas.openxmlformats.org/officeDocument/2006/relationships/image" Target="media/image8.png"/><Relationship Id="rId7" Type="http://schemas.openxmlformats.org/officeDocument/2006/relationships/image" Target="media/image7.png"/><Relationship Id="rId6" Type="http://schemas.openxmlformats.org/officeDocument/2006/relationships/image" Target="media/image6.png"/><Relationship Id="rId5" Type="http://schemas.openxmlformats.org/officeDocument/2006/relationships/image" Target="media/image5.png"/><Relationship Id="rId4" Type="http://schemas.openxmlformats.org/officeDocument/2006/relationships/image" Target="media/image4.png"/><Relationship Id="rId3" Type="http://schemas.openxmlformats.org/officeDocument/2006/relationships/image" Target="media/image3.png"/><Relationship Id="rId2" Type="http://schemas.openxmlformats.org/officeDocument/2006/relationships/image" Target="media/image2.png"/><Relationship Id="rId1" Type="http://schemas.openxmlformats.org/officeDocument/2006/relationships/image" Target="media/image1.png"/></Relationships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www.wps.cn/officeDocument/2020/cellImage" Target="cellimages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schemas.openxmlformats.org/officeDocument/2006/relationships/customXml" Target="../customXml/item1.xml"/><Relationship Id="rId4" Type="http://schemas.openxmlformats.org/officeDocument/2006/relationships/connections" Target="connections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queryTables/queryTable1.xml><?xml version="1.0" encoding="utf-8"?>
<queryTable xmlns="http://schemas.openxmlformats.org/spreadsheetml/2006/main" name="连接" growShrinkType="overwriteClear" refreshOnLoad="1" connectionId="1" autoFormatId="16" applyNumberFormats="0" applyBorderFormats="0" applyFontFormats="1" applyPatternFormats="1" applyAlignmentFormats="0" applyWidthHeightFormats="0">
  <queryTableRefresh preserveSortFilterLayout="0" nextId="6">
    <queryTableFields count="5">
      <queryTableField id="1" name="数据类型编号"/>
      <queryTableField id="2" name="数据类型名称"/>
      <queryTableField id="3" name="默认值"/>
      <queryTableField id="4" name="数据类型描述"/>
      <queryTableField id="5" name="数据类型示例"/>
    </queryTableFields>
  </queryTableRefresh>
</queryTable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6"/>
  <sheetViews>
    <sheetView tabSelected="1" zoomScale="70" zoomScaleNormal="70" workbookViewId="0">
      <selection activeCell="C6" sqref="C6"/>
    </sheetView>
  </sheetViews>
  <sheetFormatPr defaultColWidth="9" defaultRowHeight="13.5"/>
  <cols>
    <col min="1" max="1" width="43.375" customWidth="1"/>
    <col min="2" max="2" width="25" customWidth="1"/>
    <col min="3" max="3" width="21.375" customWidth="1"/>
    <col min="4" max="4" width="29.75" customWidth="1"/>
    <col min="5" max="7" width="29" customWidth="1"/>
    <col min="8" max="8" width="22" customWidth="1"/>
    <col min="9" max="9" width="12.5"/>
    <col min="11" max="11" width="12.425"/>
  </cols>
  <sheetData>
    <row r="1" s="25" customFormat="1" ht="142.5" spans="1:9">
      <c r="A1" s="30" t="s">
        <v>0</v>
      </c>
      <c r="B1" s="31" t="s">
        <v>1</v>
      </c>
      <c r="C1" s="31" t="s">
        <v>2</v>
      </c>
      <c r="D1" s="32" t="s">
        <v>3</v>
      </c>
      <c r="E1" s="33" t="s">
        <v>4</v>
      </c>
      <c r="F1" s="34" t="s">
        <v>5</v>
      </c>
      <c r="G1" s="33" t="s">
        <v>6</v>
      </c>
      <c r="H1" s="32" t="s">
        <v>7</v>
      </c>
      <c r="I1" s="32" t="s">
        <v>8</v>
      </c>
    </row>
    <row r="2" ht="14.25" spans="1:9">
      <c r="A2" s="13" t="s">
        <v>9</v>
      </c>
      <c r="B2" s="14">
        <v>1</v>
      </c>
      <c r="C2" s="14">
        <v>2</v>
      </c>
      <c r="D2" s="35">
        <v>2</v>
      </c>
      <c r="E2" s="35">
        <v>2</v>
      </c>
      <c r="F2" s="35">
        <v>2</v>
      </c>
      <c r="G2" s="35">
        <v>2</v>
      </c>
      <c r="H2" s="35">
        <v>2</v>
      </c>
      <c r="I2" s="35">
        <v>3</v>
      </c>
    </row>
    <row r="3" ht="14.25" spans="1:9">
      <c r="A3" s="13" t="s">
        <v>10</v>
      </c>
      <c r="B3" s="14" t="s">
        <v>11</v>
      </c>
      <c r="C3" s="35" t="s">
        <v>12</v>
      </c>
      <c r="D3" s="35" t="s">
        <v>13</v>
      </c>
      <c r="E3" s="35" t="s">
        <v>14</v>
      </c>
      <c r="F3" s="35" t="s">
        <v>15</v>
      </c>
      <c r="G3" s="35" t="s">
        <v>16</v>
      </c>
      <c r="H3" s="35" t="s">
        <v>17</v>
      </c>
      <c r="I3" s="35" t="s">
        <v>18</v>
      </c>
    </row>
    <row r="4" ht="14.25" spans="1:9">
      <c r="A4" s="13" t="s">
        <v>19</v>
      </c>
      <c r="B4" s="13" t="s">
        <v>20</v>
      </c>
      <c r="C4" s="13" t="s">
        <v>21</v>
      </c>
      <c r="D4" s="13" t="s">
        <v>21</v>
      </c>
      <c r="E4" s="13" t="s">
        <v>20</v>
      </c>
      <c r="F4" s="13" t="s">
        <v>20</v>
      </c>
      <c r="G4" s="13" t="s">
        <v>20</v>
      </c>
      <c r="H4" s="13" t="s">
        <v>22</v>
      </c>
      <c r="I4" s="13" t="s">
        <v>23</v>
      </c>
    </row>
    <row r="5" s="26" customFormat="1" ht="75.4" spans="1:9">
      <c r="A5" s="5">
        <v>1</v>
      </c>
      <c r="B5" s="36">
        <v>1</v>
      </c>
      <c r="C5" s="36" t="s">
        <v>24</v>
      </c>
      <c r="D5" s="36" t="s">
        <v>25</v>
      </c>
      <c r="E5" s="36">
        <v>1</v>
      </c>
      <c r="F5" s="36">
        <v>36</v>
      </c>
      <c r="G5" s="36">
        <v>1</v>
      </c>
      <c r="H5" s="36" t="s">
        <v>26</v>
      </c>
      <c r="I5" s="26" t="str">
        <f>_xlfn.DISPIMG("ID_5A24066537DA464E9986295F2B4A5A74",1)</f>
        <v>=DISPIMG("ID_5A24066537DA464E9986295F2B4A5A74",1)</v>
      </c>
    </row>
    <row r="6" s="26" customFormat="1" ht="75" spans="1:11">
      <c r="A6" s="5">
        <v>1</v>
      </c>
      <c r="B6" s="36">
        <v>2</v>
      </c>
      <c r="C6" s="36" t="s">
        <v>27</v>
      </c>
      <c r="D6" s="36" t="s">
        <v>28</v>
      </c>
      <c r="E6" s="36">
        <v>1</v>
      </c>
      <c r="F6" s="36">
        <v>24</v>
      </c>
      <c r="G6" s="36">
        <v>2</v>
      </c>
      <c r="H6" s="36" t="s">
        <v>29</v>
      </c>
      <c r="I6" s="5" t="str">
        <f>_xlfn.DISPIMG("ID_EFB1EB7036594BD4AB9B7CBA32809B1B",1)</f>
        <v>=DISPIMG("ID_EFB1EB7036594BD4AB9B7CBA32809B1B",1)</v>
      </c>
      <c r="K6" s="5"/>
    </row>
    <row r="7" s="27" customFormat="1" ht="43.7" spans="1:9">
      <c r="A7" s="27">
        <v>1</v>
      </c>
      <c r="B7" s="27">
        <v>3</v>
      </c>
      <c r="C7" s="27" t="s">
        <v>30</v>
      </c>
      <c r="D7" s="27" t="s">
        <v>31</v>
      </c>
      <c r="E7" s="27">
        <v>2</v>
      </c>
      <c r="F7" s="27">
        <v>2</v>
      </c>
      <c r="G7" s="27">
        <v>1</v>
      </c>
      <c r="H7" s="27" t="s">
        <v>32</v>
      </c>
      <c r="I7" s="27" t="str">
        <f>_xlfn.DISPIMG("ID_DB2CF3B5B8BE4939858EB61D050FB732",1)</f>
        <v>=DISPIMG("ID_DB2CF3B5B8BE4939858EB61D050FB732",1)</v>
      </c>
    </row>
    <row r="8" s="27" customFormat="1" ht="44" spans="1:9">
      <c r="A8" s="27">
        <v>1</v>
      </c>
      <c r="B8" s="27">
        <v>4</v>
      </c>
      <c r="C8" s="27" t="s">
        <v>33</v>
      </c>
      <c r="D8" s="27" t="s">
        <v>34</v>
      </c>
      <c r="E8" s="27">
        <v>2</v>
      </c>
      <c r="F8" s="27">
        <v>2</v>
      </c>
      <c r="G8" s="27">
        <v>1</v>
      </c>
      <c r="H8" s="27" t="s">
        <v>32</v>
      </c>
      <c r="I8" s="26" t="str">
        <f>_xlfn.DISPIMG("ID_1B8D765690364953B9DD0A5FB0ECF439",1)</f>
        <v>=DISPIMG("ID_1B8D765690364953B9DD0A5FB0ECF439",1)</v>
      </c>
    </row>
    <row r="9" s="28" customFormat="1" ht="37.6" spans="1:9">
      <c r="A9" s="28">
        <v>2</v>
      </c>
      <c r="B9" s="28">
        <v>5</v>
      </c>
      <c r="C9" s="28" t="s">
        <v>35</v>
      </c>
      <c r="D9" s="37" t="s">
        <v>36</v>
      </c>
      <c r="E9" s="28">
        <v>1</v>
      </c>
      <c r="F9" s="28">
        <v>50</v>
      </c>
      <c r="G9" s="28">
        <v>1</v>
      </c>
      <c r="H9" s="28" t="s">
        <v>37</v>
      </c>
      <c r="I9" s="28" t="str">
        <f>_xlfn.DISPIMG("ID_788E732D8C794339B84E4666740DF142",1)</f>
        <v>=DISPIMG("ID_788E732D8C794339B84E4666740DF142",1)</v>
      </c>
    </row>
    <row r="10" s="29" customFormat="1" ht="14.25"/>
    <row r="11" s="29" customFormat="1" ht="14.25"/>
    <row r="12" s="29" customFormat="1" ht="14.25"/>
    <row r="13" s="29" customFormat="1" ht="14.25"/>
    <row r="14" s="29" customFormat="1" ht="14.25"/>
    <row r="15" s="29" customFormat="1" ht="14.25"/>
    <row r="16" spans="1:12">
      <c r="A16" s="4"/>
      <c r="B16" s="4"/>
      <c r="C16" s="4"/>
      <c r="D16" s="4"/>
      <c r="H16" s="4"/>
      <c r="I16" s="4"/>
      <c r="J16" s="4"/>
      <c r="K16" s="4"/>
      <c r="L16" s="4"/>
    </row>
  </sheetData>
  <dataValidations count="1">
    <dataValidation type="list" allowBlank="1" showInputMessage="1" showErrorMessage="1" sqref="B4:I4">
      <formula1>数据类型!$B$2:$B$56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6"/>
  <sheetViews>
    <sheetView zoomScale="70" zoomScaleNormal="70" workbookViewId="0">
      <selection activeCell="A1" sqref="A1:C4"/>
    </sheetView>
  </sheetViews>
  <sheetFormatPr defaultColWidth="9" defaultRowHeight="13.5"/>
  <cols>
    <col min="1" max="1" width="43.375" customWidth="1"/>
    <col min="2" max="2" width="20.5" customWidth="1"/>
    <col min="3" max="3" width="15.875" customWidth="1"/>
    <col min="4" max="4" width="45.15" customWidth="1"/>
    <col min="5" max="5" width="20.6" customWidth="1"/>
    <col min="6" max="6" width="30.3416666666667" customWidth="1"/>
    <col min="7" max="9" width="18.025" customWidth="1"/>
    <col min="10" max="10" width="20" customWidth="1"/>
    <col min="11" max="11" width="26.0333333333333" customWidth="1"/>
    <col min="12" max="12" width="25.2916666666667" customWidth="1"/>
  </cols>
  <sheetData>
    <row r="1" ht="142.5" spans="1:12">
      <c r="A1" s="7" t="s">
        <v>0</v>
      </c>
      <c r="B1" s="8" t="s">
        <v>38</v>
      </c>
      <c r="C1" s="8" t="s">
        <v>39</v>
      </c>
      <c r="D1" s="9" t="s">
        <v>40</v>
      </c>
      <c r="E1" s="10" t="s">
        <v>41</v>
      </c>
      <c r="F1" s="10" t="s">
        <v>42</v>
      </c>
      <c r="G1" s="11" t="s">
        <v>43</v>
      </c>
      <c r="H1" s="12" t="s">
        <v>44</v>
      </c>
      <c r="I1" s="11" t="s">
        <v>44</v>
      </c>
      <c r="J1" s="12" t="s">
        <v>45</v>
      </c>
      <c r="K1" s="12" t="s">
        <v>46</v>
      </c>
      <c r="L1" s="11" t="s">
        <v>47</v>
      </c>
    </row>
    <row r="2" s="4" customFormat="1" ht="14.25" spans="1:13">
      <c r="A2" s="13" t="s">
        <v>9</v>
      </c>
      <c r="B2" s="14">
        <v>1</v>
      </c>
      <c r="C2" s="14">
        <v>2</v>
      </c>
      <c r="D2" s="14">
        <v>2</v>
      </c>
      <c r="E2" s="15">
        <v>2</v>
      </c>
      <c r="F2" s="15">
        <v>2</v>
      </c>
      <c r="G2" s="15">
        <v>0</v>
      </c>
      <c r="H2" s="15">
        <v>0</v>
      </c>
      <c r="I2" s="15">
        <v>2</v>
      </c>
      <c r="J2" s="15">
        <v>2</v>
      </c>
      <c r="K2" s="15">
        <v>2</v>
      </c>
      <c r="L2" s="15">
        <v>3</v>
      </c>
      <c r="M2" s="15"/>
    </row>
    <row r="3" s="4" customFormat="1" ht="14.25" spans="1:12">
      <c r="A3" s="13" t="s">
        <v>10</v>
      </c>
      <c r="B3" s="14" t="s">
        <v>48</v>
      </c>
      <c r="C3" s="15" t="s">
        <v>49</v>
      </c>
      <c r="D3" s="15" t="s">
        <v>50</v>
      </c>
      <c r="E3" s="15" t="s">
        <v>51</v>
      </c>
      <c r="F3" s="16" t="s">
        <v>52</v>
      </c>
      <c r="G3" s="15">
        <v>0</v>
      </c>
      <c r="H3" s="15">
        <v>1</v>
      </c>
      <c r="I3" s="15" t="s">
        <v>53</v>
      </c>
      <c r="J3" s="15" t="s">
        <v>54</v>
      </c>
      <c r="K3" s="15" t="s">
        <v>55</v>
      </c>
      <c r="L3" s="15" t="s">
        <v>56</v>
      </c>
    </row>
    <row r="4" s="4" customFormat="1" ht="14.25" spans="1:12">
      <c r="A4" s="13" t="s">
        <v>19</v>
      </c>
      <c r="B4" s="13" t="s">
        <v>20</v>
      </c>
      <c r="C4" s="13" t="s">
        <v>21</v>
      </c>
      <c r="D4" s="13" t="s">
        <v>20</v>
      </c>
      <c r="E4" s="13" t="s">
        <v>57</v>
      </c>
      <c r="F4" s="13" t="s">
        <v>20</v>
      </c>
      <c r="G4" s="13"/>
      <c r="H4" s="15"/>
      <c r="I4" s="13" t="s">
        <v>20</v>
      </c>
      <c r="J4" s="15" t="s">
        <v>23</v>
      </c>
      <c r="K4" s="13" t="s">
        <v>58</v>
      </c>
      <c r="L4" s="13" t="s">
        <v>20</v>
      </c>
    </row>
    <row r="5" s="4" customFormat="1" ht="16.8" customHeight="1" spans="1:12">
      <c r="A5" s="17">
        <v>1</v>
      </c>
      <c r="B5" s="4">
        <v>1</v>
      </c>
      <c r="C5" s="4" t="s">
        <v>59</v>
      </c>
      <c r="D5" s="4">
        <v>6</v>
      </c>
      <c r="E5" s="4" t="s">
        <v>60</v>
      </c>
      <c r="F5" s="4">
        <v>1</v>
      </c>
      <c r="G5" s="18">
        <v>20000</v>
      </c>
      <c r="H5" s="18">
        <v>1</v>
      </c>
      <c r="I5" s="4">
        <f t="shared" ref="I5:I22" si="0">G5*H5</f>
        <v>20000</v>
      </c>
      <c r="J5" s="4" t="str">
        <f t="shared" ref="J5:J7" si="1">_xlfn.DISPIMG("ID_65270ABED6A143CA9A6E2DA6D5253C20",1)</f>
        <v>=DISPIMG("ID_65270ABED6A143CA9A6E2DA6D5253C20",1)</v>
      </c>
      <c r="K5" s="4">
        <v>1</v>
      </c>
      <c r="L5" s="4">
        <v>1</v>
      </c>
    </row>
    <row r="6" s="4" customFormat="1" ht="16.35" spans="1:12">
      <c r="A6" s="17">
        <v>1</v>
      </c>
      <c r="B6" s="4">
        <v>2</v>
      </c>
      <c r="C6" s="4" t="s">
        <v>61</v>
      </c>
      <c r="D6" s="4">
        <v>6</v>
      </c>
      <c r="E6" s="4" t="s">
        <v>60</v>
      </c>
      <c r="F6" s="4">
        <v>1</v>
      </c>
      <c r="G6" s="18">
        <v>24000</v>
      </c>
      <c r="H6" s="18">
        <v>1</v>
      </c>
      <c r="I6" s="4">
        <f t="shared" si="0"/>
        <v>24000</v>
      </c>
      <c r="J6" s="4" t="str">
        <f t="shared" si="1"/>
        <v>=DISPIMG("ID_65270ABED6A143CA9A6E2DA6D5253C20",1)</v>
      </c>
      <c r="K6" s="4">
        <v>1</v>
      </c>
      <c r="L6" s="4">
        <v>1</v>
      </c>
    </row>
    <row r="7" s="4" customFormat="1" ht="16.35" spans="1:12">
      <c r="A7" s="17" t="s">
        <v>62</v>
      </c>
      <c r="B7" s="4">
        <v>3</v>
      </c>
      <c r="C7" s="4" t="s">
        <v>63</v>
      </c>
      <c r="D7" s="4">
        <v>6</v>
      </c>
      <c r="E7" s="4" t="s">
        <v>60</v>
      </c>
      <c r="F7" s="4">
        <v>1</v>
      </c>
      <c r="G7" s="18">
        <v>28000</v>
      </c>
      <c r="H7" s="18">
        <v>1</v>
      </c>
      <c r="I7" s="4">
        <f t="shared" si="0"/>
        <v>28000</v>
      </c>
      <c r="J7" s="4" t="str">
        <f t="shared" si="1"/>
        <v>=DISPIMG("ID_65270ABED6A143CA9A6E2DA6D5253C20",1)</v>
      </c>
      <c r="K7" s="4">
        <v>1</v>
      </c>
      <c r="L7" s="4">
        <v>1</v>
      </c>
    </row>
    <row r="8" s="4" customFormat="1" ht="16.8" spans="1:12">
      <c r="A8" s="17" t="s">
        <v>62</v>
      </c>
      <c r="B8" s="4">
        <v>4</v>
      </c>
      <c r="C8" s="4" t="s">
        <v>64</v>
      </c>
      <c r="D8" s="4">
        <v>6</v>
      </c>
      <c r="E8" s="4" t="s">
        <v>60</v>
      </c>
      <c r="F8" s="4">
        <v>2</v>
      </c>
      <c r="G8" s="18">
        <v>20000</v>
      </c>
      <c r="H8" s="18">
        <v>0.8</v>
      </c>
      <c r="I8" s="4">
        <f t="shared" si="0"/>
        <v>16000</v>
      </c>
      <c r="J8" s="4" t="str">
        <f t="shared" ref="J8:J10" si="2">_xlfn.DISPIMG("ID_E31128960DEA4CBF9C4BDB2DC1750D18",1)</f>
        <v>=DISPIMG("ID_E31128960DEA4CBF9C4BDB2DC1750D18",1)</v>
      </c>
      <c r="K8" s="4">
        <v>1</v>
      </c>
      <c r="L8" s="4">
        <v>1</v>
      </c>
    </row>
    <row r="9" s="4" customFormat="1" ht="16.8" spans="1:12">
      <c r="A9" s="17" t="s">
        <v>62</v>
      </c>
      <c r="B9" s="4">
        <v>5</v>
      </c>
      <c r="C9" s="4" t="s">
        <v>65</v>
      </c>
      <c r="D9" s="4">
        <v>6</v>
      </c>
      <c r="E9" s="4" t="s">
        <v>60</v>
      </c>
      <c r="F9" s="4">
        <v>2</v>
      </c>
      <c r="G9" s="18">
        <v>24000</v>
      </c>
      <c r="H9" s="18">
        <v>0.8</v>
      </c>
      <c r="I9" s="4">
        <f t="shared" si="0"/>
        <v>19200</v>
      </c>
      <c r="J9" s="4" t="str">
        <f t="shared" si="2"/>
        <v>=DISPIMG("ID_E31128960DEA4CBF9C4BDB2DC1750D18",1)</v>
      </c>
      <c r="K9" s="4">
        <v>1</v>
      </c>
      <c r="L9" s="4">
        <v>1</v>
      </c>
    </row>
    <row r="10" s="4" customFormat="1" ht="16.8" spans="1:12">
      <c r="A10" s="17" t="s">
        <v>62</v>
      </c>
      <c r="B10" s="4">
        <v>6</v>
      </c>
      <c r="C10" s="4" t="s">
        <v>66</v>
      </c>
      <c r="D10" s="4">
        <v>6</v>
      </c>
      <c r="E10" s="4" t="s">
        <v>60</v>
      </c>
      <c r="F10" s="4">
        <v>2</v>
      </c>
      <c r="G10" s="18">
        <v>28000</v>
      </c>
      <c r="H10" s="18">
        <v>0.8</v>
      </c>
      <c r="I10" s="4">
        <f t="shared" si="0"/>
        <v>22400</v>
      </c>
      <c r="J10" s="4" t="str">
        <f t="shared" si="2"/>
        <v>=DISPIMG("ID_E31128960DEA4CBF9C4BDB2DC1750D18",1)</v>
      </c>
      <c r="K10" s="4">
        <v>1</v>
      </c>
      <c r="L10" s="4">
        <v>1</v>
      </c>
    </row>
    <row r="11" s="4" customFormat="1" ht="16.8" spans="1:12">
      <c r="A11" s="17" t="s">
        <v>62</v>
      </c>
      <c r="B11" s="4">
        <v>7</v>
      </c>
      <c r="C11" s="4" t="s">
        <v>67</v>
      </c>
      <c r="D11" s="4">
        <v>6</v>
      </c>
      <c r="E11" s="4" t="s">
        <v>60</v>
      </c>
      <c r="F11" s="4">
        <v>3</v>
      </c>
      <c r="G11" s="18">
        <v>20000</v>
      </c>
      <c r="H11" s="18">
        <v>0.1</v>
      </c>
      <c r="I11" s="4">
        <f t="shared" si="0"/>
        <v>2000</v>
      </c>
      <c r="J11" s="4" t="str">
        <f t="shared" ref="J11:J13" si="3">_xlfn.DISPIMG("ID_1533A4BF36C9491EA6F1B445A0988563",1)</f>
        <v>=DISPIMG("ID_1533A4BF36C9491EA6F1B445A0988563",1)</v>
      </c>
      <c r="K11" s="4">
        <v>1</v>
      </c>
      <c r="L11" s="4">
        <v>1</v>
      </c>
    </row>
    <row r="12" s="4" customFormat="1" ht="16.8" spans="1:12">
      <c r="A12" s="17" t="s">
        <v>62</v>
      </c>
      <c r="B12" s="4">
        <v>8</v>
      </c>
      <c r="C12" s="4" t="s">
        <v>68</v>
      </c>
      <c r="D12" s="4">
        <v>6</v>
      </c>
      <c r="E12" s="4" t="s">
        <v>60</v>
      </c>
      <c r="F12" s="4">
        <v>3</v>
      </c>
      <c r="G12" s="18">
        <v>24000</v>
      </c>
      <c r="H12" s="18">
        <v>0.1</v>
      </c>
      <c r="I12" s="4">
        <f t="shared" si="0"/>
        <v>2400</v>
      </c>
      <c r="J12" s="4" t="str">
        <f t="shared" si="3"/>
        <v>=DISPIMG("ID_1533A4BF36C9491EA6F1B445A0988563",1)</v>
      </c>
      <c r="K12" s="4">
        <v>1</v>
      </c>
      <c r="L12" s="4">
        <v>1</v>
      </c>
    </row>
    <row r="13" s="4" customFormat="1" ht="16.8" spans="1:12">
      <c r="A13" s="17" t="s">
        <v>62</v>
      </c>
      <c r="B13" s="4">
        <v>9</v>
      </c>
      <c r="C13" s="4" t="s">
        <v>69</v>
      </c>
      <c r="D13" s="4">
        <v>6</v>
      </c>
      <c r="E13" s="4" t="s">
        <v>60</v>
      </c>
      <c r="F13" s="4">
        <v>3</v>
      </c>
      <c r="G13" s="18">
        <v>28000</v>
      </c>
      <c r="H13" s="18">
        <v>0.1</v>
      </c>
      <c r="I13" s="4">
        <f t="shared" si="0"/>
        <v>2800</v>
      </c>
      <c r="J13" s="4" t="str">
        <f t="shared" si="3"/>
        <v>=DISPIMG("ID_1533A4BF36C9491EA6F1B445A0988563",1)</v>
      </c>
      <c r="K13" s="4">
        <v>1</v>
      </c>
      <c r="L13" s="4">
        <v>1</v>
      </c>
    </row>
    <row r="14" s="4" customFormat="1" ht="14.25" spans="1:12">
      <c r="A14" s="17" t="s">
        <v>62</v>
      </c>
      <c r="B14" s="4">
        <v>10</v>
      </c>
      <c r="C14" s="4" t="s">
        <v>70</v>
      </c>
      <c r="D14" s="4">
        <v>6</v>
      </c>
      <c r="E14" s="4" t="s">
        <v>60</v>
      </c>
      <c r="F14" s="4">
        <v>1</v>
      </c>
      <c r="G14" s="18">
        <v>20000</v>
      </c>
      <c r="H14" s="18">
        <v>1.5</v>
      </c>
      <c r="I14" s="4">
        <f t="shared" si="0"/>
        <v>30000</v>
      </c>
      <c r="J14" s="4" t="s">
        <v>71</v>
      </c>
      <c r="K14" s="4">
        <v>1</v>
      </c>
      <c r="L14" s="4">
        <v>2</v>
      </c>
    </row>
    <row r="15" s="4" customFormat="1" ht="14.25" spans="1:12">
      <c r="A15" s="17" t="s">
        <v>62</v>
      </c>
      <c r="B15" s="4">
        <v>11</v>
      </c>
      <c r="C15" s="4" t="s">
        <v>72</v>
      </c>
      <c r="D15" s="4">
        <v>6</v>
      </c>
      <c r="E15" s="4" t="s">
        <v>60</v>
      </c>
      <c r="F15" s="4">
        <v>1</v>
      </c>
      <c r="G15" s="18">
        <v>24000</v>
      </c>
      <c r="H15" s="18">
        <v>1.5</v>
      </c>
      <c r="I15" s="4">
        <f t="shared" si="0"/>
        <v>36000</v>
      </c>
      <c r="J15" s="4" t="s">
        <v>71</v>
      </c>
      <c r="K15" s="4">
        <v>1</v>
      </c>
      <c r="L15" s="4">
        <v>2</v>
      </c>
    </row>
    <row r="16" s="4" customFormat="1" ht="14.25" spans="1:12">
      <c r="A16" s="17" t="s">
        <v>62</v>
      </c>
      <c r="B16" s="4">
        <v>12</v>
      </c>
      <c r="C16" s="4" t="s">
        <v>73</v>
      </c>
      <c r="D16" s="4">
        <v>6</v>
      </c>
      <c r="E16" s="4" t="s">
        <v>60</v>
      </c>
      <c r="F16" s="4">
        <v>1</v>
      </c>
      <c r="G16" s="18">
        <v>28000</v>
      </c>
      <c r="H16" s="18">
        <v>1.5</v>
      </c>
      <c r="I16" s="4">
        <f t="shared" si="0"/>
        <v>42000</v>
      </c>
      <c r="J16" s="4" t="s">
        <v>71</v>
      </c>
      <c r="K16" s="4">
        <v>1</v>
      </c>
      <c r="L16" s="4">
        <v>2</v>
      </c>
    </row>
    <row r="17" s="4" customFormat="1" ht="14.25" spans="1:12">
      <c r="A17" s="17" t="s">
        <v>62</v>
      </c>
      <c r="B17" s="4">
        <v>13</v>
      </c>
      <c r="C17" s="4" t="s">
        <v>74</v>
      </c>
      <c r="D17" s="4">
        <v>6</v>
      </c>
      <c r="E17" s="4" t="s">
        <v>60</v>
      </c>
      <c r="F17" s="4">
        <v>4</v>
      </c>
      <c r="G17" s="18">
        <v>20000</v>
      </c>
      <c r="H17" s="18">
        <v>0.5</v>
      </c>
      <c r="I17" s="4">
        <f t="shared" si="0"/>
        <v>10000</v>
      </c>
      <c r="J17" s="4" t="s">
        <v>71</v>
      </c>
      <c r="K17" s="4">
        <v>1</v>
      </c>
      <c r="L17" s="4">
        <v>2</v>
      </c>
    </row>
    <row r="18" s="4" customFormat="1" ht="14.25" spans="1:12">
      <c r="A18" s="17" t="s">
        <v>62</v>
      </c>
      <c r="B18" s="4">
        <v>14</v>
      </c>
      <c r="C18" s="4" t="s">
        <v>75</v>
      </c>
      <c r="D18" s="4">
        <v>6</v>
      </c>
      <c r="E18" s="4" t="s">
        <v>60</v>
      </c>
      <c r="F18" s="4">
        <v>4</v>
      </c>
      <c r="G18" s="18">
        <v>24000</v>
      </c>
      <c r="H18" s="18">
        <v>0.5</v>
      </c>
      <c r="I18" s="4">
        <f t="shared" si="0"/>
        <v>12000</v>
      </c>
      <c r="J18" s="4" t="s">
        <v>71</v>
      </c>
      <c r="K18" s="4">
        <v>1</v>
      </c>
      <c r="L18" s="4">
        <v>2</v>
      </c>
    </row>
    <row r="19" s="4" customFormat="1" ht="14.25" spans="1:12">
      <c r="A19" s="17" t="s">
        <v>62</v>
      </c>
      <c r="B19" s="4">
        <v>15</v>
      </c>
      <c r="C19" s="4" t="s">
        <v>76</v>
      </c>
      <c r="D19" s="4">
        <v>6</v>
      </c>
      <c r="E19" s="4" t="s">
        <v>60</v>
      </c>
      <c r="F19" s="4">
        <v>4</v>
      </c>
      <c r="G19" s="18">
        <v>28000</v>
      </c>
      <c r="H19" s="18">
        <v>0.5</v>
      </c>
      <c r="I19" s="4">
        <f t="shared" si="0"/>
        <v>14000</v>
      </c>
      <c r="J19" s="4" t="s">
        <v>71</v>
      </c>
      <c r="K19" s="4">
        <v>1</v>
      </c>
      <c r="L19" s="4">
        <v>2</v>
      </c>
    </row>
    <row r="20" s="4" customFormat="1" ht="14.25" spans="1:12">
      <c r="A20" s="17" t="s">
        <v>62</v>
      </c>
      <c r="B20" s="4">
        <v>101</v>
      </c>
      <c r="C20" s="4" t="s">
        <v>59</v>
      </c>
      <c r="D20" s="4">
        <v>6</v>
      </c>
      <c r="E20" s="4" t="s">
        <v>60</v>
      </c>
      <c r="F20" s="4">
        <v>1</v>
      </c>
      <c r="G20" s="18">
        <v>20000</v>
      </c>
      <c r="H20" s="18">
        <v>1</v>
      </c>
      <c r="I20" s="4">
        <f t="shared" si="0"/>
        <v>20000</v>
      </c>
      <c r="J20" s="4" t="s">
        <v>71</v>
      </c>
      <c r="K20" s="4">
        <v>1</v>
      </c>
      <c r="L20" s="4">
        <v>3</v>
      </c>
    </row>
    <row r="21" s="4" customFormat="1" ht="14.25" spans="1:12">
      <c r="A21" s="17" t="s">
        <v>62</v>
      </c>
      <c r="B21" s="4">
        <v>102</v>
      </c>
      <c r="C21" s="4" t="s">
        <v>61</v>
      </c>
      <c r="D21" s="4">
        <v>6</v>
      </c>
      <c r="E21" s="4" t="s">
        <v>60</v>
      </c>
      <c r="F21" s="4">
        <v>1</v>
      </c>
      <c r="G21" s="18">
        <v>24000</v>
      </c>
      <c r="H21" s="18">
        <v>1</v>
      </c>
      <c r="I21" s="4">
        <f t="shared" si="0"/>
        <v>24000</v>
      </c>
      <c r="J21" s="4" t="s">
        <v>71</v>
      </c>
      <c r="K21" s="4">
        <v>1</v>
      </c>
      <c r="L21" s="4">
        <v>3</v>
      </c>
    </row>
    <row r="22" s="5" customFormat="1" spans="1:12">
      <c r="A22" s="5">
        <v>1</v>
      </c>
      <c r="B22" s="5">
        <v>103</v>
      </c>
      <c r="C22" s="5" t="s">
        <v>63</v>
      </c>
      <c r="D22" s="5">
        <v>6</v>
      </c>
      <c r="E22" s="5" t="s">
        <v>60</v>
      </c>
      <c r="F22" s="5">
        <v>1</v>
      </c>
      <c r="G22" s="18">
        <v>28000</v>
      </c>
      <c r="H22" s="19">
        <v>1</v>
      </c>
      <c r="I22" s="5">
        <f t="shared" si="0"/>
        <v>28000</v>
      </c>
      <c r="J22" s="5" t="s">
        <v>71</v>
      </c>
      <c r="K22" s="5">
        <v>1</v>
      </c>
      <c r="L22" s="5">
        <v>3</v>
      </c>
    </row>
    <row r="23" s="4" customFormat="1" ht="14.25" spans="1:12">
      <c r="A23" s="17" t="s">
        <v>62</v>
      </c>
      <c r="B23" s="4">
        <v>201</v>
      </c>
      <c r="C23" s="20" t="s">
        <v>77</v>
      </c>
      <c r="D23" s="4">
        <v>1</v>
      </c>
      <c r="E23" s="4" t="s">
        <v>60</v>
      </c>
      <c r="F23" s="4" t="s">
        <v>71</v>
      </c>
      <c r="G23" s="4" t="s">
        <v>71</v>
      </c>
      <c r="H23" s="4" t="s">
        <v>71</v>
      </c>
      <c r="I23" s="4" t="s">
        <v>71</v>
      </c>
      <c r="J23" s="4" t="s">
        <v>71</v>
      </c>
      <c r="K23" s="4" t="s">
        <v>71</v>
      </c>
      <c r="L23" s="4" t="s">
        <v>71</v>
      </c>
    </row>
    <row r="24" s="4" customFormat="1" ht="14.25" spans="1:12">
      <c r="A24" s="17" t="s">
        <v>62</v>
      </c>
      <c r="B24" s="4">
        <v>202</v>
      </c>
      <c r="C24" s="20" t="s">
        <v>78</v>
      </c>
      <c r="D24" s="4">
        <v>1</v>
      </c>
      <c r="E24" s="4" t="s">
        <v>60</v>
      </c>
      <c r="F24" s="4" t="s">
        <v>71</v>
      </c>
      <c r="G24" s="4" t="s">
        <v>71</v>
      </c>
      <c r="H24" s="4" t="s">
        <v>71</v>
      </c>
      <c r="I24" s="4" t="s">
        <v>71</v>
      </c>
      <c r="J24" s="4" t="s">
        <v>71</v>
      </c>
      <c r="K24" s="4" t="s">
        <v>71</v>
      </c>
      <c r="L24" s="4" t="s">
        <v>71</v>
      </c>
    </row>
    <row r="25" s="4" customFormat="1" ht="14.25" spans="1:12">
      <c r="A25" s="17" t="s">
        <v>62</v>
      </c>
      <c r="B25" s="4">
        <v>203</v>
      </c>
      <c r="C25" s="20" t="s">
        <v>79</v>
      </c>
      <c r="D25" s="4">
        <v>2</v>
      </c>
      <c r="E25" s="4" t="s">
        <v>60</v>
      </c>
      <c r="F25" s="4" t="s">
        <v>71</v>
      </c>
      <c r="G25" s="4" t="s">
        <v>71</v>
      </c>
      <c r="H25" s="4" t="s">
        <v>71</v>
      </c>
      <c r="I25" s="4" t="s">
        <v>71</v>
      </c>
      <c r="J25" s="4" t="s">
        <v>71</v>
      </c>
      <c r="K25" s="4" t="s">
        <v>71</v>
      </c>
      <c r="L25" s="4" t="s">
        <v>71</v>
      </c>
    </row>
    <row r="26" s="4" customFormat="1" ht="14.25" spans="1:14">
      <c r="A26" s="17" t="s">
        <v>62</v>
      </c>
      <c r="B26" s="4">
        <v>204</v>
      </c>
      <c r="C26" s="20" t="s">
        <v>80</v>
      </c>
      <c r="D26" s="20">
        <v>2</v>
      </c>
      <c r="E26" s="4" t="s">
        <v>60</v>
      </c>
      <c r="F26" s="4" t="s">
        <v>71</v>
      </c>
      <c r="G26" s="4" t="s">
        <v>71</v>
      </c>
      <c r="H26" s="4" t="s">
        <v>71</v>
      </c>
      <c r="I26" s="4" t="s">
        <v>71</v>
      </c>
      <c r="J26" s="20" t="s">
        <v>71</v>
      </c>
      <c r="K26" s="4" t="s">
        <v>71</v>
      </c>
      <c r="L26" s="4" t="s">
        <v>71</v>
      </c>
      <c r="M26" s="20"/>
      <c r="N26" s="20"/>
    </row>
    <row r="27" s="6" customFormat="1" ht="14.25" spans="1:14">
      <c r="A27" s="21" t="s">
        <v>81</v>
      </c>
      <c r="B27" s="6">
        <v>205</v>
      </c>
      <c r="C27" s="22" t="s">
        <v>82</v>
      </c>
      <c r="D27" s="22">
        <v>3</v>
      </c>
      <c r="E27" s="6" t="s">
        <v>60</v>
      </c>
      <c r="F27" s="6" t="s">
        <v>71</v>
      </c>
      <c r="G27" s="6" t="s">
        <v>71</v>
      </c>
      <c r="H27" s="6" t="s">
        <v>71</v>
      </c>
      <c r="I27" s="6" t="s">
        <v>71</v>
      </c>
      <c r="J27" s="22" t="s">
        <v>71</v>
      </c>
      <c r="K27" s="6" t="s">
        <v>71</v>
      </c>
      <c r="L27" s="6" t="s">
        <v>71</v>
      </c>
      <c r="M27" s="22"/>
      <c r="N27" s="22"/>
    </row>
    <row r="28" spans="3:14">
      <c r="C28" s="23"/>
      <c r="D28" s="23"/>
      <c r="G28" s="24"/>
      <c r="H28" s="23"/>
      <c r="I28" s="23"/>
      <c r="J28" s="23"/>
      <c r="K28" s="23"/>
      <c r="L28" s="23"/>
      <c r="M28" s="24"/>
      <c r="N28" s="24"/>
    </row>
    <row r="29" spans="3:14">
      <c r="C29" s="23"/>
      <c r="D29" s="23"/>
      <c r="G29" s="24"/>
      <c r="H29" s="23"/>
      <c r="I29" s="23"/>
      <c r="J29" s="23"/>
      <c r="K29" s="23"/>
      <c r="L29" s="23"/>
      <c r="M29" s="24"/>
      <c r="N29" s="24"/>
    </row>
    <row r="30" spans="3:14">
      <c r="C30" s="23"/>
      <c r="D30" s="23"/>
      <c r="G30" s="24"/>
      <c r="H30" s="23"/>
      <c r="I30" s="23"/>
      <c r="J30" s="23"/>
      <c r="K30" s="23"/>
      <c r="L30" s="23"/>
      <c r="M30" s="24"/>
      <c r="N30" s="24"/>
    </row>
    <row r="31" spans="3:14">
      <c r="C31" s="23"/>
      <c r="D31" s="23"/>
      <c r="G31" s="24"/>
      <c r="H31" s="23"/>
      <c r="I31" s="23"/>
      <c r="J31" s="23"/>
      <c r="K31" s="23"/>
      <c r="L31" s="23"/>
      <c r="M31" s="24"/>
      <c r="N31" s="24"/>
    </row>
    <row r="32" spans="3:14">
      <c r="C32" s="23"/>
      <c r="D32" s="23"/>
      <c r="G32" s="24"/>
      <c r="H32" s="24"/>
      <c r="I32" s="24"/>
      <c r="J32" s="24"/>
      <c r="K32" s="24"/>
      <c r="L32" s="24"/>
      <c r="M32" s="24"/>
      <c r="N32" s="24"/>
    </row>
    <row r="33" spans="3:14">
      <c r="C33" s="23"/>
      <c r="D33" s="23"/>
      <c r="G33" s="24"/>
      <c r="H33" s="24"/>
      <c r="I33" s="24"/>
      <c r="J33" s="24"/>
      <c r="K33" s="24"/>
      <c r="L33" s="24"/>
      <c r="M33" s="24"/>
      <c r="N33" s="24"/>
    </row>
    <row r="34" spans="3:14">
      <c r="C34" s="23"/>
      <c r="D34" s="23"/>
      <c r="G34" s="24"/>
      <c r="H34" s="24"/>
      <c r="I34" s="24"/>
      <c r="J34" s="24"/>
      <c r="K34" s="24"/>
      <c r="L34" s="24"/>
      <c r="M34" s="24"/>
      <c r="N34" s="24"/>
    </row>
    <row r="35" spans="3:14">
      <c r="C35" s="23"/>
      <c r="D35" s="23"/>
      <c r="G35" s="24"/>
      <c r="H35" s="23"/>
      <c r="I35" s="23"/>
      <c r="J35" s="23"/>
      <c r="K35" s="23"/>
      <c r="L35" s="23"/>
      <c r="M35" s="24"/>
      <c r="N35" s="24"/>
    </row>
    <row r="36" spans="3:14">
      <c r="C36" s="23"/>
      <c r="D36" s="23"/>
      <c r="G36" s="24"/>
      <c r="H36" s="23"/>
      <c r="I36" s="23"/>
      <c r="J36" s="23"/>
      <c r="K36" s="23"/>
      <c r="L36" s="23"/>
      <c r="M36" s="24"/>
      <c r="N36" s="24"/>
    </row>
    <row r="37" spans="3:14">
      <c r="C37" s="23"/>
      <c r="D37" s="23"/>
      <c r="G37" s="24"/>
      <c r="H37" s="24"/>
      <c r="I37" s="24"/>
      <c r="J37" s="24"/>
      <c r="K37" s="24"/>
      <c r="L37" s="24"/>
      <c r="M37" s="24"/>
      <c r="N37" s="24"/>
    </row>
    <row r="38" spans="3:14">
      <c r="C38" s="23"/>
      <c r="D38" s="23"/>
      <c r="G38" s="24"/>
      <c r="H38" s="23"/>
      <c r="I38" s="23"/>
      <c r="J38" s="23"/>
      <c r="K38" s="23"/>
      <c r="L38" s="23"/>
      <c r="M38" s="23"/>
      <c r="N38" s="23"/>
    </row>
    <row r="39" spans="3:14">
      <c r="C39" s="23"/>
      <c r="D39" s="24"/>
      <c r="E39" s="24"/>
      <c r="F39" s="24"/>
      <c r="G39" s="24"/>
      <c r="H39" s="23"/>
      <c r="I39" s="23"/>
      <c r="J39" s="23"/>
      <c r="K39" s="23"/>
      <c r="L39" s="23"/>
      <c r="M39" s="23"/>
      <c r="N39" s="23"/>
    </row>
    <row r="40" spans="3:14">
      <c r="C40" s="23"/>
      <c r="D40" s="24"/>
      <c r="E40" s="24"/>
      <c r="F40" s="24"/>
      <c r="G40" s="24"/>
      <c r="H40" s="23"/>
      <c r="I40" s="23"/>
      <c r="J40" s="23"/>
      <c r="K40" s="23"/>
      <c r="L40" s="23"/>
      <c r="M40" s="23"/>
      <c r="N40" s="23"/>
    </row>
    <row r="41" spans="3:14">
      <c r="C41" s="23"/>
      <c r="D41" s="24"/>
      <c r="E41" s="24"/>
      <c r="F41" s="24"/>
      <c r="G41" s="24"/>
      <c r="H41" s="23"/>
      <c r="I41" s="23"/>
      <c r="J41" s="23"/>
      <c r="K41" s="23"/>
      <c r="L41" s="23"/>
      <c r="M41" s="23"/>
      <c r="N41" s="23"/>
    </row>
    <row r="42" spans="3:14">
      <c r="C42" s="23"/>
      <c r="D42" s="24"/>
      <c r="E42" s="24"/>
      <c r="F42" s="24"/>
      <c r="G42" s="24"/>
      <c r="H42" s="23"/>
      <c r="I42" s="23"/>
      <c r="J42" s="23"/>
      <c r="K42" s="23"/>
      <c r="L42" s="23"/>
      <c r="M42" s="23"/>
      <c r="N42" s="23"/>
    </row>
    <row r="43" spans="3:14">
      <c r="C43" s="23"/>
      <c r="D43" s="24"/>
      <c r="E43" s="24"/>
      <c r="F43" s="24"/>
      <c r="G43" s="24"/>
      <c r="H43" s="23"/>
      <c r="I43" s="23"/>
      <c r="J43" s="23"/>
      <c r="K43" s="23"/>
      <c r="L43" s="23"/>
      <c r="M43" s="23"/>
      <c r="N43" s="23"/>
    </row>
    <row r="44" spans="3:14"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</row>
    <row r="45" spans="3:14">
      <c r="C45" s="24"/>
      <c r="D45" s="24"/>
      <c r="E45" s="24"/>
      <c r="F45" s="24"/>
      <c r="G45" s="24"/>
      <c r="H45" s="23"/>
      <c r="I45" s="23"/>
      <c r="J45" s="23"/>
      <c r="K45" s="23"/>
      <c r="L45" s="23"/>
      <c r="M45" s="24"/>
      <c r="N45" s="24"/>
    </row>
    <row r="46" spans="3:14">
      <c r="C46" s="24"/>
      <c r="D46" s="24"/>
      <c r="E46" s="24"/>
      <c r="F46" s="24"/>
      <c r="G46" s="24"/>
      <c r="H46" s="23"/>
      <c r="I46" s="23"/>
      <c r="J46" s="23"/>
      <c r="K46" s="23"/>
      <c r="L46" s="23"/>
      <c r="M46" s="24"/>
      <c r="N46" s="24"/>
    </row>
  </sheetData>
  <dataValidations count="1">
    <dataValidation type="list" allowBlank="1" showInputMessage="1" showErrorMessage="1" sqref="B4:G4 I4 K4:L4">
      <formula1>数据类型!$B$2:$B$56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8"/>
  <sheetViews>
    <sheetView topLeftCell="A15" workbookViewId="0">
      <selection activeCell="C74" sqref="C74"/>
    </sheetView>
  </sheetViews>
  <sheetFormatPr defaultColWidth="9" defaultRowHeight="13.5" outlineLevelCol="4"/>
  <cols>
    <col min="1" max="2" width="13.75" customWidth="1"/>
    <col min="3" max="3" width="10.375" customWidth="1"/>
    <col min="4" max="4" width="129.375" customWidth="1"/>
    <col min="5" max="5" width="28.25" customWidth="1"/>
  </cols>
  <sheetData>
    <row r="1" spans="1:5">
      <c r="A1" s="1" t="s">
        <v>83</v>
      </c>
      <c r="B1" s="1" t="s">
        <v>84</v>
      </c>
      <c r="C1" s="1" t="s">
        <v>85</v>
      </c>
      <c r="D1" s="1" t="s">
        <v>86</v>
      </c>
      <c r="E1" s="1" t="s">
        <v>87</v>
      </c>
    </row>
    <row r="2" spans="1:5">
      <c r="A2" s="2">
        <v>1</v>
      </c>
      <c r="B2" s="2" t="s">
        <v>88</v>
      </c>
      <c r="C2" s="2" t="s">
        <v>89</v>
      </c>
      <c r="D2" s="2" t="s">
        <v>90</v>
      </c>
      <c r="E2" s="2" t="s">
        <v>91</v>
      </c>
    </row>
    <row r="3" spans="1:5">
      <c r="A3" s="2">
        <v>2</v>
      </c>
      <c r="B3" s="2" t="s">
        <v>92</v>
      </c>
      <c r="C3" s="2" t="s">
        <v>93</v>
      </c>
      <c r="D3" s="2" t="s">
        <v>94</v>
      </c>
      <c r="E3" s="2" t="s">
        <v>95</v>
      </c>
    </row>
    <row r="4" spans="1:5">
      <c r="A4" s="2">
        <v>3</v>
      </c>
      <c r="B4" s="2" t="s">
        <v>20</v>
      </c>
      <c r="C4" s="2" t="s">
        <v>93</v>
      </c>
      <c r="D4" s="2" t="s">
        <v>96</v>
      </c>
      <c r="E4" s="2" t="s">
        <v>97</v>
      </c>
    </row>
    <row r="5" spans="1:5">
      <c r="A5" s="2">
        <v>4</v>
      </c>
      <c r="B5" s="2" t="s">
        <v>98</v>
      </c>
      <c r="C5" s="2" t="s">
        <v>93</v>
      </c>
      <c r="D5" s="2" t="s">
        <v>99</v>
      </c>
      <c r="E5" s="2" t="s">
        <v>100</v>
      </c>
    </row>
    <row r="6" spans="1:5">
      <c r="A6" s="2">
        <v>5</v>
      </c>
      <c r="B6" s="2" t="s">
        <v>58</v>
      </c>
      <c r="C6" s="2" t="s">
        <v>93</v>
      </c>
      <c r="D6" s="2" t="s">
        <v>101</v>
      </c>
      <c r="E6" s="2" t="s">
        <v>102</v>
      </c>
    </row>
    <row r="7" spans="1:5">
      <c r="A7" s="2">
        <v>6</v>
      </c>
      <c r="B7" s="2" t="s">
        <v>21</v>
      </c>
      <c r="C7" s="2"/>
      <c r="D7" s="2" t="s">
        <v>103</v>
      </c>
      <c r="E7" s="2" t="s">
        <v>104</v>
      </c>
    </row>
    <row r="8" spans="1:5">
      <c r="A8" s="2">
        <v>7</v>
      </c>
      <c r="B8" s="2" t="s">
        <v>105</v>
      </c>
      <c r="C8" s="2" t="s">
        <v>106</v>
      </c>
      <c r="D8" s="2" t="s">
        <v>107</v>
      </c>
      <c r="E8" s="2" t="s">
        <v>108</v>
      </c>
    </row>
    <row r="9" spans="1:5">
      <c r="A9" s="2">
        <v>8</v>
      </c>
      <c r="B9" s="2" t="s">
        <v>109</v>
      </c>
      <c r="C9" s="2" t="s">
        <v>106</v>
      </c>
      <c r="D9" s="2" t="s">
        <v>110</v>
      </c>
      <c r="E9" s="2" t="s">
        <v>111</v>
      </c>
    </row>
    <row r="10" spans="1:5">
      <c r="A10" s="2">
        <v>9</v>
      </c>
      <c r="B10" s="2" t="s">
        <v>112</v>
      </c>
      <c r="C10" s="2" t="s">
        <v>106</v>
      </c>
      <c r="D10" s="2" t="s">
        <v>113</v>
      </c>
      <c r="E10" s="2" t="s">
        <v>114</v>
      </c>
    </row>
    <row r="11" spans="1:5">
      <c r="A11" s="2">
        <v>10</v>
      </c>
      <c r="B11" s="2" t="s">
        <v>115</v>
      </c>
      <c r="C11" s="2" t="s">
        <v>106</v>
      </c>
      <c r="D11" s="2" t="s">
        <v>116</v>
      </c>
      <c r="E11" s="2" t="s">
        <v>117</v>
      </c>
    </row>
    <row r="12" spans="1:5">
      <c r="A12" s="2">
        <v>11</v>
      </c>
      <c r="B12" s="2" t="s">
        <v>118</v>
      </c>
      <c r="C12" s="2" t="s">
        <v>106</v>
      </c>
      <c r="D12" s="2" t="s">
        <v>119</v>
      </c>
      <c r="E12" s="2" t="s">
        <v>120</v>
      </c>
    </row>
    <row r="13" spans="1:4">
      <c r="A13" s="2">
        <v>12</v>
      </c>
      <c r="B13" s="2" t="s">
        <v>121</v>
      </c>
      <c r="C13" s="2" t="s">
        <v>106</v>
      </c>
      <c r="D13" s="2" t="s">
        <v>122</v>
      </c>
    </row>
    <row r="14" spans="1:3">
      <c r="A14" s="2">
        <v>13</v>
      </c>
      <c r="B14" s="2" t="s">
        <v>123</v>
      </c>
      <c r="C14" s="2" t="s">
        <v>124</v>
      </c>
    </row>
    <row r="15" spans="1:3">
      <c r="A15" s="2">
        <v>14</v>
      </c>
      <c r="B15" s="2" t="s">
        <v>125</v>
      </c>
      <c r="C15" s="2" t="s">
        <v>124</v>
      </c>
    </row>
    <row r="16" spans="1:3">
      <c r="A16" s="2">
        <v>15</v>
      </c>
      <c r="B16" s="2" t="s">
        <v>126</v>
      </c>
      <c r="C16" s="2" t="s">
        <v>124</v>
      </c>
    </row>
    <row r="17" spans="1:3">
      <c r="A17" s="2">
        <v>16</v>
      </c>
      <c r="B17" s="2" t="s">
        <v>127</v>
      </c>
      <c r="C17" s="2" t="s">
        <v>124</v>
      </c>
    </row>
    <row r="18" spans="1:3">
      <c r="A18" s="2">
        <v>17</v>
      </c>
      <c r="B18" s="2" t="s">
        <v>57</v>
      </c>
      <c r="C18" s="2" t="s">
        <v>124</v>
      </c>
    </row>
    <row r="19" spans="1:3">
      <c r="A19" s="2">
        <v>18</v>
      </c>
      <c r="B19" s="2" t="s">
        <v>128</v>
      </c>
      <c r="C19" s="2" t="s">
        <v>124</v>
      </c>
    </row>
    <row r="20" spans="1:3">
      <c r="A20" s="2">
        <v>19</v>
      </c>
      <c r="B20" s="2" t="s">
        <v>129</v>
      </c>
      <c r="C20" s="2" t="s">
        <v>106</v>
      </c>
    </row>
    <row r="21" spans="1:3">
      <c r="A21" s="2">
        <v>20</v>
      </c>
      <c r="B21" s="2" t="s">
        <v>130</v>
      </c>
      <c r="C21" s="2" t="s">
        <v>106</v>
      </c>
    </row>
    <row r="22" spans="1:3">
      <c r="A22" s="2">
        <v>21</v>
      </c>
      <c r="B22" s="2" t="s">
        <v>131</v>
      </c>
      <c r="C22" s="2" t="s">
        <v>106</v>
      </c>
    </row>
    <row r="23" spans="1:3">
      <c r="A23" s="2">
        <v>22</v>
      </c>
      <c r="B23" s="2" t="s">
        <v>132</v>
      </c>
      <c r="C23" s="2" t="s">
        <v>106</v>
      </c>
    </row>
    <row r="24" spans="1:3">
      <c r="A24" s="2">
        <v>23</v>
      </c>
      <c r="B24" s="2" t="s">
        <v>133</v>
      </c>
      <c r="C24" s="2" t="s">
        <v>106</v>
      </c>
    </row>
    <row r="25" spans="1:3">
      <c r="A25" s="2">
        <v>24</v>
      </c>
      <c r="B25" s="2" t="s">
        <v>134</v>
      </c>
      <c r="C25" s="2" t="s">
        <v>106</v>
      </c>
    </row>
    <row r="26" spans="1:5">
      <c r="A26" s="2">
        <v>25</v>
      </c>
      <c r="B26" s="2" t="s">
        <v>135</v>
      </c>
      <c r="C26" s="2" t="s">
        <v>136</v>
      </c>
      <c r="D26" s="2" t="s">
        <v>137</v>
      </c>
      <c r="E26" s="2" t="s">
        <v>62</v>
      </c>
    </row>
    <row r="27" spans="1:5">
      <c r="A27" s="2">
        <v>26</v>
      </c>
      <c r="B27" s="2" t="s">
        <v>138</v>
      </c>
      <c r="C27" s="2" t="s">
        <v>139</v>
      </c>
      <c r="D27" s="2" t="s">
        <v>140</v>
      </c>
      <c r="E27" s="2" t="s">
        <v>141</v>
      </c>
    </row>
    <row r="28" spans="1:5">
      <c r="A28" s="2">
        <v>27</v>
      </c>
      <c r="B28" s="2" t="s">
        <v>142</v>
      </c>
      <c r="C28" s="2" t="s">
        <v>106</v>
      </c>
      <c r="D28" s="2" t="s">
        <v>143</v>
      </c>
      <c r="E28" s="2" t="s">
        <v>144</v>
      </c>
    </row>
    <row r="29" spans="1:5">
      <c r="A29" s="2">
        <v>28</v>
      </c>
      <c r="B29" s="2" t="s">
        <v>145</v>
      </c>
      <c r="C29" s="2" t="s">
        <v>106</v>
      </c>
      <c r="D29" s="2" t="s">
        <v>146</v>
      </c>
      <c r="E29" s="2" t="s">
        <v>147</v>
      </c>
    </row>
    <row r="30" spans="1:4">
      <c r="A30" s="2">
        <v>29</v>
      </c>
      <c r="B30" s="2" t="s">
        <v>23</v>
      </c>
      <c r="C30" s="2" t="s">
        <v>148</v>
      </c>
      <c r="D30" s="2" t="s">
        <v>149</v>
      </c>
    </row>
    <row r="31" spans="1:5">
      <c r="A31" s="2">
        <v>30</v>
      </c>
      <c r="B31" s="2" t="s">
        <v>22</v>
      </c>
      <c r="C31" s="2" t="s">
        <v>139</v>
      </c>
      <c r="D31" s="2" t="s">
        <v>150</v>
      </c>
      <c r="E31" s="2" t="s">
        <v>151</v>
      </c>
    </row>
    <row r="32" spans="1:5">
      <c r="A32" s="2">
        <v>31</v>
      </c>
      <c r="B32" s="2" t="s">
        <v>152</v>
      </c>
      <c r="C32" s="2" t="s">
        <v>93</v>
      </c>
      <c r="D32" s="2" t="s">
        <v>153</v>
      </c>
      <c r="E32" s="2" t="s">
        <v>154</v>
      </c>
    </row>
    <row r="33" spans="1:5">
      <c r="A33" s="2">
        <v>32</v>
      </c>
      <c r="B33" s="2" t="s">
        <v>155</v>
      </c>
      <c r="C33" s="2" t="s">
        <v>156</v>
      </c>
      <c r="D33" s="2" t="s">
        <v>157</v>
      </c>
      <c r="E33" s="2" t="s">
        <v>156</v>
      </c>
    </row>
    <row r="34" spans="1:5">
      <c r="A34" s="2">
        <v>33</v>
      </c>
      <c r="B34" s="2" t="s">
        <v>158</v>
      </c>
      <c r="C34" s="2" t="s">
        <v>159</v>
      </c>
      <c r="D34" s="2" t="s">
        <v>160</v>
      </c>
      <c r="E34" s="2" t="s">
        <v>159</v>
      </c>
    </row>
    <row r="35" spans="1:5">
      <c r="A35" s="2">
        <v>34</v>
      </c>
      <c r="B35" s="2" t="s">
        <v>161</v>
      </c>
      <c r="C35" s="2" t="s">
        <v>106</v>
      </c>
      <c r="D35" s="2" t="s">
        <v>162</v>
      </c>
      <c r="E35" s="2" t="s">
        <v>151</v>
      </c>
    </row>
    <row r="36" spans="1:5">
      <c r="A36" s="2">
        <v>35</v>
      </c>
      <c r="B36" s="2" t="s">
        <v>163</v>
      </c>
      <c r="C36" s="2"/>
      <c r="D36" s="2" t="s">
        <v>164</v>
      </c>
      <c r="E36" s="2" t="s">
        <v>165</v>
      </c>
    </row>
    <row r="37" spans="1:4">
      <c r="A37" s="2">
        <v>36</v>
      </c>
      <c r="B37" s="2" t="s">
        <v>166</v>
      </c>
      <c r="C37" s="2"/>
      <c r="D37" s="2" t="s">
        <v>167</v>
      </c>
    </row>
    <row r="38" spans="1:5">
      <c r="A38" s="3">
        <v>37</v>
      </c>
      <c r="B38" s="3" t="s">
        <v>168</v>
      </c>
      <c r="C38" s="3" t="s">
        <v>106</v>
      </c>
      <c r="D38" s="3" t="s">
        <v>169</v>
      </c>
      <c r="E38" s="3" t="s">
        <v>170</v>
      </c>
    </row>
  </sheetData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s t a n d a l o n e = " y e s " ? > < c o m m e n t s   x m l n s = " h t t p s : / / w e b . w p s . c n / e t / 2 0 1 8 / m a i n "   x m l n s : s = " h t t p : / / s c h e m a s . o p e n x m l f o r m a t s . o r g / s p r e a d s h e e t m l / 2 0 0 6 / m a i n " > < c o m m e n t L i s t   s h e e t S t i d = " 1 " > < c o m m e n t   s : r e f = " K 1 "   r g b C l r = " B 8 C 8 3 8 " / > < c o m m e n t   s : r e f = " L 1 "   r g b C l r = " B 8 C 8 3 8 " / > < / c o m m e n t L i s t > < / c o m m e n t s > 
</file>

<file path=customXml/itemProps1.xml><?xml version="1.0" encoding="utf-8"?>
<ds:datastoreItem xmlns:ds="http://schemas.openxmlformats.org/officeDocument/2006/customXml" ds:itemID="{06A0048C-2381-489B-AA07-9611017176E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cfg_MapImageSet_地图图像集</vt:lpstr>
      <vt:lpstr>cfg_MapMassif_地图资源图集</vt:lpstr>
      <vt:lpstr>数据类型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企业用户_679568696</cp:lastModifiedBy>
  <dcterms:created xsi:type="dcterms:W3CDTF">2023-05-12T11:15:00Z</dcterms:created>
  <dcterms:modified xsi:type="dcterms:W3CDTF">2024-12-11T07:36:55Z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2052-12.1.0.19302</vt:lpwstr>
  </property>
  <property fmtid="{D5CDD505-2E9C-101B-9397-08002B2CF9AE}" pid="3" name="ICV">
    <vt:lpwstr>621F9FDC0E324C538E077714558BD81D_12</vt:lpwstr>
  </property>
</Properties>
</file>