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fg_MapImageSet_地图图像集" sheetId="3" r:id="rId1"/>
    <sheet name="cfg_MapMassif_地图资源图集" sheetId="1" r:id="rId2"/>
    <sheet name="数据类型" sheetId="4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E31128960DEA4CBF9C4BDB2DC1750D18" descr="万能齿轮地块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73840" y="1085850"/>
          <a:ext cx="191135" cy="184785"/>
        </a:xfrm>
        <a:prstGeom prst="rect">
          <a:avLst/>
        </a:prstGeom>
      </xdr:spPr>
    </xdr:pic>
  </etc:cellImage>
  <etc:cellImage>
    <xdr:pic>
      <xdr:nvPicPr>
        <xdr:cNvPr id="10" name="ID_1533A4BF36C9491EA6F1B445A0988563" descr="怨灵水晶地块1x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73840" y="1628775"/>
          <a:ext cx="191135" cy="184785"/>
        </a:xfrm>
        <a:prstGeom prst="rect">
          <a:avLst/>
        </a:prstGeom>
      </xdr:spPr>
    </xdr:pic>
  </etc:cellImage>
  <etc:cellImage>
    <xdr:pic>
      <xdr:nvPicPr>
        <xdr:cNvPr id="4" name="ID_EFB1EB7036594BD4AB9B7CBA32809B1B" descr="地图资源生成格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202025" y="3730625"/>
          <a:ext cx="762000" cy="1524000"/>
        </a:xfrm>
        <a:prstGeom prst="rect">
          <a:avLst/>
        </a:prstGeom>
      </xdr:spPr>
    </xdr:pic>
  </etc:cellImage>
  <etc:cellImage>
    <xdr:pic>
      <xdr:nvPicPr>
        <xdr:cNvPr id="3" name="ID_65270ABED6A143CA9A6E2DA6D5253C20" descr="废料地块1x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192750" y="2373630"/>
          <a:ext cx="184785" cy="179070"/>
        </a:xfrm>
        <a:prstGeom prst="rect">
          <a:avLst/>
        </a:prstGeom>
      </xdr:spPr>
    </xdr:pic>
  </etc:cellImage>
  <etc:cellImage>
    <xdr:pic>
      <xdr:nvPicPr>
        <xdr:cNvPr id="5" name="ID_5A24066537DA464E9986295F2B4A5A74" descr="地块临时素材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849725" y="2362200"/>
          <a:ext cx="1143000" cy="1149350"/>
        </a:xfrm>
        <a:prstGeom prst="rect">
          <a:avLst/>
        </a:prstGeom>
      </xdr:spPr>
    </xdr:pic>
  </etc:cellImage>
  <etc:cellImage>
    <xdr:pic>
      <xdr:nvPicPr>
        <xdr:cNvPr id="8" name="ID_DB2CF3B5B8BE4939858EB61D050FB732" descr="picture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949555" y="5815965"/>
          <a:ext cx="7150100" cy="4170680"/>
        </a:xfrm>
        <a:prstGeom prst="rect">
          <a:avLst/>
        </a:prstGeom>
      </xdr:spPr>
    </xdr:pic>
  </etc:cellImage>
  <etc:cellImage>
    <xdr:pic>
      <xdr:nvPicPr>
        <xdr:cNvPr id="2" name="ID_1B8D765690364953B9DD0A5FB0ECF439" descr="ID_DB2CF3B5B8BE4939858EB61D050FB73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694795" y="8037195"/>
          <a:ext cx="7139305" cy="4188460"/>
        </a:xfrm>
        <a:prstGeom prst="rect">
          <a:avLst/>
        </a:prstGeom>
      </xdr:spPr>
    </xdr:pic>
  </etc:cellImage>
  <etc:cellImage>
    <xdr:pic>
      <xdr:nvPicPr>
        <xdr:cNvPr id="9" name="ID_788E732D8C794339B84E4666740DF142" descr="沙漠地块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737205" y="9881870"/>
          <a:ext cx="1913255" cy="959485"/>
        </a:xfrm>
        <a:prstGeom prst="rect">
          <a:avLst/>
        </a:prstGeom>
      </xdr:spPr>
    </xdr:pic>
  </etc:cellImage>
  <etc:cellImage>
    <xdr:pic>
      <xdr:nvPicPr>
        <xdr:cNvPr id="6" name="ID_764A8BE326274A46B0D383B40B10E88E" descr="工厂地板0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7659350" y="5949315"/>
          <a:ext cx="190500" cy="190500"/>
        </a:xfrm>
        <a:prstGeom prst="rect">
          <a:avLst/>
        </a:prstGeom>
      </xdr:spPr>
    </xdr:pic>
  </etc:cellImage>
  <etc:cellImage>
    <xdr:pic>
      <xdr:nvPicPr>
        <xdr:cNvPr id="12" name="ID_E53FDC4CF002421FBAD532A993EF844A" descr="深层工厂地板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980795" y="6174105"/>
          <a:ext cx="190500" cy="19050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K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L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<sst xmlns="http://schemas.openxmlformats.org/spreadsheetml/2006/main" count="315" uniqueCount="175">
  <si>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</si>
  <si>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图像集id</t>
  </si>
  <si>
    <t>地图图像集名称</t>
  </si>
  <si>
    <t>地图图像集描述</t>
  </si>
  <si>
    <t>地图图集类型
1 关卡地图用
2 大地图使用
3 其他待增加</t>
  </si>
  <si>
    <t>地图可使用的最大序号</t>
  </si>
  <si>
    <t xml:space="preserve">绘制层，高层覆盖低层
</t>
  </si>
  <si>
    <t>地图图像集大小</t>
  </si>
  <si>
    <t>地图图像集</t>
  </si>
  <si>
    <t>字段导出设置</t>
  </si>
  <si>
    <t>字段名称</t>
  </si>
  <si>
    <t>MapImageSetId</t>
  </si>
  <si>
    <t>MapImageSetName</t>
  </si>
  <si>
    <t>ImageSetDescribe</t>
  </si>
  <si>
    <t>ImageSetType</t>
  </si>
  <si>
    <t>ImageSetMaxId</t>
  </si>
  <si>
    <t>ImageSetLayer</t>
  </si>
  <si>
    <t>MapImageSize</t>
  </si>
  <si>
    <t>MapImageSet</t>
  </si>
  <si>
    <t>数据类型</t>
  </si>
  <si>
    <t>INT</t>
  </si>
  <si>
    <t>STR</t>
  </si>
  <si>
    <t>Vector2I</t>
  </si>
  <si>
    <t>PNG</t>
  </si>
  <si>
    <t>地图地块图像集</t>
  </si>
  <si>
    <t>第一层的图像集</t>
  </si>
  <si>
    <t>(6,6)</t>
  </si>
  <si>
    <t>资源图像集</t>
  </si>
  <si>
    <t>第二层的图像集</t>
  </si>
  <si>
    <t>(4,8)</t>
  </si>
  <si>
    <t>六边形地块图像集</t>
  </si>
  <si>
    <t>大地图的图像集</t>
  </si>
  <si>
    <t>(2,1)</t>
  </si>
  <si>
    <t>六边形地块图像集2</t>
  </si>
  <si>
    <t>大地图的图像集2</t>
  </si>
  <si>
    <t>沙漠地块</t>
  </si>
  <si>
    <t>沙漠第一层的图像集</t>
  </si>
  <si>
    <t>(10,5)</t>
  </si>
  <si>
    <t>工厂地板</t>
  </si>
  <si>
    <t>工厂第一层的图像集</t>
  </si>
  <si>
    <t>(1,1)</t>
  </si>
  <si>
    <t>深层工厂地板</t>
  </si>
  <si>
    <t>工厂第二层的图像集</t>
  </si>
  <si>
    <t>地块id</t>
  </si>
  <si>
    <t>地块名称</t>
  </si>
  <si>
    <t>可通过类型id
数据是cfg_MapPassType的id</t>
  </si>
  <si>
    <t>地块大小 
图片大小(长，宽)</t>
  </si>
  <si>
    <t xml:space="preserve">可产出资源列表
资源表的cfg_ziyuan_资源的id列表
</t>
  </si>
  <si>
    <t>蕴含资源数量列表</t>
  </si>
  <si>
    <t>蕴含实际资源数量</t>
  </si>
  <si>
    <t>地块图片</t>
  </si>
  <si>
    <t>被开采效率</t>
  </si>
  <si>
    <t>开采标签id</t>
  </si>
  <si>
    <t>MassifId</t>
  </si>
  <si>
    <t>MassifName</t>
  </si>
  <si>
    <t>PassTypeId</t>
  </si>
  <si>
    <t>MassifSize</t>
  </si>
  <si>
    <t>ItemIdList</t>
  </si>
  <si>
    <t>NumberResources</t>
  </si>
  <si>
    <t>PlotPictures</t>
  </si>
  <si>
    <t>TheEfficiencyMining</t>
  </si>
  <si>
    <t>TheExtractionLabelPprovided</t>
  </si>
  <si>
    <t>(FLOAT)</t>
  </si>
  <si>
    <t>FLOAT</t>
  </si>
  <si>
    <t>贫瘠废料地块</t>
  </si>
  <si>
    <t>标准废料地块</t>
  </si>
  <si>
    <t>1</t>
  </si>
  <si>
    <t>富裕废料地块</t>
  </si>
  <si>
    <t>贫瘠万能齿轮地块</t>
  </si>
  <si>
    <t>标准万能齿轮地块</t>
  </si>
  <si>
    <t>富裕万能齿轮地块</t>
  </si>
  <si>
    <t>贫瘠怨灵水晶地块</t>
  </si>
  <si>
    <t>标准怨灵水晶地块</t>
  </si>
  <si>
    <t>富裕怨灵水晶地块</t>
  </si>
  <si>
    <t>贫瘠熔岩地块</t>
  </si>
  <si>
    <t>#BASEVALUE</t>
  </si>
  <si>
    <t>标准熔岩地块</t>
  </si>
  <si>
    <t>富裕熔岩地块</t>
  </si>
  <si>
    <t>贫瘠次元岛溶剂地块</t>
  </si>
  <si>
    <t>标准次元岛溶剂地块</t>
  </si>
  <si>
    <t>富裕次元岛溶剂地块</t>
  </si>
  <si>
    <t>土地</t>
  </si>
  <si>
    <t>沙土地块</t>
  </si>
  <si>
    <t>沙土悬崖峭壁</t>
  </si>
  <si>
    <t>沙土断崖</t>
  </si>
  <si>
    <t>2</t>
  </si>
  <si>
    <t>沙土墙壁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</si>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</sst>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zoomScale="115" zoomScaleNormal="115" workbookViewId="0">
      <selection activeCell="H6" sqref="H6"/>
    </sheetView>
  </sheetViews>
  <sheetFormatPr defaultColWidth="9" defaultRowHeight="13.5"/>
  <cols>
    <col min="1" max="1" width="42.5" customWidth="1"/>
    <col min="2" max="2" width="16.625" customWidth="1"/>
    <col min="3" max="3" width="19.375" customWidth="1"/>
    <col min="4" max="4" width="20.375" customWidth="1"/>
    <col min="5" max="5" width="15.375" customWidth="1"/>
    <col min="6" max="6" width="24" customWidth="1"/>
    <col min="7" max="7" width="21.875" customWidth="1"/>
    <col min="8" max="8" width="15.5" customWidth="1"/>
    <col min="9" max="9" width="14.125" customWidth="1"/>
    <col min="11" max="11" width="12.425"/>
  </cols>
  <sheetData>
    <row r="1" s="24" customFormat="1" ht="142.5" spans="1:9">
      <c r="A1" s="29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2" t="s">
        <v>6</v>
      </c>
      <c r="H1" s="31" t="s">
        <v>7</v>
      </c>
      <c r="I1" s="31" t="s">
        <v>8</v>
      </c>
    </row>
    <row r="2" ht="14.25" spans="1:9">
      <c r="A2" s="12" t="s">
        <v>9</v>
      </c>
      <c r="B2" s="13">
        <v>1</v>
      </c>
      <c r="C2" s="13">
        <v>2</v>
      </c>
      <c r="D2" s="34">
        <v>2</v>
      </c>
      <c r="E2" s="34">
        <v>2</v>
      </c>
      <c r="F2" s="34">
        <v>2</v>
      </c>
      <c r="G2" s="34">
        <v>2</v>
      </c>
      <c r="H2" s="34">
        <v>2</v>
      </c>
      <c r="I2" s="34">
        <v>3</v>
      </c>
    </row>
    <row r="3" ht="14.25" spans="1:9">
      <c r="A3" s="12" t="s">
        <v>10</v>
      </c>
      <c r="B3" s="13" t="s">
        <v>11</v>
      </c>
      <c r="C3" s="34" t="s">
        <v>12</v>
      </c>
      <c r="D3" s="34" t="s">
        <v>13</v>
      </c>
      <c r="E3" s="34" t="s">
        <v>14</v>
      </c>
      <c r="F3" s="34" t="s">
        <v>15</v>
      </c>
      <c r="G3" s="34" t="s">
        <v>16</v>
      </c>
      <c r="H3" s="34" t="s">
        <v>17</v>
      </c>
      <c r="I3" s="34" t="s">
        <v>18</v>
      </c>
    </row>
    <row r="4" ht="14.25" spans="1:9">
      <c r="A4" s="12" t="s">
        <v>19</v>
      </c>
      <c r="B4" s="12" t="s">
        <v>20</v>
      </c>
      <c r="C4" s="12" t="s">
        <v>21</v>
      </c>
      <c r="D4" s="12" t="s">
        <v>21</v>
      </c>
      <c r="E4" s="12" t="s">
        <v>20</v>
      </c>
      <c r="F4" s="12" t="s">
        <v>20</v>
      </c>
      <c r="G4" s="12" t="s">
        <v>20</v>
      </c>
      <c r="H4" s="12" t="s">
        <v>22</v>
      </c>
      <c r="I4" s="12" t="s">
        <v>23</v>
      </c>
    </row>
    <row r="5" s="25" customFormat="1" ht="75.4" spans="1:9">
      <c r="A5" s="4">
        <v>1</v>
      </c>
      <c r="B5" s="35">
        <v>1</v>
      </c>
      <c r="C5" s="35" t="s">
        <v>24</v>
      </c>
      <c r="D5" s="35" t="s">
        <v>25</v>
      </c>
      <c r="E5" s="35">
        <v>1</v>
      </c>
      <c r="F5" s="35">
        <v>36</v>
      </c>
      <c r="G5" s="35">
        <v>1</v>
      </c>
      <c r="H5" s="35" t="s">
        <v>26</v>
      </c>
      <c r="I5" s="25" t="str">
        <f>_xlfn.DISPIMG("ID_5A24066537DA464E9986295F2B4A5A74",1)</f>
        <v>=DISPIMG("ID_5A24066537DA464E9986295F2B4A5A74",1)</v>
      </c>
    </row>
    <row r="6" s="25" customFormat="1" ht="75" spans="1:11">
      <c r="A6" s="4">
        <v>1</v>
      </c>
      <c r="B6" s="35">
        <v>2</v>
      </c>
      <c r="C6" s="35" t="s">
        <v>27</v>
      </c>
      <c r="D6" s="35" t="s">
        <v>28</v>
      </c>
      <c r="E6" s="35">
        <v>1</v>
      </c>
      <c r="F6" s="35">
        <v>32</v>
      </c>
      <c r="G6" s="35">
        <v>2</v>
      </c>
      <c r="H6" s="35" t="s">
        <v>29</v>
      </c>
      <c r="I6" s="4" t="str">
        <f>_xlfn.DISPIMG("ID_EFB1EB7036594BD4AB9B7CBA32809B1B",1)</f>
        <v>=DISPIMG("ID_EFB1EB7036594BD4AB9B7CBA32809B1B",1)</v>
      </c>
      <c r="K6" s="4"/>
    </row>
    <row r="7" s="26" customFormat="1" ht="43.7" spans="1:9">
      <c r="A7" s="26">
        <v>1</v>
      </c>
      <c r="B7" s="26">
        <v>3</v>
      </c>
      <c r="C7" s="26" t="s">
        <v>30</v>
      </c>
      <c r="D7" s="26" t="s">
        <v>31</v>
      </c>
      <c r="E7" s="26">
        <v>2</v>
      </c>
      <c r="F7" s="26">
        <v>2</v>
      </c>
      <c r="G7" s="26">
        <v>1</v>
      </c>
      <c r="H7" s="26" t="s">
        <v>32</v>
      </c>
      <c r="I7" s="26" t="str">
        <f>_xlfn.DISPIMG("ID_DB2CF3B5B8BE4939858EB61D050FB732",1)</f>
        <v>=DISPIMG("ID_DB2CF3B5B8BE4939858EB61D050FB732",1)</v>
      </c>
    </row>
    <row r="8" s="26" customFormat="1" ht="44" spans="1:9">
      <c r="A8" s="26">
        <v>1</v>
      </c>
      <c r="B8" s="26">
        <v>4</v>
      </c>
      <c r="C8" s="26" t="s">
        <v>33</v>
      </c>
      <c r="D8" s="26" t="s">
        <v>34</v>
      </c>
      <c r="E8" s="26">
        <v>2</v>
      </c>
      <c r="F8" s="26">
        <v>2</v>
      </c>
      <c r="G8" s="26">
        <v>1</v>
      </c>
      <c r="H8" s="26" t="s">
        <v>32</v>
      </c>
      <c r="I8" s="25" t="str">
        <f>_xlfn.DISPIMG("ID_1B8D765690364953B9DD0A5FB0ECF439",1)</f>
        <v>=DISPIMG("ID_1B8D765690364953B9DD0A5FB0ECF439",1)</v>
      </c>
    </row>
    <row r="9" s="27" customFormat="1" ht="37.6" spans="1:9">
      <c r="A9" s="27">
        <v>1</v>
      </c>
      <c r="B9" s="27">
        <v>5</v>
      </c>
      <c r="C9" s="27" t="s">
        <v>35</v>
      </c>
      <c r="D9" s="36" t="s">
        <v>36</v>
      </c>
      <c r="E9" s="27">
        <v>1</v>
      </c>
      <c r="F9" s="27">
        <v>50</v>
      </c>
      <c r="G9" s="27">
        <v>1</v>
      </c>
      <c r="H9" s="27" t="s">
        <v>37</v>
      </c>
      <c r="I9" s="27" t="str">
        <f>_xlfn.DISPIMG("ID_788E732D8C794339B84E4666740DF142",1)</f>
        <v>=DISPIMG("ID_788E732D8C794339B84E4666740DF142",1)</v>
      </c>
    </row>
    <row r="10" s="28" customFormat="1" ht="17.25" spans="1:9">
      <c r="A10" s="28">
        <v>1</v>
      </c>
      <c r="B10" s="28">
        <v>6</v>
      </c>
      <c r="C10" s="28" t="s">
        <v>38</v>
      </c>
      <c r="D10" s="28" t="s">
        <v>39</v>
      </c>
      <c r="E10" s="28">
        <v>1</v>
      </c>
      <c r="F10" s="28">
        <v>1</v>
      </c>
      <c r="G10" s="28">
        <v>1</v>
      </c>
      <c r="H10" s="28" t="s">
        <v>40</v>
      </c>
      <c r="I10" s="28" t="str">
        <f>_xlfn.DISPIMG("ID_764A8BE326274A46B0D383B40B10E88E",1)</f>
        <v>=DISPIMG("ID_764A8BE326274A46B0D383B40B10E88E",1)</v>
      </c>
    </row>
    <row r="11" s="28" customFormat="1" ht="17.25" spans="1:9">
      <c r="A11" s="28">
        <v>1</v>
      </c>
      <c r="B11" s="28">
        <v>7</v>
      </c>
      <c r="C11" s="28" t="s">
        <v>41</v>
      </c>
      <c r="D11" s="28" t="s">
        <v>42</v>
      </c>
      <c r="E11" s="28">
        <v>1</v>
      </c>
      <c r="F11" s="28">
        <v>1</v>
      </c>
      <c r="G11" s="28">
        <v>1</v>
      </c>
      <c r="H11" s="28" t="s">
        <v>40</v>
      </c>
      <c r="I11" s="28" t="str">
        <f>_xlfn.DISPIMG("ID_E53FDC4CF002421FBAD532A993EF844A",1)</f>
        <v>=DISPIMG("ID_E53FDC4CF002421FBAD532A993EF844A",1)</v>
      </c>
    </row>
    <row r="12" s="28" customFormat="1" ht="14.25"/>
    <row r="13" s="28" customFormat="1" ht="14.25"/>
    <row r="14" s="28" customFormat="1" ht="14.25"/>
    <row r="15" s="28" customFormat="1" ht="14.25"/>
    <row r="16" spans="1:12">
      <c r="A16" s="3"/>
      <c r="B16" s="3"/>
      <c r="C16" s="3"/>
      <c r="D16" s="3"/>
      <c r="H16" s="3"/>
      <c r="I16" s="3"/>
      <c r="J16" s="3"/>
      <c r="K16" s="3"/>
      <c r="L16" s="3"/>
    </row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zoomScale="130" zoomScaleNormal="130" workbookViewId="0">
      <selection activeCell="D24" sqref="D24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45.15" customWidth="1"/>
    <col min="5" max="5" width="20.6" customWidth="1"/>
    <col min="6" max="6" width="30.3416666666667" customWidth="1"/>
    <col min="7" max="9" width="18.025" customWidth="1"/>
    <col min="10" max="10" width="20" customWidth="1"/>
    <col min="11" max="11" width="26.0333333333333" customWidth="1"/>
    <col min="12" max="12" width="25.2916666666667" customWidth="1"/>
  </cols>
  <sheetData>
    <row r="1" ht="142.5" spans="1:12">
      <c r="A1" s="6" t="s">
        <v>0</v>
      </c>
      <c r="B1" s="7" t="s">
        <v>43</v>
      </c>
      <c r="C1" s="7" t="s">
        <v>44</v>
      </c>
      <c r="D1" s="8" t="s">
        <v>45</v>
      </c>
      <c r="E1" s="9" t="s">
        <v>46</v>
      </c>
      <c r="F1" s="9" t="s">
        <v>47</v>
      </c>
      <c r="G1" s="10" t="s">
        <v>48</v>
      </c>
      <c r="H1" s="11" t="s">
        <v>49</v>
      </c>
      <c r="I1" s="10" t="s">
        <v>49</v>
      </c>
      <c r="J1" s="11" t="s">
        <v>50</v>
      </c>
      <c r="K1" s="11" t="s">
        <v>51</v>
      </c>
      <c r="L1" s="10" t="s">
        <v>52</v>
      </c>
    </row>
    <row r="2" s="3" customFormat="1" ht="14.25" spans="1:13">
      <c r="A2" s="12" t="s">
        <v>9</v>
      </c>
      <c r="B2" s="13">
        <v>1</v>
      </c>
      <c r="C2" s="13">
        <v>2</v>
      </c>
      <c r="D2" s="13">
        <v>2</v>
      </c>
      <c r="E2" s="14">
        <v>2</v>
      </c>
      <c r="F2" s="14">
        <v>2</v>
      </c>
      <c r="G2" s="14">
        <v>0</v>
      </c>
      <c r="H2" s="14">
        <v>0</v>
      </c>
      <c r="I2" s="14">
        <v>2</v>
      </c>
      <c r="J2" s="14">
        <v>2</v>
      </c>
      <c r="K2" s="14">
        <v>2</v>
      </c>
      <c r="L2" s="14">
        <v>3</v>
      </c>
      <c r="M2" s="14"/>
    </row>
    <row r="3" s="3" customFormat="1" ht="14.25" spans="1:12">
      <c r="A3" s="12" t="s">
        <v>10</v>
      </c>
      <c r="B3" s="13" t="s">
        <v>53</v>
      </c>
      <c r="C3" s="14" t="s">
        <v>54</v>
      </c>
      <c r="D3" s="14" t="s">
        <v>55</v>
      </c>
      <c r="E3" s="14" t="s">
        <v>56</v>
      </c>
      <c r="F3" s="15" t="s">
        <v>57</v>
      </c>
      <c r="G3" s="14">
        <v>0</v>
      </c>
      <c r="H3" s="14">
        <v>1</v>
      </c>
      <c r="I3" s="14" t="s">
        <v>58</v>
      </c>
      <c r="J3" s="14" t="s">
        <v>59</v>
      </c>
      <c r="K3" s="14" t="s">
        <v>60</v>
      </c>
      <c r="L3" s="14" t="s">
        <v>61</v>
      </c>
    </row>
    <row r="4" s="3" customFormat="1" ht="14.25" spans="1:12">
      <c r="A4" s="12" t="s">
        <v>19</v>
      </c>
      <c r="B4" s="12" t="s">
        <v>20</v>
      </c>
      <c r="C4" s="12" t="s">
        <v>21</v>
      </c>
      <c r="D4" s="12" t="s">
        <v>20</v>
      </c>
      <c r="E4" s="12" t="s">
        <v>62</v>
      </c>
      <c r="F4" s="12" t="s">
        <v>20</v>
      </c>
      <c r="G4" s="12"/>
      <c r="H4" s="14"/>
      <c r="I4" s="12" t="s">
        <v>20</v>
      </c>
      <c r="J4" s="14" t="s">
        <v>23</v>
      </c>
      <c r="K4" s="12" t="s">
        <v>63</v>
      </c>
      <c r="L4" s="12" t="s">
        <v>20</v>
      </c>
    </row>
    <row r="5" s="3" customFormat="1" ht="16.8" customHeight="1" spans="1:12">
      <c r="A5" s="16">
        <v>1</v>
      </c>
      <c r="B5" s="3">
        <v>1</v>
      </c>
      <c r="C5" s="3" t="s">
        <v>64</v>
      </c>
      <c r="D5" s="3">
        <v>6</v>
      </c>
      <c r="E5" s="3" t="s">
        <v>40</v>
      </c>
      <c r="F5" s="3">
        <v>1</v>
      </c>
      <c r="G5" s="17">
        <v>20000</v>
      </c>
      <c r="H5" s="17">
        <v>1</v>
      </c>
      <c r="I5" s="3">
        <f t="shared" ref="I5:I22" si="0">G5*H5</f>
        <v>20000</v>
      </c>
      <c r="J5" s="3" t="str">
        <f t="shared" ref="J5:J7" si="1">_xlfn.DISPIMG("ID_65270ABED6A143CA9A6E2DA6D5253C20",1)</f>
        <v>=DISPIMG("ID_65270ABED6A143CA9A6E2DA6D5253C20",1)</v>
      </c>
      <c r="K5" s="3">
        <v>1</v>
      </c>
      <c r="L5" s="3">
        <v>1</v>
      </c>
    </row>
    <row r="6" s="3" customFormat="1" ht="16.35" spans="1:12">
      <c r="A6" s="16">
        <v>1</v>
      </c>
      <c r="B6" s="3">
        <v>2</v>
      </c>
      <c r="C6" s="3" t="s">
        <v>65</v>
      </c>
      <c r="D6" s="3">
        <v>6</v>
      </c>
      <c r="E6" s="3" t="s">
        <v>40</v>
      </c>
      <c r="F6" s="3">
        <v>1</v>
      </c>
      <c r="G6" s="17">
        <v>24000</v>
      </c>
      <c r="H6" s="17">
        <v>1</v>
      </c>
      <c r="I6" s="3">
        <f t="shared" si="0"/>
        <v>24000</v>
      </c>
      <c r="J6" s="3" t="str">
        <f t="shared" si="1"/>
        <v>=DISPIMG("ID_65270ABED6A143CA9A6E2DA6D5253C20",1)</v>
      </c>
      <c r="K6" s="3">
        <v>1</v>
      </c>
      <c r="L6" s="3">
        <v>1</v>
      </c>
    </row>
    <row r="7" s="3" customFormat="1" ht="16.35" spans="1:12">
      <c r="A7" s="16" t="s">
        <v>66</v>
      </c>
      <c r="B7" s="3">
        <v>3</v>
      </c>
      <c r="C7" s="3" t="s">
        <v>67</v>
      </c>
      <c r="D7" s="3">
        <v>6</v>
      </c>
      <c r="E7" s="3" t="s">
        <v>40</v>
      </c>
      <c r="F7" s="3">
        <v>1</v>
      </c>
      <c r="G7" s="17">
        <v>28000</v>
      </c>
      <c r="H7" s="17">
        <v>1</v>
      </c>
      <c r="I7" s="3">
        <f t="shared" si="0"/>
        <v>28000</v>
      </c>
      <c r="J7" s="3" t="str">
        <f t="shared" si="1"/>
        <v>=DISPIMG("ID_65270ABED6A143CA9A6E2DA6D5253C20",1)</v>
      </c>
      <c r="K7" s="3">
        <v>1</v>
      </c>
      <c r="L7" s="3">
        <v>1</v>
      </c>
    </row>
    <row r="8" s="3" customFormat="1" ht="16.8" spans="1:12">
      <c r="A8" s="16" t="s">
        <v>66</v>
      </c>
      <c r="B8" s="3">
        <v>4</v>
      </c>
      <c r="C8" s="3" t="s">
        <v>68</v>
      </c>
      <c r="D8" s="3">
        <v>6</v>
      </c>
      <c r="E8" s="3" t="s">
        <v>40</v>
      </c>
      <c r="F8" s="3">
        <v>2</v>
      </c>
      <c r="G8" s="17">
        <v>20000</v>
      </c>
      <c r="H8" s="17">
        <v>0.8</v>
      </c>
      <c r="I8" s="3">
        <f t="shared" si="0"/>
        <v>16000</v>
      </c>
      <c r="J8" s="3" t="str">
        <f t="shared" ref="J8:J10" si="2">_xlfn.DISPIMG("ID_E31128960DEA4CBF9C4BDB2DC1750D18",1)</f>
        <v>=DISPIMG("ID_E31128960DEA4CBF9C4BDB2DC1750D18",1)</v>
      </c>
      <c r="K8" s="3">
        <v>1</v>
      </c>
      <c r="L8" s="3">
        <v>1</v>
      </c>
    </row>
    <row r="9" s="3" customFormat="1" ht="16.8" spans="1:12">
      <c r="A9" s="16" t="s">
        <v>66</v>
      </c>
      <c r="B9" s="3">
        <v>5</v>
      </c>
      <c r="C9" s="3" t="s">
        <v>69</v>
      </c>
      <c r="D9" s="3">
        <v>6</v>
      </c>
      <c r="E9" s="3" t="s">
        <v>40</v>
      </c>
      <c r="F9" s="3">
        <v>2</v>
      </c>
      <c r="G9" s="17">
        <v>24000</v>
      </c>
      <c r="H9" s="17">
        <v>0.8</v>
      </c>
      <c r="I9" s="3">
        <f t="shared" si="0"/>
        <v>19200</v>
      </c>
      <c r="J9" s="3" t="str">
        <f t="shared" si="2"/>
        <v>=DISPIMG("ID_E31128960DEA4CBF9C4BDB2DC1750D18",1)</v>
      </c>
      <c r="K9" s="3">
        <v>1</v>
      </c>
      <c r="L9" s="3">
        <v>1</v>
      </c>
    </row>
    <row r="10" s="3" customFormat="1" ht="16.8" spans="1:12">
      <c r="A10" s="16" t="s">
        <v>66</v>
      </c>
      <c r="B10" s="3">
        <v>6</v>
      </c>
      <c r="C10" s="3" t="s">
        <v>70</v>
      </c>
      <c r="D10" s="3">
        <v>6</v>
      </c>
      <c r="E10" s="3" t="s">
        <v>40</v>
      </c>
      <c r="F10" s="3">
        <v>2</v>
      </c>
      <c r="G10" s="17">
        <v>28000</v>
      </c>
      <c r="H10" s="17">
        <v>0.8</v>
      </c>
      <c r="I10" s="3">
        <f t="shared" si="0"/>
        <v>22400</v>
      </c>
      <c r="J10" s="3" t="str">
        <f t="shared" si="2"/>
        <v>=DISPIMG("ID_E31128960DEA4CBF9C4BDB2DC1750D18",1)</v>
      </c>
      <c r="K10" s="3">
        <v>1</v>
      </c>
      <c r="L10" s="3">
        <v>1</v>
      </c>
    </row>
    <row r="11" s="3" customFormat="1" ht="16.8" spans="1:12">
      <c r="A11" s="16" t="s">
        <v>66</v>
      </c>
      <c r="B11" s="3">
        <v>7</v>
      </c>
      <c r="C11" s="3" t="s">
        <v>71</v>
      </c>
      <c r="D11" s="3">
        <v>6</v>
      </c>
      <c r="E11" s="3" t="s">
        <v>40</v>
      </c>
      <c r="F11" s="3">
        <v>3</v>
      </c>
      <c r="G11" s="17">
        <v>20000</v>
      </c>
      <c r="H11" s="17">
        <v>0.1</v>
      </c>
      <c r="I11" s="3">
        <f t="shared" si="0"/>
        <v>2000</v>
      </c>
      <c r="J11" s="3" t="str">
        <f t="shared" ref="J11:J13" si="3">_xlfn.DISPIMG("ID_1533A4BF36C9491EA6F1B445A0988563",1)</f>
        <v>=DISPIMG("ID_1533A4BF36C9491EA6F1B445A0988563",1)</v>
      </c>
      <c r="K11" s="3">
        <v>1</v>
      </c>
      <c r="L11" s="3">
        <v>1</v>
      </c>
    </row>
    <row r="12" s="3" customFormat="1" ht="16.8" spans="1:12">
      <c r="A12" s="16" t="s">
        <v>66</v>
      </c>
      <c r="B12" s="3">
        <v>8</v>
      </c>
      <c r="C12" s="3" t="s">
        <v>72</v>
      </c>
      <c r="D12" s="3">
        <v>6</v>
      </c>
      <c r="E12" s="3" t="s">
        <v>40</v>
      </c>
      <c r="F12" s="3">
        <v>3</v>
      </c>
      <c r="G12" s="17">
        <v>24000</v>
      </c>
      <c r="H12" s="17">
        <v>0.1</v>
      </c>
      <c r="I12" s="3">
        <f t="shared" si="0"/>
        <v>2400</v>
      </c>
      <c r="J12" s="3" t="str">
        <f t="shared" si="3"/>
        <v>=DISPIMG("ID_1533A4BF36C9491EA6F1B445A0988563",1)</v>
      </c>
      <c r="K12" s="3">
        <v>1</v>
      </c>
      <c r="L12" s="3">
        <v>1</v>
      </c>
    </row>
    <row r="13" s="3" customFormat="1" ht="16.8" spans="1:12">
      <c r="A13" s="16" t="s">
        <v>66</v>
      </c>
      <c r="B13" s="3">
        <v>9</v>
      </c>
      <c r="C13" s="3" t="s">
        <v>73</v>
      </c>
      <c r="D13" s="3">
        <v>6</v>
      </c>
      <c r="E13" s="3" t="s">
        <v>40</v>
      </c>
      <c r="F13" s="3">
        <v>3</v>
      </c>
      <c r="G13" s="17">
        <v>28000</v>
      </c>
      <c r="H13" s="17">
        <v>0.1</v>
      </c>
      <c r="I13" s="3">
        <f t="shared" si="0"/>
        <v>2800</v>
      </c>
      <c r="J13" s="3" t="str">
        <f t="shared" si="3"/>
        <v>=DISPIMG("ID_1533A4BF36C9491EA6F1B445A0988563",1)</v>
      </c>
      <c r="K13" s="3">
        <v>1</v>
      </c>
      <c r="L13" s="3">
        <v>1</v>
      </c>
    </row>
    <row r="14" s="3" customFormat="1" ht="14.25" spans="1:12">
      <c r="A14" s="16" t="s">
        <v>66</v>
      </c>
      <c r="B14" s="3">
        <v>10</v>
      </c>
      <c r="C14" s="3" t="s">
        <v>74</v>
      </c>
      <c r="D14" s="3">
        <v>6</v>
      </c>
      <c r="E14" s="3" t="s">
        <v>40</v>
      </c>
      <c r="F14" s="3">
        <v>1</v>
      </c>
      <c r="G14" s="17">
        <v>20000</v>
      </c>
      <c r="H14" s="17">
        <v>1.5</v>
      </c>
      <c r="I14" s="3">
        <f t="shared" si="0"/>
        <v>30000</v>
      </c>
      <c r="J14" s="3" t="s">
        <v>75</v>
      </c>
      <c r="K14" s="3">
        <v>1</v>
      </c>
      <c r="L14" s="3">
        <v>2</v>
      </c>
    </row>
    <row r="15" s="3" customFormat="1" ht="14.25" spans="1:12">
      <c r="A15" s="16" t="s">
        <v>66</v>
      </c>
      <c r="B15" s="3">
        <v>11</v>
      </c>
      <c r="C15" s="3" t="s">
        <v>76</v>
      </c>
      <c r="D15" s="3">
        <v>6</v>
      </c>
      <c r="E15" s="3" t="s">
        <v>40</v>
      </c>
      <c r="F15" s="3">
        <v>1</v>
      </c>
      <c r="G15" s="17">
        <v>24000</v>
      </c>
      <c r="H15" s="17">
        <v>1.5</v>
      </c>
      <c r="I15" s="3">
        <f t="shared" si="0"/>
        <v>36000</v>
      </c>
      <c r="J15" s="3" t="s">
        <v>75</v>
      </c>
      <c r="K15" s="3">
        <v>1</v>
      </c>
      <c r="L15" s="3">
        <v>2</v>
      </c>
    </row>
    <row r="16" s="3" customFormat="1" ht="14.25" spans="1:12">
      <c r="A16" s="16" t="s">
        <v>66</v>
      </c>
      <c r="B16" s="3">
        <v>12</v>
      </c>
      <c r="C16" s="3" t="s">
        <v>77</v>
      </c>
      <c r="D16" s="3">
        <v>6</v>
      </c>
      <c r="E16" s="3" t="s">
        <v>40</v>
      </c>
      <c r="F16" s="3">
        <v>1</v>
      </c>
      <c r="G16" s="17">
        <v>28000</v>
      </c>
      <c r="H16" s="17">
        <v>1.5</v>
      </c>
      <c r="I16" s="3">
        <f t="shared" si="0"/>
        <v>42000</v>
      </c>
      <c r="J16" s="3" t="s">
        <v>75</v>
      </c>
      <c r="K16" s="3">
        <v>1</v>
      </c>
      <c r="L16" s="3">
        <v>2</v>
      </c>
    </row>
    <row r="17" s="3" customFormat="1" ht="14.25" spans="1:12">
      <c r="A17" s="16" t="s">
        <v>66</v>
      </c>
      <c r="B17" s="3">
        <v>13</v>
      </c>
      <c r="C17" s="3" t="s">
        <v>78</v>
      </c>
      <c r="D17" s="3">
        <v>6</v>
      </c>
      <c r="E17" s="3" t="s">
        <v>40</v>
      </c>
      <c r="F17" s="3">
        <v>4</v>
      </c>
      <c r="G17" s="17">
        <v>20000</v>
      </c>
      <c r="H17" s="17">
        <v>0.5</v>
      </c>
      <c r="I17" s="3">
        <f t="shared" si="0"/>
        <v>10000</v>
      </c>
      <c r="J17" s="3" t="s">
        <v>75</v>
      </c>
      <c r="K17" s="3">
        <v>1</v>
      </c>
      <c r="L17" s="3">
        <v>2</v>
      </c>
    </row>
    <row r="18" s="3" customFormat="1" ht="14.25" spans="1:12">
      <c r="A18" s="16" t="s">
        <v>66</v>
      </c>
      <c r="B18" s="3">
        <v>14</v>
      </c>
      <c r="C18" s="3" t="s">
        <v>79</v>
      </c>
      <c r="D18" s="3">
        <v>6</v>
      </c>
      <c r="E18" s="3" t="s">
        <v>40</v>
      </c>
      <c r="F18" s="3">
        <v>4</v>
      </c>
      <c r="G18" s="17">
        <v>24000</v>
      </c>
      <c r="H18" s="17">
        <v>0.5</v>
      </c>
      <c r="I18" s="3">
        <f t="shared" si="0"/>
        <v>12000</v>
      </c>
      <c r="J18" s="3" t="s">
        <v>75</v>
      </c>
      <c r="K18" s="3">
        <v>1</v>
      </c>
      <c r="L18" s="3">
        <v>2</v>
      </c>
    </row>
    <row r="19" s="3" customFormat="1" ht="14.25" spans="1:12">
      <c r="A19" s="16" t="s">
        <v>66</v>
      </c>
      <c r="B19" s="3">
        <v>15</v>
      </c>
      <c r="C19" s="3" t="s">
        <v>80</v>
      </c>
      <c r="D19" s="3">
        <v>6</v>
      </c>
      <c r="E19" s="3" t="s">
        <v>40</v>
      </c>
      <c r="F19" s="3">
        <v>4</v>
      </c>
      <c r="G19" s="17">
        <v>28000</v>
      </c>
      <c r="H19" s="17">
        <v>0.5</v>
      </c>
      <c r="I19" s="3">
        <f t="shared" si="0"/>
        <v>14000</v>
      </c>
      <c r="J19" s="3" t="s">
        <v>75</v>
      </c>
      <c r="K19" s="3">
        <v>1</v>
      </c>
      <c r="L19" s="3">
        <v>2</v>
      </c>
    </row>
    <row r="20" s="3" customFormat="1" ht="14.25" spans="1:12">
      <c r="A20" s="16" t="s">
        <v>66</v>
      </c>
      <c r="B20" s="3">
        <v>101</v>
      </c>
      <c r="C20" s="3" t="s">
        <v>64</v>
      </c>
      <c r="D20" s="3">
        <v>6</v>
      </c>
      <c r="E20" s="3" t="s">
        <v>40</v>
      </c>
      <c r="F20" s="3">
        <v>1</v>
      </c>
      <c r="G20" s="17">
        <v>20000</v>
      </c>
      <c r="H20" s="17">
        <v>1</v>
      </c>
      <c r="I20" s="3">
        <f t="shared" si="0"/>
        <v>20000</v>
      </c>
      <c r="J20" s="3" t="s">
        <v>75</v>
      </c>
      <c r="K20" s="3">
        <v>1</v>
      </c>
      <c r="L20" s="3">
        <v>3</v>
      </c>
    </row>
    <row r="21" s="3" customFormat="1" ht="14.25" spans="1:12">
      <c r="A21" s="16" t="s">
        <v>66</v>
      </c>
      <c r="B21" s="3">
        <v>102</v>
      </c>
      <c r="C21" s="3" t="s">
        <v>65</v>
      </c>
      <c r="D21" s="3">
        <v>6</v>
      </c>
      <c r="E21" s="3" t="s">
        <v>40</v>
      </c>
      <c r="F21" s="3">
        <v>1</v>
      </c>
      <c r="G21" s="17">
        <v>24000</v>
      </c>
      <c r="H21" s="17">
        <v>1</v>
      </c>
      <c r="I21" s="3">
        <f t="shared" si="0"/>
        <v>24000</v>
      </c>
      <c r="J21" s="3" t="s">
        <v>75</v>
      </c>
      <c r="K21" s="3">
        <v>1</v>
      </c>
      <c r="L21" s="3">
        <v>3</v>
      </c>
    </row>
    <row r="22" s="4" customFormat="1" spans="1:12">
      <c r="A22" s="4">
        <v>1</v>
      </c>
      <c r="B22" s="4">
        <v>103</v>
      </c>
      <c r="C22" s="4" t="s">
        <v>67</v>
      </c>
      <c r="D22" s="4">
        <v>6</v>
      </c>
      <c r="E22" s="4" t="s">
        <v>40</v>
      </c>
      <c r="F22" s="4">
        <v>1</v>
      </c>
      <c r="G22" s="17">
        <v>28000</v>
      </c>
      <c r="H22" s="18">
        <v>1</v>
      </c>
      <c r="I22" s="4">
        <f t="shared" si="0"/>
        <v>28000</v>
      </c>
      <c r="J22" s="4" t="s">
        <v>75</v>
      </c>
      <c r="K22" s="4">
        <v>1</v>
      </c>
      <c r="L22" s="4">
        <v>3</v>
      </c>
    </row>
    <row r="23" s="3" customFormat="1" ht="14.25" spans="1:12">
      <c r="A23" s="16" t="s">
        <v>66</v>
      </c>
      <c r="B23" s="3">
        <v>201</v>
      </c>
      <c r="C23" s="19" t="s">
        <v>81</v>
      </c>
      <c r="D23" s="3">
        <v>1</v>
      </c>
      <c r="E23" s="3" t="s">
        <v>40</v>
      </c>
      <c r="F23" s="3" t="s">
        <v>75</v>
      </c>
      <c r="G23" s="3" t="s">
        <v>75</v>
      </c>
      <c r="H23" s="3" t="s">
        <v>75</v>
      </c>
      <c r="I23" s="3" t="s">
        <v>75</v>
      </c>
      <c r="J23" s="3" t="s">
        <v>75</v>
      </c>
      <c r="K23" s="3" t="s">
        <v>75</v>
      </c>
      <c r="L23" s="3" t="s">
        <v>75</v>
      </c>
    </row>
    <row r="24" s="3" customFormat="1" ht="14.25" spans="1:12">
      <c r="A24" s="16" t="s">
        <v>66</v>
      </c>
      <c r="B24" s="3">
        <v>202</v>
      </c>
      <c r="C24" s="19" t="s">
        <v>82</v>
      </c>
      <c r="D24" s="3">
        <v>1</v>
      </c>
      <c r="E24" s="3" t="s">
        <v>40</v>
      </c>
      <c r="F24" s="3" t="s">
        <v>75</v>
      </c>
      <c r="G24" s="3" t="s">
        <v>75</v>
      </c>
      <c r="H24" s="3" t="s">
        <v>75</v>
      </c>
      <c r="I24" s="3" t="s">
        <v>75</v>
      </c>
      <c r="J24" s="3" t="s">
        <v>75</v>
      </c>
      <c r="K24" s="3" t="s">
        <v>75</v>
      </c>
      <c r="L24" s="3" t="s">
        <v>75</v>
      </c>
    </row>
    <row r="25" s="3" customFormat="1" ht="14.25" spans="1:12">
      <c r="A25" s="16" t="s">
        <v>66</v>
      </c>
      <c r="B25" s="3">
        <v>203</v>
      </c>
      <c r="C25" s="19" t="s">
        <v>83</v>
      </c>
      <c r="D25" s="3">
        <v>2</v>
      </c>
      <c r="E25" s="3" t="s">
        <v>40</v>
      </c>
      <c r="F25" s="3" t="s">
        <v>75</v>
      </c>
      <c r="G25" s="3" t="s">
        <v>75</v>
      </c>
      <c r="H25" s="3" t="s">
        <v>75</v>
      </c>
      <c r="I25" s="3" t="s">
        <v>75</v>
      </c>
      <c r="J25" s="3" t="s">
        <v>75</v>
      </c>
      <c r="K25" s="3" t="s">
        <v>75</v>
      </c>
      <c r="L25" s="3" t="s">
        <v>75</v>
      </c>
    </row>
    <row r="26" s="3" customFormat="1" ht="14.25" spans="1:14">
      <c r="A26" s="16" t="s">
        <v>66</v>
      </c>
      <c r="B26" s="3">
        <v>204</v>
      </c>
      <c r="C26" s="19" t="s">
        <v>84</v>
      </c>
      <c r="D26" s="19">
        <v>2</v>
      </c>
      <c r="E26" s="3" t="s">
        <v>40</v>
      </c>
      <c r="F26" s="3" t="s">
        <v>75</v>
      </c>
      <c r="G26" s="3" t="s">
        <v>75</v>
      </c>
      <c r="H26" s="3" t="s">
        <v>75</v>
      </c>
      <c r="I26" s="3" t="s">
        <v>75</v>
      </c>
      <c r="J26" s="19" t="s">
        <v>75</v>
      </c>
      <c r="K26" s="3" t="s">
        <v>75</v>
      </c>
      <c r="L26" s="3" t="s">
        <v>75</v>
      </c>
      <c r="M26" s="19"/>
      <c r="N26" s="19"/>
    </row>
    <row r="27" s="5" customFormat="1" ht="14.25" spans="1:14">
      <c r="A27" s="20" t="s">
        <v>85</v>
      </c>
      <c r="B27" s="5">
        <v>205</v>
      </c>
      <c r="C27" s="21" t="s">
        <v>86</v>
      </c>
      <c r="D27" s="21">
        <v>3</v>
      </c>
      <c r="E27" s="5" t="s">
        <v>40</v>
      </c>
      <c r="F27" s="5" t="s">
        <v>75</v>
      </c>
      <c r="G27" s="5" t="s">
        <v>75</v>
      </c>
      <c r="H27" s="5" t="s">
        <v>75</v>
      </c>
      <c r="I27" s="5" t="s">
        <v>75</v>
      </c>
      <c r="J27" s="21" t="s">
        <v>75</v>
      </c>
      <c r="K27" s="5" t="s">
        <v>75</v>
      </c>
      <c r="L27" s="5" t="s">
        <v>75</v>
      </c>
      <c r="M27" s="21"/>
      <c r="N27" s="21"/>
    </row>
    <row r="28" spans="3:14">
      <c r="C28" s="22"/>
      <c r="D28" s="22"/>
      <c r="G28" s="23"/>
      <c r="H28" s="22"/>
      <c r="I28" s="22"/>
      <c r="J28" s="22"/>
      <c r="K28" s="22"/>
      <c r="L28" s="22"/>
      <c r="M28" s="23"/>
      <c r="N28" s="23"/>
    </row>
    <row r="29" spans="3:14">
      <c r="C29" s="22"/>
      <c r="D29" s="22"/>
      <c r="G29" s="23"/>
      <c r="H29" s="22"/>
      <c r="I29" s="22"/>
      <c r="J29" s="22"/>
      <c r="K29" s="22"/>
      <c r="L29" s="22"/>
      <c r="M29" s="23"/>
      <c r="N29" s="23"/>
    </row>
    <row r="30" spans="3:14">
      <c r="C30" s="22"/>
      <c r="D30" s="22"/>
      <c r="G30" s="23"/>
      <c r="H30" s="22"/>
      <c r="I30" s="22"/>
      <c r="J30" s="22"/>
      <c r="K30" s="22"/>
      <c r="L30" s="22"/>
      <c r="M30" s="23"/>
      <c r="N30" s="23"/>
    </row>
    <row r="31" spans="3:14">
      <c r="C31" s="22"/>
      <c r="D31" s="22"/>
      <c r="G31" s="23"/>
      <c r="H31" s="22"/>
      <c r="I31" s="22"/>
      <c r="J31" s="22"/>
      <c r="K31" s="22"/>
      <c r="L31" s="22"/>
      <c r="M31" s="23"/>
      <c r="N31" s="23"/>
    </row>
    <row r="32" spans="3:14">
      <c r="C32" s="22"/>
      <c r="D32" s="22"/>
      <c r="G32" s="23"/>
      <c r="H32" s="23"/>
      <c r="I32" s="23"/>
      <c r="J32" s="23"/>
      <c r="K32" s="23"/>
      <c r="L32" s="23"/>
      <c r="M32" s="23"/>
      <c r="N32" s="23"/>
    </row>
    <row r="33" spans="3:14">
      <c r="C33" s="22"/>
      <c r="D33" s="22"/>
      <c r="G33" s="23"/>
      <c r="H33" s="23"/>
      <c r="I33" s="23"/>
      <c r="J33" s="23"/>
      <c r="K33" s="23"/>
      <c r="L33" s="23"/>
      <c r="M33" s="23"/>
      <c r="N33" s="23"/>
    </row>
    <row r="34" spans="3:14">
      <c r="C34" s="22"/>
      <c r="D34" s="22"/>
      <c r="G34" s="23"/>
      <c r="H34" s="23"/>
      <c r="I34" s="23"/>
      <c r="J34" s="23"/>
      <c r="K34" s="23"/>
      <c r="L34" s="23"/>
      <c r="M34" s="23"/>
      <c r="N34" s="23"/>
    </row>
    <row r="35" spans="3:14">
      <c r="C35" s="22"/>
      <c r="D35" s="22"/>
      <c r="G35" s="23"/>
      <c r="H35" s="22"/>
      <c r="I35" s="22"/>
      <c r="J35" s="22"/>
      <c r="K35" s="22"/>
      <c r="L35" s="22"/>
      <c r="M35" s="23"/>
      <c r="N35" s="23"/>
    </row>
    <row r="36" spans="3:14">
      <c r="C36" s="22"/>
      <c r="D36" s="22"/>
      <c r="G36" s="23"/>
      <c r="H36" s="22"/>
      <c r="I36" s="22"/>
      <c r="J36" s="22"/>
      <c r="K36" s="22"/>
      <c r="L36" s="22"/>
      <c r="M36" s="23"/>
      <c r="N36" s="23"/>
    </row>
    <row r="37" spans="3:14">
      <c r="C37" s="22"/>
      <c r="D37" s="22"/>
      <c r="G37" s="23"/>
      <c r="H37" s="23"/>
      <c r="I37" s="23"/>
      <c r="J37" s="23"/>
      <c r="K37" s="23"/>
      <c r="L37" s="23"/>
      <c r="M37" s="23"/>
      <c r="N37" s="23"/>
    </row>
    <row r="38" spans="3:14">
      <c r="C38" s="22"/>
      <c r="D38" s="22"/>
      <c r="G38" s="23"/>
      <c r="H38" s="22"/>
      <c r="I38" s="22"/>
      <c r="J38" s="22"/>
      <c r="K38" s="22"/>
      <c r="L38" s="22"/>
      <c r="M38" s="22"/>
      <c r="N38" s="22"/>
    </row>
    <row r="39" spans="3:14">
      <c r="C39" s="22"/>
      <c r="D39" s="23"/>
      <c r="E39" s="23"/>
      <c r="F39" s="23"/>
      <c r="G39" s="23"/>
      <c r="H39" s="22"/>
      <c r="I39" s="22"/>
      <c r="J39" s="22"/>
      <c r="K39" s="22"/>
      <c r="L39" s="22"/>
      <c r="M39" s="22"/>
      <c r="N39" s="22"/>
    </row>
    <row r="40" spans="3:14">
      <c r="C40" s="22"/>
      <c r="D40" s="23"/>
      <c r="E40" s="23"/>
      <c r="F40" s="23"/>
      <c r="G40" s="23"/>
      <c r="H40" s="22"/>
      <c r="I40" s="22"/>
      <c r="J40" s="22"/>
      <c r="K40" s="22"/>
      <c r="L40" s="22"/>
      <c r="M40" s="22"/>
      <c r="N40" s="22"/>
    </row>
    <row r="41" spans="3:14">
      <c r="C41" s="22"/>
      <c r="D41" s="23"/>
      <c r="E41" s="23"/>
      <c r="F41" s="23"/>
      <c r="G41" s="23"/>
      <c r="H41" s="22"/>
      <c r="I41" s="22"/>
      <c r="J41" s="22"/>
      <c r="K41" s="22"/>
      <c r="L41" s="22"/>
      <c r="M41" s="22"/>
      <c r="N41" s="22"/>
    </row>
    <row r="42" spans="3:14">
      <c r="C42" s="22"/>
      <c r="D42" s="23"/>
      <c r="E42" s="23"/>
      <c r="F42" s="23"/>
      <c r="G42" s="23"/>
      <c r="H42" s="22"/>
      <c r="I42" s="22"/>
      <c r="J42" s="22"/>
      <c r="K42" s="22"/>
      <c r="L42" s="22"/>
      <c r="M42" s="22"/>
      <c r="N42" s="22"/>
    </row>
    <row r="43" spans="3:14">
      <c r="C43" s="22"/>
      <c r="D43" s="23"/>
      <c r="E43" s="23"/>
      <c r="F43" s="23"/>
      <c r="G43" s="23"/>
      <c r="H43" s="22"/>
      <c r="I43" s="22"/>
      <c r="J43" s="22"/>
      <c r="K43" s="22"/>
      <c r="L43" s="22"/>
      <c r="M43" s="22"/>
      <c r="N43" s="22"/>
    </row>
    <row r="44" spans="3:14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3:14">
      <c r="C45" s="23"/>
      <c r="D45" s="23"/>
      <c r="E45" s="23"/>
      <c r="F45" s="23"/>
      <c r="G45" s="23"/>
      <c r="H45" s="22"/>
      <c r="I45" s="22"/>
      <c r="J45" s="22"/>
      <c r="K45" s="22"/>
      <c r="L45" s="22"/>
      <c r="M45" s="23"/>
      <c r="N45" s="23"/>
    </row>
    <row r="46" spans="3:14">
      <c r="C46" s="23"/>
      <c r="D46" s="23"/>
      <c r="E46" s="23"/>
      <c r="F46" s="23"/>
      <c r="G46" s="23"/>
      <c r="H46" s="22"/>
      <c r="I46" s="22"/>
      <c r="J46" s="22"/>
      <c r="K46" s="22"/>
      <c r="L46" s="22"/>
      <c r="M46" s="23"/>
      <c r="N46" s="23"/>
    </row>
  </sheetData>
  <dataValidations count="1">
    <dataValidation type="list" allowBlank="1" showInputMessage="1" showErrorMessage="1" sqref="B4:G4 I4 K4:L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74" sqref="C74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</row>
    <row r="2" spans="1:5">
      <c r="A2" s="2">
        <v>1</v>
      </c>
      <c r="B2" s="2" t="s">
        <v>92</v>
      </c>
      <c r="C2" s="2" t="s">
        <v>93</v>
      </c>
      <c r="D2" s="2" t="s">
        <v>94</v>
      </c>
      <c r="E2" s="2" t="s">
        <v>95</v>
      </c>
    </row>
    <row r="3" spans="1:5">
      <c r="A3" s="2">
        <v>2</v>
      </c>
      <c r="B3" s="2" t="s">
        <v>96</v>
      </c>
      <c r="C3" s="2" t="s">
        <v>97</v>
      </c>
      <c r="D3" s="2" t="s">
        <v>98</v>
      </c>
      <c r="E3" s="2" t="s">
        <v>99</v>
      </c>
    </row>
    <row r="4" spans="1:5">
      <c r="A4" s="2">
        <v>3</v>
      </c>
      <c r="B4" s="2" t="s">
        <v>20</v>
      </c>
      <c r="C4" s="2" t="s">
        <v>97</v>
      </c>
      <c r="D4" s="2" t="s">
        <v>100</v>
      </c>
      <c r="E4" s="2" t="s">
        <v>101</v>
      </c>
    </row>
    <row r="5" spans="1:5">
      <c r="A5" s="2">
        <v>4</v>
      </c>
      <c r="B5" s="2" t="s">
        <v>102</v>
      </c>
      <c r="C5" s="2" t="s">
        <v>97</v>
      </c>
      <c r="D5" s="2" t="s">
        <v>103</v>
      </c>
      <c r="E5" s="2" t="s">
        <v>104</v>
      </c>
    </row>
    <row r="6" spans="1:5">
      <c r="A6" s="2">
        <v>5</v>
      </c>
      <c r="B6" s="2" t="s">
        <v>63</v>
      </c>
      <c r="C6" s="2" t="s">
        <v>97</v>
      </c>
      <c r="D6" s="2" t="s">
        <v>105</v>
      </c>
      <c r="E6" s="2" t="s">
        <v>106</v>
      </c>
    </row>
    <row r="7" spans="1:5">
      <c r="A7" s="2">
        <v>6</v>
      </c>
      <c r="B7" s="2" t="s">
        <v>21</v>
      </c>
      <c r="C7" s="2"/>
      <c r="D7" s="2" t="s">
        <v>107</v>
      </c>
      <c r="E7" s="2" t="s">
        <v>108</v>
      </c>
    </row>
    <row r="8" spans="1:5">
      <c r="A8" s="2">
        <v>7</v>
      </c>
      <c r="B8" s="2" t="s">
        <v>109</v>
      </c>
      <c r="C8" s="2" t="s">
        <v>110</v>
      </c>
      <c r="D8" s="2" t="s">
        <v>111</v>
      </c>
      <c r="E8" s="2" t="s">
        <v>112</v>
      </c>
    </row>
    <row r="9" spans="1:5">
      <c r="A9" s="2">
        <v>8</v>
      </c>
      <c r="B9" s="2" t="s">
        <v>113</v>
      </c>
      <c r="C9" s="2" t="s">
        <v>110</v>
      </c>
      <c r="D9" s="2" t="s">
        <v>114</v>
      </c>
      <c r="E9" s="2" t="s">
        <v>115</v>
      </c>
    </row>
    <row r="10" spans="1:5">
      <c r="A10" s="2">
        <v>9</v>
      </c>
      <c r="B10" s="2" t="s">
        <v>116</v>
      </c>
      <c r="C10" s="2" t="s">
        <v>110</v>
      </c>
      <c r="D10" s="2" t="s">
        <v>117</v>
      </c>
      <c r="E10" s="2" t="s">
        <v>118</v>
      </c>
    </row>
    <row r="11" spans="1:5">
      <c r="A11" s="2">
        <v>10</v>
      </c>
      <c r="B11" s="2" t="s">
        <v>119</v>
      </c>
      <c r="C11" s="2" t="s">
        <v>110</v>
      </c>
      <c r="D11" s="2" t="s">
        <v>120</v>
      </c>
      <c r="E11" s="2" t="s">
        <v>121</v>
      </c>
    </row>
    <row r="12" spans="1:5">
      <c r="A12" s="2">
        <v>11</v>
      </c>
      <c r="B12" s="2" t="s">
        <v>122</v>
      </c>
      <c r="C12" s="2" t="s">
        <v>110</v>
      </c>
      <c r="D12" s="2" t="s">
        <v>123</v>
      </c>
      <c r="E12" s="2" t="s">
        <v>124</v>
      </c>
    </row>
    <row r="13" spans="1:4">
      <c r="A13" s="2">
        <v>12</v>
      </c>
      <c r="B13" s="2" t="s">
        <v>125</v>
      </c>
      <c r="C13" s="2" t="s">
        <v>110</v>
      </c>
      <c r="D13" s="2" t="s">
        <v>126</v>
      </c>
    </row>
    <row r="14" spans="1:3">
      <c r="A14" s="2">
        <v>13</v>
      </c>
      <c r="B14" s="2" t="s">
        <v>127</v>
      </c>
      <c r="C14" s="2" t="s">
        <v>128</v>
      </c>
    </row>
    <row r="15" spans="1:3">
      <c r="A15" s="2">
        <v>14</v>
      </c>
      <c r="B15" s="2" t="s">
        <v>129</v>
      </c>
      <c r="C15" s="2" t="s">
        <v>128</v>
      </c>
    </row>
    <row r="16" spans="1:3">
      <c r="A16" s="2">
        <v>15</v>
      </c>
      <c r="B16" s="2" t="s">
        <v>130</v>
      </c>
      <c r="C16" s="2" t="s">
        <v>128</v>
      </c>
    </row>
    <row r="17" spans="1:3">
      <c r="A17" s="2">
        <v>16</v>
      </c>
      <c r="B17" s="2" t="s">
        <v>131</v>
      </c>
      <c r="C17" s="2" t="s">
        <v>128</v>
      </c>
    </row>
    <row r="18" spans="1:3">
      <c r="A18" s="2">
        <v>17</v>
      </c>
      <c r="B18" s="2" t="s">
        <v>62</v>
      </c>
      <c r="C18" s="2" t="s">
        <v>128</v>
      </c>
    </row>
    <row r="19" spans="1:3">
      <c r="A19" s="2">
        <v>18</v>
      </c>
      <c r="B19" s="2" t="s">
        <v>132</v>
      </c>
      <c r="C19" s="2" t="s">
        <v>128</v>
      </c>
    </row>
    <row r="20" spans="1:3">
      <c r="A20" s="2">
        <v>19</v>
      </c>
      <c r="B20" s="2" t="s">
        <v>133</v>
      </c>
      <c r="C20" s="2" t="s">
        <v>110</v>
      </c>
    </row>
    <row r="21" spans="1:3">
      <c r="A21" s="2">
        <v>20</v>
      </c>
      <c r="B21" s="2" t="s">
        <v>134</v>
      </c>
      <c r="C21" s="2" t="s">
        <v>110</v>
      </c>
    </row>
    <row r="22" spans="1:3">
      <c r="A22" s="2">
        <v>21</v>
      </c>
      <c r="B22" s="2" t="s">
        <v>135</v>
      </c>
      <c r="C22" s="2" t="s">
        <v>110</v>
      </c>
    </row>
    <row r="23" spans="1:3">
      <c r="A23" s="2">
        <v>22</v>
      </c>
      <c r="B23" s="2" t="s">
        <v>136</v>
      </c>
      <c r="C23" s="2" t="s">
        <v>110</v>
      </c>
    </row>
    <row r="24" spans="1:3">
      <c r="A24" s="2">
        <v>23</v>
      </c>
      <c r="B24" s="2" t="s">
        <v>137</v>
      </c>
      <c r="C24" s="2" t="s">
        <v>110</v>
      </c>
    </row>
    <row r="25" spans="1:3">
      <c r="A25" s="2">
        <v>24</v>
      </c>
      <c r="B25" s="2" t="s">
        <v>138</v>
      </c>
      <c r="C25" s="2" t="s">
        <v>110</v>
      </c>
    </row>
    <row r="26" spans="1:5">
      <c r="A26" s="2">
        <v>25</v>
      </c>
      <c r="B26" s="2" t="s">
        <v>139</v>
      </c>
      <c r="C26" s="2" t="s">
        <v>140</v>
      </c>
      <c r="D26" s="2" t="s">
        <v>141</v>
      </c>
      <c r="E26" s="2" t="s">
        <v>66</v>
      </c>
    </row>
    <row r="27" spans="1:5">
      <c r="A27" s="2">
        <v>26</v>
      </c>
      <c r="B27" s="2" t="s">
        <v>142</v>
      </c>
      <c r="C27" s="2" t="s">
        <v>143</v>
      </c>
      <c r="D27" s="2" t="s">
        <v>144</v>
      </c>
      <c r="E27" s="2" t="s">
        <v>145</v>
      </c>
    </row>
    <row r="28" spans="1:5">
      <c r="A28" s="2">
        <v>27</v>
      </c>
      <c r="B28" s="2" t="s">
        <v>146</v>
      </c>
      <c r="C28" s="2" t="s">
        <v>110</v>
      </c>
      <c r="D28" s="2" t="s">
        <v>147</v>
      </c>
      <c r="E28" s="2" t="s">
        <v>148</v>
      </c>
    </row>
    <row r="29" spans="1:5">
      <c r="A29" s="2">
        <v>28</v>
      </c>
      <c r="B29" s="2" t="s">
        <v>149</v>
      </c>
      <c r="C29" s="2" t="s">
        <v>110</v>
      </c>
      <c r="D29" s="2" t="s">
        <v>150</v>
      </c>
      <c r="E29" s="2" t="s">
        <v>151</v>
      </c>
    </row>
    <row r="30" spans="1:4">
      <c r="A30" s="2">
        <v>29</v>
      </c>
      <c r="B30" s="2" t="s">
        <v>23</v>
      </c>
      <c r="C30" s="2" t="s">
        <v>152</v>
      </c>
      <c r="D30" s="2" t="s">
        <v>153</v>
      </c>
    </row>
    <row r="31" spans="1:5">
      <c r="A31" s="2">
        <v>30</v>
      </c>
      <c r="B31" s="2" t="s">
        <v>22</v>
      </c>
      <c r="C31" s="2" t="s">
        <v>143</v>
      </c>
      <c r="D31" s="2" t="s">
        <v>154</v>
      </c>
      <c r="E31" s="2" t="s">
        <v>155</v>
      </c>
    </row>
    <row r="32" spans="1:5">
      <c r="A32" s="2">
        <v>31</v>
      </c>
      <c r="B32" s="2" t="s">
        <v>156</v>
      </c>
      <c r="C32" s="2" t="s">
        <v>97</v>
      </c>
      <c r="D32" s="2" t="s">
        <v>157</v>
      </c>
      <c r="E32" s="2" t="s">
        <v>158</v>
      </c>
    </row>
    <row r="33" spans="1:5">
      <c r="A33" s="2">
        <v>32</v>
      </c>
      <c r="B33" s="2" t="s">
        <v>159</v>
      </c>
      <c r="C33" s="2" t="s">
        <v>160</v>
      </c>
      <c r="D33" s="2" t="s">
        <v>161</v>
      </c>
      <c r="E33" s="2" t="s">
        <v>160</v>
      </c>
    </row>
    <row r="34" spans="1:5">
      <c r="A34" s="2">
        <v>33</v>
      </c>
      <c r="B34" s="2" t="s">
        <v>162</v>
      </c>
      <c r="C34" s="2" t="s">
        <v>163</v>
      </c>
      <c r="D34" s="2" t="s">
        <v>164</v>
      </c>
      <c r="E34" s="2" t="s">
        <v>163</v>
      </c>
    </row>
    <row r="35" spans="1:5">
      <c r="A35" s="2">
        <v>34</v>
      </c>
      <c r="B35" s="2" t="s">
        <v>165</v>
      </c>
      <c r="C35" s="2" t="s">
        <v>110</v>
      </c>
      <c r="D35" s="2" t="s">
        <v>166</v>
      </c>
      <c r="E35" s="2" t="s">
        <v>155</v>
      </c>
    </row>
    <row r="36" spans="1:5">
      <c r="A36" s="2">
        <v>35</v>
      </c>
      <c r="B36" s="2" t="s">
        <v>167</v>
      </c>
      <c r="C36" s="2"/>
      <c r="D36" s="2" t="s">
        <v>168</v>
      </c>
      <c r="E36" s="2" t="s">
        <v>169</v>
      </c>
    </row>
    <row r="37" spans="1:4">
      <c r="A37" s="2">
        <v>36</v>
      </c>
      <c r="B37" s="2" t="s">
        <v>170</v>
      </c>
      <c r="C37" s="2"/>
      <c r="D37" s="2" t="s">
        <v>171</v>
      </c>
    </row>
    <row r="38" spans="1:5">
      <c r="A38" s="2">
        <v>37</v>
      </c>
      <c r="B38" s="2" t="s">
        <v>172</v>
      </c>
      <c r="C38" s="2" t="s">
        <v>110</v>
      </c>
      <c r="D38" s="2" t="s">
        <v>173</v>
      </c>
      <c r="E38" s="2" t="s">
        <v>174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cfg_MapImageSet_地图图像集</vt:lpstr>
      <vt:lpstr>cfg_MapMassif_地图资源图集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2025-01-06T12:42:34Z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621F9FDC0E324C538E077714558BD81D_12</vt:lpwstr>
  </property>
</Properties>
</file>