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680"/>
  </bookViews>
  <sheets>
    <sheet name="营销要素表-30M合约5年" sheetId="1" r:id="rId1"/>
    <sheet name="浙江公司物联网卡分类管控细则" sheetId="2" r:id="rId2"/>
  </sheets>
  <externalReferences>
    <externalReference r:id="rId3"/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<sst xmlns="http://schemas.openxmlformats.org/spreadsheetml/2006/main" count="438" uniqueCount="147">
  <si>
    <t>单网单功能模组增值服务产品需求收集表</t>
  </si>
  <si>
    <t>自动生成，不需要填写</t>
  </si>
  <si>
    <t>客户基本情况说明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</si>
  <si>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</si>
  <si>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</si>
  <si>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</si>
  <si>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</si>
  <si>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</si>
  <si>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</si>
  <si>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武汉饮冰信息技术有限公司</t>
  </si>
  <si>
    <t>黑名单客户判断（不需要填写，自动判断）</t>
  </si>
  <si>
    <t>应用场景</t>
  </si>
  <si>
    <t>具体描述使用场景</t>
  </si>
  <si>
    <t>POS机、共享洗衣机</t>
  </si>
  <si>
    <t>采购量</t>
  </si>
  <si>
    <t>“一张卡+一个模组增值服务”为一套</t>
  </si>
  <si>
    <t>45万</t>
  </si>
  <si>
    <t>合同年限</t>
  </si>
  <si>
    <t>合同签订年限（年）</t>
  </si>
  <si>
    <t>落地计划</t>
  </si>
  <si>
    <t>预计落地的时间及相关计划</t>
  </si>
  <si>
    <t>7月落地</t>
  </si>
  <si>
    <t>出省情况</t>
  </si>
  <si>
    <t>是否叠加出省限制</t>
  </si>
  <si>
    <t>否</t>
  </si>
  <si>
    <t>省外占比</t>
  </si>
  <si>
    <t>流量共享</t>
  </si>
  <si>
    <t>是否开通流量共享</t>
  </si>
  <si>
    <t>机卡绑定</t>
  </si>
  <si>
    <t>是否开通机卡绑定</t>
  </si>
  <si>
    <t>是</t>
  </si>
  <si>
    <t xml:space="preserve"> </t>
  </si>
  <si>
    <t>测试期沉默期情况</t>
  </si>
  <si>
    <t>明确测试期、沉默期分别为几个月；
一般“测试期+沉默期”不超过优惠期的一半</t>
  </si>
  <si>
    <t>测试期6个月；沉默期6个月</t>
  </si>
  <si>
    <t>预付金额</t>
  </si>
  <si>
    <t>预付费，原则上需预付协议期内全部费用</t>
  </si>
  <si>
    <t>预付费</t>
  </si>
  <si>
    <t>风险管控等级</t>
  </si>
  <si>
    <t>根据《关于加强物联网卡安全分类规范管理的通知》浙移政企通〔2020〕309号判断类别，并识别原始风险（举例：A1）</t>
  </si>
  <si>
    <t>C6</t>
  </si>
  <si>
    <t>原始风险判断（不需要填写，自动判断）</t>
  </si>
  <si>
    <t>客户需求说明（普通物联卡及2017版NB）</t>
  </si>
  <si>
    <t>客户需求说明（2020版NB）</t>
  </si>
  <si>
    <t>客户需求说明（车联网）</t>
  </si>
  <si>
    <t>通道类产品</t>
  </si>
  <si>
    <t>资费版本</t>
  </si>
  <si>
    <t>2014机器卡/2017版/2020版</t>
  </si>
  <si>
    <t>2020版本CAT.1套餐</t>
  </si>
  <si>
    <t>月包产品(与年包二选一)</t>
  </si>
  <si>
    <t>月费标准价</t>
  </si>
  <si>
    <t>年包产品</t>
  </si>
  <si>
    <t>年费标准价</t>
  </si>
  <si>
    <t>包含的免费资源（月）</t>
  </si>
  <si>
    <t>30M</t>
  </si>
  <si>
    <t>包含的免费资源（年）</t>
  </si>
  <si>
    <t>年包产品(与月包二选一)</t>
  </si>
  <si>
    <t>折扣</t>
  </si>
  <si>
    <t>目标折扣</t>
  </si>
  <si>
    <t>是否符合底线</t>
  </si>
  <si>
    <t>卡品</t>
  </si>
  <si>
    <t>卡类型</t>
  </si>
  <si>
    <t>消费级卡</t>
  </si>
  <si>
    <t>语音/短信</t>
  </si>
  <si>
    <t>如果需要语音/短信，则在此备注</t>
  </si>
  <si>
    <t>卡费收取情况（元/卡）</t>
  </si>
  <si>
    <t>模组增值服务产品</t>
  </si>
  <si>
    <t>无</t>
  </si>
  <si>
    <t>模组类型</t>
  </si>
  <si>
    <t>NB</t>
  </si>
  <si>
    <t>模组厂家及其型号</t>
  </si>
  <si>
    <t>2G/NB/Cat1/4G</t>
  </si>
  <si>
    <t>4G</t>
  </si>
  <si>
    <t>入围情况</t>
  </si>
  <si>
    <t>是否已入围</t>
  </si>
  <si>
    <t>利尔达NT26E YMA-PQ-B01</t>
  </si>
  <si>
    <t>入围价格</t>
  </si>
  <si>
    <t>已入围</t>
  </si>
  <si>
    <t>模组增值服务产品订购</t>
  </si>
  <si>
    <t>产品名称</t>
  </si>
  <si>
    <t>物联网单网单功能模组增值服务产品（NB）-20元/个</t>
  </si>
  <si>
    <t>对应预缴（需与订购产品一一对应）</t>
  </si>
  <si>
    <t>物联网单网单功能模组增值服务产品（Cat1）-40元/个</t>
  </si>
  <si>
    <t>标准资费（需与订购产品一一对应）</t>
  </si>
  <si>
    <t>目标价格</t>
  </si>
  <si>
    <t>整体收益情况（剔除结算，剔除模组成本）</t>
  </si>
  <si>
    <t>通道产品类型</t>
  </si>
  <si>
    <t>单卡协议期结算费用</t>
  </si>
  <si>
    <t>通道类产品协议期总收入（剔除结算）</t>
  </si>
  <si>
    <t>模组成本占收比（模组成本/(模组收入+通道类产品协议期总收入（剔除结算））)</t>
  </si>
  <si>
    <t>月包产品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</si>
  <si>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</si>
  <si>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</si>
  <si>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</si>
  <si>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</si>
  <si>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</si>
  <si>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</si>
  <si>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</si>
  <si>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</si>
  <si>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</si>
  <si>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</si>
  <si>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</si>
  <si>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</si>
  <si>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</si>
  <si>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</si>
  <si>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</si>
  <si>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</si>
  <si>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</si>
  <si>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</si>
  <si>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</si>
  <si>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</si>
  <si>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</si>
  <si>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</si>
  <si>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</si>
  <si>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</si>
  <si>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</si>
  <si>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</si>
  <si>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</si>
  <si>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</si>
  <si>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</si>
  <si>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</si>
  <si>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</si>
  <si>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</si>
  <si>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</si>
  <si>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</si>
  <si>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</si>
  <si>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</si>
  <si>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</si>
  <si>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</si>
  <si>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</si>
  <si>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</si>
  <si>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</si>
  <si>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</si>
  <si>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</si>
  <si>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</si>
  <si>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</si>
  <si>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</si>
  <si>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</si>
  <si>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</si>
  <si>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</si>
  <si>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</si>
  <si>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</si>
  <si>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</si>
  <si>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</si>
  <si>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</si>
  <si>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</si>
  <si>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C5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</si>
</sst>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.00_ "/>
  </numFmts>
  <fonts count="32"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b/>
      <sz val="11"/>
      <color theme="1"/>
      <name val="等线"/>
      <charset val="134"/>
      <scheme val="minor"/>
    </font>
    <font>
      <b/>
      <sz val="18"/>
      <name val="等线"/>
      <charset val="134"/>
      <scheme val="minor"/>
    </font>
    <font>
      <b/>
      <sz val="12"/>
      <name val="等线"/>
      <charset val="134"/>
      <scheme val="minor"/>
    </font>
    <font>
      <sz val="11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3" applyNumberFormat="0" applyAlignment="0" applyProtection="0">
      <alignment vertical="center"/>
    </xf>
    <xf numFmtId="0" fontId="24" fillId="17" borderId="9" applyNumberFormat="0" applyAlignment="0" applyProtection="0">
      <alignment vertical="center"/>
    </xf>
    <xf numFmtId="0" fontId="25" fillId="18" borderId="14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6" fillId="6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7" fontId="10" fillId="7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177" fontId="0" fillId="0" borderId="0" xfId="0" applyNumberForma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home\huawei\&#26700;&#38754;\20240613%20&#27494;&#27721;&#39278;&#20912;&#20449;&#24687;&#25216;&#26415;&#26377;&#38480;&#20844;&#21496;\\Users\lizeng\Desktop\&#38468;&#20214;1&#65306;&#21333;&#32593;&#21333;&#21151;&#33021;&#27169;&#32452;&#22686;&#20540;&#26381;&#21153;&#20135;&#21697;&#38656;&#27714;&#25910;&#38598;&#34920;&#65288;30M8&#24180;&#65292;100M5&#24180;6&#24180;7&#24180;&#65289;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home\huawei\&#26700;&#38754;\20240613%20&#27494;&#27721;&#39278;&#20912;&#20449;&#24687;&#25216;&#26415;&#26377;&#38480;&#20844;&#21496;\\Users\Administrator\Desktop\&#36890;&#36947;&#19994;&#21153;\&#33829;&#38144;&#26696;&#30003;&#35831;\&#12304;CAT.1&#20215;&#26684;&#27979;&#31639;&#12305;&#38468;&#20214;1&#65306;&#21333;&#32593;&#21333;&#21151;&#33021;&#27169;&#32452;&#22686;&#20540;&#26381;&#21153;&#20135;&#21697;&#38656;&#27714;&#25910;&#38598;&#34920;&#65288;5&#24180;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营销要素表-30M合约8年"/>
      <sheetName val="通道类套餐名称"/>
      <sheetName val="入围模组清单"/>
      <sheetName val="模组增值服务产品及其预缴清单"/>
      <sheetName val="全网黑名单集团清单202012"/>
      <sheetName val="营销要素表-100M合约5年"/>
      <sheetName val="营销要素表-100M合约6年"/>
      <sheetName val="营销要素表-100M合约7年"/>
      <sheetName val="浙江公司物联网卡分类管控细则"/>
      <sheetName val="是否"/>
      <sheetName val="卡费收取标准"/>
    </sheetNames>
    <sheetDataSet>
      <sheetData sheetId="0"/>
      <sheetData sheetId="1"/>
      <sheetData sheetId="2"/>
      <sheetData sheetId="3">
        <row r="1">
          <cell r="B1" t="str">
            <v>物联网单网单功能模组增值服务产品</v>
          </cell>
          <cell r="C1" t="str">
            <v>对应预缴</v>
          </cell>
          <cell r="D1" t="str">
            <v>单价（元/个）</v>
          </cell>
        </row>
        <row r="2">
          <cell r="B2" t="str">
            <v>物联网单网单功能模组增值服务产品（2G）-15元/个</v>
          </cell>
          <cell r="C2" t="str">
            <v>物联网单网单功能模组增值服务产品预缴（2G）-15元/个</v>
          </cell>
          <cell r="D2">
            <v>15</v>
          </cell>
        </row>
        <row r="3">
          <cell r="B3" t="str">
            <v>物联网单网单功能模组增值服务产品（NB）-20元/个</v>
          </cell>
          <cell r="C3" t="str">
            <v>物联网单网单功能模组增值服务产品预缴（NB）-20元/个</v>
          </cell>
          <cell r="D3">
            <v>20</v>
          </cell>
        </row>
        <row r="4">
          <cell r="B4" t="str">
            <v>物联网单网单功能模组增值服务产品（Cat1）-40元/个</v>
          </cell>
          <cell r="C4" t="str">
            <v>物联网单网单功能模组增值服务产品预缴（Cat1）-40元/个</v>
          </cell>
          <cell r="D4">
            <v>40</v>
          </cell>
        </row>
        <row r="5">
          <cell r="B5" t="str">
            <v>物联网单网单功能模组增值服务产品（4G）-100元/个</v>
          </cell>
          <cell r="C5" t="str">
            <v>物联网单网单功能模组增值服务产品预缴（4G）-100元/个</v>
          </cell>
          <cell r="D5">
            <v>100</v>
          </cell>
        </row>
        <row r="6">
          <cell r="B6" t="str">
            <v>物联网单网单功能模组增值服务产品（5G）-1000元/个</v>
          </cell>
          <cell r="C6" t="str">
            <v>物联网单网单功能模组增值服务产品预缴（5G）-1000元/个</v>
          </cell>
          <cell r="D6">
            <v>1000</v>
          </cell>
        </row>
      </sheetData>
      <sheetData sheetId="4">
        <row r="1">
          <cell r="A1" t="str">
            <v>集团客户名称</v>
          </cell>
        </row>
        <row r="2">
          <cell r="A2" t="str">
            <v>北京联讯指云科技有限公司大连分公司</v>
          </cell>
        </row>
        <row r="3">
          <cell r="A3" t="str">
            <v>上海方信物联网科技有限公司</v>
          </cell>
        </row>
        <row r="4">
          <cell r="A4" t="str">
            <v>苏州四季湧利通讯科技有限公司</v>
          </cell>
        </row>
        <row r="5">
          <cell r="A5" t="str">
            <v>无锡谦信物联科技有限公司</v>
          </cell>
        </row>
        <row r="6">
          <cell r="A6" t="str">
            <v>安徽福耕科技有限公司</v>
          </cell>
        </row>
        <row r="7">
          <cell r="A7" t="str">
            <v>江西巨凯通讯设备有限公司</v>
          </cell>
        </row>
        <row r="8">
          <cell r="A8" t="str">
            <v> 深圳市雅美客电子商务有限公司 </v>
          </cell>
        </row>
        <row r="9">
          <cell r="A9" t="str">
            <v>山东点点数据服务有限公司</v>
          </cell>
        </row>
        <row r="10">
          <cell r="A10" t="str">
            <v>深圳市易辉通网络科技有限公司</v>
          </cell>
        </row>
        <row r="11">
          <cell r="A11" t="str">
            <v>东莞市厘米电子科技有限公司</v>
          </cell>
        </row>
        <row r="12">
          <cell r="A12" t="str">
            <v>郑州智之敏科技有限公司</v>
          </cell>
        </row>
        <row r="13">
          <cell r="A13" t="str">
            <v> 山东金斗云物联科技有限公</v>
          </cell>
        </row>
        <row r="14">
          <cell r="A14" t="str">
            <v> 北京现代汽车有限公司沧州分公司</v>
          </cell>
        </row>
        <row r="15">
          <cell r="A15" t="str">
            <v>深圳市酷鱼互动科技有限公司</v>
          </cell>
        </row>
        <row r="16">
          <cell r="A16" t="str">
            <v>上海沨融信息科技有限公司</v>
          </cell>
        </row>
        <row r="17">
          <cell r="A17" t="str">
            <v>贵州稳正科技有限公司</v>
          </cell>
        </row>
        <row r="18">
          <cell r="A18" t="str">
            <v>深圳市瑞鑫通信技术有限公司</v>
          </cell>
        </row>
        <row r="19">
          <cell r="A19" t="str">
            <v>东莞市谷海物联网科技有限公司</v>
          </cell>
        </row>
        <row r="20">
          <cell r="A20" t="str">
            <v>济南安博科技有限公司</v>
          </cell>
        </row>
        <row r="21">
          <cell r="A21" t="str">
            <v>山东堃纷物联网有限公司</v>
          </cell>
        </row>
        <row r="22">
          <cell r="A22" t="str">
            <v>山东中农云信息科技有限公司</v>
          </cell>
        </row>
        <row r="23">
          <cell r="A23" t="str">
            <v>河南一叶嘉物联网有限公司</v>
          </cell>
        </row>
        <row r="24">
          <cell r="A24" t="str">
            <v>湖南优品环保科技有限公司</v>
          </cell>
        </row>
        <row r="25">
          <cell r="A25" t="str">
            <v>深圳市秒通科技有限公司</v>
          </cell>
        </row>
        <row r="26">
          <cell r="A26" t="str">
            <v>铜陵酷鱼科技有限公司</v>
          </cell>
        </row>
        <row r="27">
          <cell r="A27" t="str">
            <v>贵阳市奇智科技有限公司</v>
          </cell>
        </row>
        <row r="28">
          <cell r="A28" t="str">
            <v>深蓝智慧科技服务（深圳）有限公司</v>
          </cell>
        </row>
        <row r="29">
          <cell r="A29" t="str">
            <v>深圳盛德金融服务有限公司</v>
          </cell>
        </row>
        <row r="30">
          <cell r="A30" t="str">
            <v>纳物智联（深圳）有限公司</v>
          </cell>
        </row>
        <row r="31">
          <cell r="A31" t="str">
            <v> 衡阳市亿享物联网科技有限公司</v>
          </cell>
        </row>
        <row r="32">
          <cell r="A32" t="str">
            <v>深圳市翼联讯科技有限公司 </v>
          </cell>
        </row>
        <row r="33">
          <cell r="A33" t="str">
            <v>上海数果科技有限公司</v>
          </cell>
        </row>
        <row r="34">
          <cell r="A34" t="str">
            <v>深圳市合瑞物联科技有限公司</v>
          </cell>
        </row>
        <row r="35">
          <cell r="A35" t="str">
            <v>河北三创电子科技有限公司</v>
          </cell>
        </row>
        <row r="36">
          <cell r="A36" t="str">
            <v>四川德助商贸有限公司</v>
          </cell>
        </row>
        <row r="37">
          <cell r="A37" t="str">
            <v>河南掌众信息科技有限公司</v>
          </cell>
        </row>
        <row r="38">
          <cell r="A38" t="str">
            <v>深圳嘉世博科技有限公司</v>
          </cell>
        </row>
        <row r="39">
          <cell r="A39" t="str">
            <v>陕西安可数据服务有限公司</v>
          </cell>
        </row>
        <row r="40">
          <cell r="A40" t="str">
            <v>济南恒达玖志系统集成有限公司</v>
          </cell>
        </row>
        <row r="41">
          <cell r="A41" t="str">
            <v>青岛乐信系统集成有限公司</v>
          </cell>
        </row>
        <row r="42">
          <cell r="A42" t="str">
            <v>山西鼎鑫恒泰科技有限公司</v>
          </cell>
        </row>
        <row r="43">
          <cell r="A43" t="str">
            <v>重庆天睿宏科技有限公司</v>
          </cell>
        </row>
        <row r="44">
          <cell r="A44" t="str">
            <v>中奇物联网有限公司</v>
          </cell>
        </row>
        <row r="45">
          <cell r="A45" t="str">
            <v>哈尔滨鑫冰城通讯设备经销有限公司</v>
          </cell>
        </row>
        <row r="46">
          <cell r="A46" t="str">
            <v>中科智华（深圳）物联网有限公司</v>
          </cell>
        </row>
        <row r="47">
          <cell r="A47" t="str">
            <v>深圳市本物科技有限公司</v>
          </cell>
        </row>
        <row r="48">
          <cell r="A48" t="str">
            <v>江西聚梦实业有限公司</v>
          </cell>
        </row>
        <row r="49">
          <cell r="A49" t="str">
            <v>新乡市连邦电子有限公司</v>
          </cell>
        </row>
        <row r="50">
          <cell r="A50" t="str">
            <v>东莞市星燎通信技术有限公司</v>
          </cell>
        </row>
        <row r="51">
          <cell r="A51" t="str">
            <v>河南跑吧商务服务有限公司</v>
          </cell>
        </row>
        <row r="52">
          <cell r="A52" t="str">
            <v>永城市东城区扬天科技部</v>
          </cell>
        </row>
        <row r="53">
          <cell r="A53" t="str">
            <v>中芯域（深圳）电子有限公司</v>
          </cell>
        </row>
        <row r="54">
          <cell r="A54" t="str">
            <v>长沙优协网络科技有限公司</v>
          </cell>
        </row>
        <row r="55">
          <cell r="A55" t="str">
            <v>深圳贵帮科技有限公司</v>
          </cell>
        </row>
        <row r="56">
          <cell r="A56" t="str">
            <v>岳阳市英东电子科技有限公司</v>
          </cell>
        </row>
        <row r="57">
          <cell r="A57" t="str">
            <v>河南德仁物联网有限公司</v>
          </cell>
        </row>
        <row r="58">
          <cell r="A58" t="str">
            <v>深圳市宏运丰科技发展有限公司</v>
          </cell>
        </row>
        <row r="59">
          <cell r="A59" t="str">
            <v>上海途徽通信技术有限公司</v>
          </cell>
        </row>
        <row r="60">
          <cell r="A60" t="str">
            <v>河南硕朗通讯有限公司</v>
          </cell>
        </row>
        <row r="61">
          <cell r="A61" t="str">
            <v>深圳市向物科技有限公司</v>
          </cell>
        </row>
        <row r="62">
          <cell r="A62" t="str">
            <v>深圳市云帜尚电子科技有限公司</v>
          </cell>
        </row>
        <row r="63">
          <cell r="A63" t="str">
            <v>岳阳市龙族通讯有限公司</v>
          </cell>
        </row>
        <row r="64">
          <cell r="A64" t="str">
            <v>深圳钰思科技有限公司</v>
          </cell>
        </row>
        <row r="65">
          <cell r="A65" t="str">
            <v>深圳达诺通信有限公司</v>
          </cell>
        </row>
        <row r="66">
          <cell r="A66" t="str">
            <v>江苏聚秀传媒科技有限公司</v>
          </cell>
        </row>
        <row r="67">
          <cell r="A67" t="str">
            <v>湖南达易迅网络科技有限公司</v>
          </cell>
        </row>
        <row r="68">
          <cell r="A68" t="str">
            <v>成都恒誉科技有限公司重庆分公司</v>
          </cell>
        </row>
        <row r="69">
          <cell r="A69" t="str">
            <v>重庆市华乾科技有限公司</v>
          </cell>
        </row>
        <row r="70">
          <cell r="A70" t="str">
            <v>大连乐讯信息技术有限公司</v>
          </cell>
        </row>
        <row r="71">
          <cell r="A71" t="str">
            <v>安徽华云天成网络科技有限公司</v>
          </cell>
        </row>
        <row r="72">
          <cell r="A72" t="str">
            <v>天津泛在天下物联网科技有限公司</v>
          </cell>
        </row>
        <row r="73">
          <cell r="A73" t="str">
            <v>深圳市一物科技有限公司</v>
          </cell>
        </row>
        <row r="74">
          <cell r="A74" t="str">
            <v>上海秒赚文化传播有限公司</v>
          </cell>
        </row>
        <row r="75">
          <cell r="A75" t="str">
            <v>岳阳市创海物联网科技有限公司</v>
          </cell>
        </row>
        <row r="76">
          <cell r="A76" t="str">
            <v>苏州好大巴物联网有限公司</v>
          </cell>
        </row>
        <row r="77">
          <cell r="A77" t="str">
            <v>镇平县赛安科技有限公司</v>
          </cell>
        </row>
        <row r="78">
          <cell r="A78" t="str">
            <v>安徽讯多信息科技有限公司</v>
          </cell>
        </row>
        <row r="79">
          <cell r="A79" t="str">
            <v>深圳云尚通科技有限公司</v>
          </cell>
        </row>
        <row r="80">
          <cell r="A80" t="str">
            <v>河南易迅通科技有限公司</v>
          </cell>
        </row>
        <row r="81">
          <cell r="A81" t="str">
            <v>米饭物联网（深圳）有限公司</v>
          </cell>
        </row>
        <row r="82">
          <cell r="A82" t="str">
            <v>山东钱谷通信科技有限公司</v>
          </cell>
        </row>
        <row r="83">
          <cell r="A83" t="str">
            <v>大连纷享科技有限公司</v>
          </cell>
        </row>
        <row r="84">
          <cell r="A84" t="str">
            <v>广东途安信息科技有限公司</v>
          </cell>
        </row>
        <row r="85">
          <cell r="A85" t="str">
            <v>河南幻龙网络科技有限公司</v>
          </cell>
        </row>
        <row r="86">
          <cell r="A86" t="str">
            <v>郑州嘉事明远科技有限公司</v>
          </cell>
        </row>
        <row r="87">
          <cell r="A87" t="str">
            <v>福建省星民易付多卡融合信息科技有限公司</v>
          </cell>
        </row>
        <row r="88">
          <cell r="A88" t="str">
            <v>重庆网顺科技有限公司</v>
          </cell>
        </row>
        <row r="89">
          <cell r="A89" t="str">
            <v>安徽讯天云物联科技有限公司</v>
          </cell>
        </row>
        <row r="90">
          <cell r="A90" t="str">
            <v>衡阳市亿享物联网科技有限公司</v>
          </cell>
        </row>
        <row r="91">
          <cell r="A91" t="str">
            <v>云联脉易（武汉）科技有限公司</v>
          </cell>
        </row>
        <row r="92">
          <cell r="A92" t="str">
            <v>深圳银灯物联科技有限公司</v>
          </cell>
        </row>
        <row r="93">
          <cell r="A93" t="str">
            <v>河南省隆信弘网络科技有限公司</v>
          </cell>
        </row>
        <row r="94">
          <cell r="A94" t="str">
            <v>乐薇（镇江）物联网科技有限公司</v>
          </cell>
        </row>
        <row r="95">
          <cell r="A95" t="str">
            <v>深圳市赢创贸易有限公司</v>
          </cell>
        </row>
        <row r="96">
          <cell r="A96" t="str">
            <v>衡阳奇匠物联网科技有限公司</v>
          </cell>
        </row>
        <row r="97">
          <cell r="A97" t="str">
            <v>畅丰源实业（大连）有限公司</v>
          </cell>
        </row>
        <row r="98">
          <cell r="A98" t="str">
            <v>铜陵市微一物联网科技有限公司</v>
          </cell>
        </row>
        <row r="99">
          <cell r="A99" t="str">
            <v>武汉寻岳科技有限公司</v>
          </cell>
        </row>
        <row r="100">
          <cell r="A100" t="str">
            <v>南阳辰宇信息技术有限公司</v>
          </cell>
        </row>
        <row r="101">
          <cell r="A101" t="str">
            <v>河北硅创信息技术有限公司</v>
          </cell>
        </row>
        <row r="102">
          <cell r="A102" t="str">
            <v>河南延钰科技有限公司</v>
          </cell>
        </row>
        <row r="103">
          <cell r="A103" t="str">
            <v>积分科技（北京）有限公司</v>
          </cell>
        </row>
        <row r="104">
          <cell r="A104" t="str">
            <v>山东婉悦信息技术有限公司</v>
          </cell>
        </row>
        <row r="105">
          <cell r="A105" t="str">
            <v>河南易百米通讯科技有限公司</v>
          </cell>
        </row>
        <row r="106">
          <cell r="A106" t="str">
            <v>深圳市开拓进取科技有限公司</v>
          </cell>
        </row>
        <row r="107">
          <cell r="A107" t="str">
            <v>移百亿（深圳）信息科技有限公司</v>
          </cell>
        </row>
        <row r="108">
          <cell r="A108" t="str">
            <v>移百亿深圳信息科技有限公司</v>
          </cell>
        </row>
        <row r="109">
          <cell r="A109" t="str">
            <v>深圳市龙网物联科技有限公司</v>
          </cell>
        </row>
        <row r="110">
          <cell r="A110" t="str">
            <v>山东金斗云物联科技有限公司</v>
          </cell>
        </row>
        <row r="111">
          <cell r="A111" t="str">
            <v>安徽昶颉信息科技有限公司</v>
          </cell>
        </row>
        <row r="112">
          <cell r="A112" t="str">
            <v>河南乐屋网络科技有限公司</v>
          </cell>
        </row>
        <row r="113">
          <cell r="A113" t="str">
            <v>山西致晟世纪科技有限公司</v>
          </cell>
        </row>
        <row r="114">
          <cell r="A114" t="str">
            <v>河南万方交通工程有限公司</v>
          </cell>
        </row>
        <row r="115">
          <cell r="A115" t="str">
            <v>河南缘香园商贸有限公司</v>
          </cell>
        </row>
        <row r="116">
          <cell r="A116" t="str">
            <v>河南新靓建电子科技有限公司</v>
          </cell>
        </row>
        <row r="117">
          <cell r="A117" t="str">
            <v>深圳壹物壹网科技有限公司</v>
          </cell>
        </row>
        <row r="118">
          <cell r="A118" t="str">
            <v>深圳市春树实业有限公司</v>
          </cell>
        </row>
        <row r="119">
          <cell r="A119" t="str">
            <v>深圳卡驰通达科技公司</v>
          </cell>
        </row>
        <row r="120">
          <cell r="A120" t="str">
            <v>深圳软驰星通讯科技有限公司</v>
          </cell>
        </row>
        <row r="121">
          <cell r="A121" t="str">
            <v>深圳麦特瑞尔科技有限公司</v>
          </cell>
        </row>
        <row r="122">
          <cell r="A122" t="str">
            <v>米饭物联网（深圳）有限公司</v>
          </cell>
        </row>
        <row r="123">
          <cell r="A123" t="str">
            <v>贵阳市奇智科技有限公司</v>
          </cell>
        </row>
        <row r="124">
          <cell r="A124" t="str">
            <v>深圳速聚联科技有限公司</v>
          </cell>
        </row>
        <row r="125">
          <cell r="A125" t="str">
            <v>安徽华云天成网络科技有限公司</v>
          </cell>
        </row>
        <row r="126">
          <cell r="A126" t="str">
            <v>山西致晟世纪科技有限公司（上海秒赚）1</v>
          </cell>
        </row>
        <row r="127">
          <cell r="A127" t="str">
            <v>山西致晟世纪科技有限公司（上海秒赚）</v>
          </cell>
        </row>
      </sheetData>
      <sheetData sheetId="5"/>
      <sheetData sheetId="6"/>
      <sheetData sheetId="7"/>
      <sheetData sheetId="8">
        <row r="1">
          <cell r="B1" t="str">
            <v>二级分类</v>
          </cell>
          <cell r="C1" t="str">
            <v>售前评估</v>
          </cell>
        </row>
        <row r="1">
          <cell r="I1" t="str">
            <v>原始安全风险</v>
          </cell>
        </row>
        <row r="2">
          <cell r="C2" t="str">
            <v>业务功能</v>
          </cell>
        </row>
        <row r="2">
          <cell r="F2" t="str">
            <v>业务属性</v>
          </cell>
        </row>
        <row r="3">
          <cell r="C3" t="str">
            <v>语音</v>
          </cell>
          <cell r="D3" t="str">
            <v>短信</v>
          </cell>
          <cell r="E3" t="str">
            <v>流量</v>
          </cell>
          <cell r="F3" t="str">
            <v>流量类型</v>
          </cell>
          <cell r="G3" t="str">
            <v>流量大小</v>
          </cell>
          <cell r="H3" t="str">
            <v>位置固定</v>
          </cell>
        </row>
        <row r="4">
          <cell r="B4" t="str">
            <v>A1</v>
          </cell>
          <cell r="C4" t="str">
            <v>开通</v>
          </cell>
          <cell r="D4" t="str">
            <v>开通</v>
          </cell>
          <cell r="E4" t="str">
            <v>开通</v>
          </cell>
          <cell r="F4" t="str">
            <v>定向流量</v>
          </cell>
          <cell r="G4" t="str">
            <v>大流量</v>
          </cell>
          <cell r="H4" t="str">
            <v>——</v>
          </cell>
          <cell r="I4" t="str">
            <v>中风险</v>
          </cell>
        </row>
        <row r="5">
          <cell r="B5" t="str">
            <v>A2</v>
          </cell>
          <cell r="C5" t="str">
            <v>开通</v>
          </cell>
          <cell r="D5" t="str">
            <v>开通</v>
          </cell>
          <cell r="E5" t="str">
            <v>开通</v>
          </cell>
          <cell r="F5" t="str">
            <v>定向流量</v>
          </cell>
          <cell r="G5" t="str">
            <v>小流量</v>
          </cell>
          <cell r="H5" t="str">
            <v>——</v>
          </cell>
          <cell r="I5" t="str">
            <v>中风险</v>
          </cell>
        </row>
        <row r="6">
          <cell r="B6" t="str">
            <v>A3</v>
          </cell>
          <cell r="C6" t="str">
            <v>开通</v>
          </cell>
          <cell r="D6" t="str">
            <v>开通</v>
          </cell>
          <cell r="E6" t="str">
            <v>开通</v>
          </cell>
          <cell r="F6" t="str">
            <v>通用流量</v>
          </cell>
          <cell r="G6" t="str">
            <v>大流量</v>
          </cell>
          <cell r="H6" t="str">
            <v>固定</v>
          </cell>
          <cell r="I6" t="str">
            <v>中风险</v>
          </cell>
        </row>
        <row r="7">
          <cell r="B7" t="str">
            <v>A4</v>
          </cell>
          <cell r="C7" t="str">
            <v>开通</v>
          </cell>
          <cell r="D7" t="str">
            <v>开通</v>
          </cell>
          <cell r="E7" t="str">
            <v>开通</v>
          </cell>
          <cell r="F7" t="str">
            <v>通用流量</v>
          </cell>
          <cell r="G7" t="str">
            <v>大流量</v>
          </cell>
          <cell r="H7" t="str">
            <v>不固定</v>
          </cell>
          <cell r="I7" t="str">
            <v>高风险</v>
          </cell>
        </row>
        <row r="8">
          <cell r="B8" t="str">
            <v>A5</v>
          </cell>
          <cell r="C8" t="str">
            <v>开通</v>
          </cell>
          <cell r="D8" t="str">
            <v>开通</v>
          </cell>
          <cell r="E8" t="str">
            <v>开通</v>
          </cell>
          <cell r="F8" t="str">
            <v>通用流量</v>
          </cell>
          <cell r="G8" t="str">
            <v>小流量</v>
          </cell>
          <cell r="H8" t="str">
            <v>固定</v>
          </cell>
          <cell r="I8" t="str">
            <v>中风险</v>
          </cell>
        </row>
        <row r="9">
          <cell r="B9" t="str">
            <v>A6</v>
          </cell>
          <cell r="C9" t="str">
            <v>开通</v>
          </cell>
          <cell r="D9" t="str">
            <v>开通</v>
          </cell>
          <cell r="E9" t="str">
            <v>开通</v>
          </cell>
          <cell r="F9" t="str">
            <v>通用流量</v>
          </cell>
          <cell r="G9" t="str">
            <v>小流量</v>
          </cell>
          <cell r="H9" t="str">
            <v>不固定</v>
          </cell>
          <cell r="I9" t="str">
            <v>中风险</v>
          </cell>
        </row>
        <row r="10">
          <cell r="B10" t="str">
            <v>B1</v>
          </cell>
          <cell r="C10" t="str">
            <v>不开通</v>
          </cell>
          <cell r="D10" t="str">
            <v>开通</v>
          </cell>
          <cell r="E10" t="str">
            <v>开通</v>
          </cell>
          <cell r="F10" t="str">
            <v>定向流量</v>
          </cell>
          <cell r="G10" t="str">
            <v>大流量</v>
          </cell>
          <cell r="H10" t="str">
            <v>——</v>
          </cell>
          <cell r="I10" t="str">
            <v>中风险</v>
          </cell>
        </row>
        <row r="11">
          <cell r="B11" t="str">
            <v>B2</v>
          </cell>
          <cell r="C11" t="str">
            <v>不开通</v>
          </cell>
          <cell r="D11" t="str">
            <v>开通</v>
          </cell>
          <cell r="E11" t="str">
            <v>开通</v>
          </cell>
          <cell r="F11" t="str">
            <v>定向流量</v>
          </cell>
          <cell r="G11" t="str">
            <v>小流量</v>
          </cell>
          <cell r="H11" t="str">
            <v>——</v>
          </cell>
          <cell r="I11" t="str">
            <v>中风险</v>
          </cell>
        </row>
        <row r="12">
          <cell r="B12" t="str">
            <v>B3</v>
          </cell>
          <cell r="C12" t="str">
            <v>不开通</v>
          </cell>
          <cell r="D12" t="str">
            <v>开通</v>
          </cell>
          <cell r="E12" t="str">
            <v>开通</v>
          </cell>
          <cell r="F12" t="str">
            <v>通用流量</v>
          </cell>
          <cell r="G12" t="str">
            <v>大流量</v>
          </cell>
          <cell r="H12" t="str">
            <v>固定</v>
          </cell>
          <cell r="I12" t="str">
            <v>中风险</v>
          </cell>
        </row>
        <row r="13">
          <cell r="B13" t="str">
            <v>B4</v>
          </cell>
          <cell r="C13" t="str">
            <v>不开通</v>
          </cell>
          <cell r="D13" t="str">
            <v>开通</v>
          </cell>
          <cell r="E13" t="str">
            <v>开通</v>
          </cell>
          <cell r="F13" t="str">
            <v>通用流量</v>
          </cell>
          <cell r="G13" t="str">
            <v>大流量</v>
          </cell>
          <cell r="H13" t="str">
            <v>不固定</v>
          </cell>
          <cell r="I13" t="str">
            <v>高风险</v>
          </cell>
        </row>
        <row r="14">
          <cell r="B14" t="str">
            <v>B5</v>
          </cell>
          <cell r="C14" t="str">
            <v>不开通</v>
          </cell>
          <cell r="D14" t="str">
            <v>开通</v>
          </cell>
          <cell r="E14" t="str">
            <v>开通</v>
          </cell>
          <cell r="F14" t="str">
            <v>通用流量</v>
          </cell>
          <cell r="G14" t="str">
            <v>小流量</v>
          </cell>
          <cell r="H14" t="str">
            <v>固定</v>
          </cell>
          <cell r="I14" t="str">
            <v>中风险</v>
          </cell>
        </row>
        <row r="15">
          <cell r="B15" t="str">
            <v>B6</v>
          </cell>
          <cell r="C15" t="str">
            <v>不开通</v>
          </cell>
          <cell r="D15" t="str">
            <v>开通</v>
          </cell>
          <cell r="E15" t="str">
            <v>开通</v>
          </cell>
          <cell r="F15" t="str">
            <v>通用流量</v>
          </cell>
          <cell r="G15" t="str">
            <v>小流量</v>
          </cell>
          <cell r="H15" t="str">
            <v>不固定</v>
          </cell>
          <cell r="I15" t="str">
            <v>中风险</v>
          </cell>
        </row>
        <row r="16">
          <cell r="B16" t="str">
            <v>C1</v>
          </cell>
          <cell r="C16" t="str">
            <v>不开通</v>
          </cell>
          <cell r="D16" t="str">
            <v>不开通</v>
          </cell>
          <cell r="E16" t="str">
            <v>开通</v>
          </cell>
          <cell r="F16" t="str">
            <v>定向流量</v>
          </cell>
          <cell r="G16" t="str">
            <v>大流量</v>
          </cell>
          <cell r="H16" t="str">
            <v>——</v>
          </cell>
          <cell r="I16" t="str">
            <v>中风险</v>
          </cell>
        </row>
        <row r="17">
          <cell r="B17" t="str">
            <v>C2</v>
          </cell>
          <cell r="C17" t="str">
            <v>不开通</v>
          </cell>
          <cell r="D17" t="str">
            <v>不开通</v>
          </cell>
          <cell r="E17" t="str">
            <v>开通</v>
          </cell>
          <cell r="F17" t="str">
            <v>定向流量</v>
          </cell>
          <cell r="G17" t="str">
            <v>小流量</v>
          </cell>
          <cell r="H17" t="str">
            <v>——</v>
          </cell>
          <cell r="I17" t="str">
            <v>中风险</v>
          </cell>
        </row>
        <row r="18">
          <cell r="B18" t="str">
            <v>C3</v>
          </cell>
          <cell r="C18" t="str">
            <v>不开通</v>
          </cell>
          <cell r="D18" t="str">
            <v>不开通</v>
          </cell>
          <cell r="E18" t="str">
            <v>开通</v>
          </cell>
          <cell r="F18" t="str">
            <v>通用流量</v>
          </cell>
          <cell r="G18" t="str">
            <v>大流量</v>
          </cell>
          <cell r="H18" t="str">
            <v>固定</v>
          </cell>
          <cell r="I18" t="str">
            <v>中风险</v>
          </cell>
        </row>
        <row r="19">
          <cell r="B19" t="str">
            <v>C4</v>
          </cell>
          <cell r="C19" t="str">
            <v>不开通</v>
          </cell>
          <cell r="D19" t="str">
            <v>不开通</v>
          </cell>
          <cell r="E19" t="str">
            <v>开通</v>
          </cell>
          <cell r="F19" t="str">
            <v>通用流量</v>
          </cell>
          <cell r="G19" t="str">
            <v>大流量</v>
          </cell>
          <cell r="H19" t="str">
            <v>不固定</v>
          </cell>
          <cell r="I19" t="str">
            <v>高风险</v>
          </cell>
        </row>
        <row r="20">
          <cell r="B20" t="str">
            <v>C5</v>
          </cell>
          <cell r="C20" t="str">
            <v>不开通</v>
          </cell>
          <cell r="D20" t="str">
            <v>不开通</v>
          </cell>
          <cell r="E20" t="str">
            <v>开通</v>
          </cell>
          <cell r="F20" t="str">
            <v>通用流量</v>
          </cell>
          <cell r="G20" t="str">
            <v>小流量</v>
          </cell>
          <cell r="H20" t="str">
            <v>固定</v>
          </cell>
          <cell r="I20" t="str">
            <v>中风险</v>
          </cell>
        </row>
        <row r="21">
          <cell r="B21" t="str">
            <v>C6</v>
          </cell>
          <cell r="C21" t="str">
            <v>不开通</v>
          </cell>
          <cell r="D21" t="str">
            <v>不开通</v>
          </cell>
          <cell r="E21" t="str">
            <v>开通</v>
          </cell>
          <cell r="F21" t="str">
            <v>通用流量</v>
          </cell>
          <cell r="G21" t="str">
            <v>小流量</v>
          </cell>
          <cell r="H21" t="str">
            <v>不固定</v>
          </cell>
          <cell r="I21" t="str">
            <v>中风险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营销要素表"/>
      <sheetName val="通道类套餐名称"/>
      <sheetName val="入围模组清单"/>
      <sheetName val="模组增值服务产品及其预缴清单"/>
      <sheetName val="全网黑名单集团清单202012"/>
      <sheetName val="浙江公司物联网卡分类管控细则"/>
      <sheetName val="是否"/>
      <sheetName val="卡费收取标准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7"/>
  <sheetViews>
    <sheetView tabSelected="1" topLeftCell="A32" workbookViewId="0">
      <selection activeCell="P38" sqref="P38"/>
    </sheetView>
  </sheetViews>
  <sheetFormatPr defaultColWidth="9" defaultRowHeight="14"/>
  <cols>
    <col min="1" max="1" width="8" style="17" customWidth="1"/>
    <col min="2" max="2" width="21.25" style="18" customWidth="1"/>
    <col min="3" max="3" width="39" style="17" customWidth="1"/>
    <col min="4" max="4" width="45.375" style="17" customWidth="1"/>
    <col min="5" max="5" width="15.125" style="19" customWidth="1"/>
    <col min="6" max="6" width="9" style="19" hidden="1" customWidth="1"/>
    <col min="7" max="7" width="24.25" style="19" hidden="1" customWidth="1"/>
    <col min="8" max="9" width="38.125" style="19" hidden="1" customWidth="1"/>
    <col min="10" max="12" width="9" style="19" hidden="1" customWidth="1"/>
    <col min="13" max="13" width="35.5" style="19" hidden="1" customWidth="1"/>
    <col min="14" max="14" width="7" style="19" hidden="1" customWidth="1"/>
    <col min="15" max="15" width="5.25" style="19" hidden="1" customWidth="1"/>
    <col min="16" max="16384" width="9" style="19"/>
  </cols>
  <sheetData>
    <row r="1" ht="34.5" customHeight="1" spans="1:7">
      <c r="A1" s="20" t="s">
        <v>0</v>
      </c>
      <c r="B1" s="20"/>
      <c r="C1" s="20"/>
      <c r="D1" s="20"/>
      <c r="G1" s="21" t="s">
        <v>1</v>
      </c>
    </row>
    <row r="2" ht="21.75" customHeight="1" spans="1:4">
      <c r="A2" s="22" t="s">
        <v>2</v>
      </c>
      <c r="B2" s="22"/>
      <c r="C2" s="22"/>
      <c r="D2" s="22"/>
    </row>
    <row r="3" s="16" customFormat="1" spans="1:4">
      <c r="A3" s="23" t="s">
        <v>3</v>
      </c>
      <c r="B3" s="23" t="s">
        <v>4</v>
      </c>
      <c r="C3" s="23" t="s">
        <v>5</v>
      </c>
      <c r="D3" s="23" t="s">
        <v>6</v>
      </c>
    </row>
    <row r="4" ht="28" spans="1:4">
      <c r="A4" s="24">
        <v>1</v>
      </c>
      <c r="B4" s="25" t="s">
        <v>7</v>
      </c>
      <c r="C4" s="26" t="s">
        <v>8</v>
      </c>
      <c r="D4" s="27" t="s">
        <v>9</v>
      </c>
    </row>
    <row r="5" ht="27" customHeight="1" spans="1:4">
      <c r="A5" s="24"/>
      <c r="B5" s="25"/>
      <c r="C5" s="28" t="s">
        <v>10</v>
      </c>
      <c r="D5" s="29" t="e">
        <f>VLOOKUP(D4,[1]全网黑名单集团清单202012!A:A,1,)</f>
        <v>#N/A</v>
      </c>
    </row>
    <row r="6" ht="27" customHeight="1" spans="1:4">
      <c r="A6" s="24">
        <v>2</v>
      </c>
      <c r="B6" s="25" t="s">
        <v>11</v>
      </c>
      <c r="C6" s="26" t="s">
        <v>12</v>
      </c>
      <c r="D6" s="30" t="s">
        <v>13</v>
      </c>
    </row>
    <row r="7" ht="27" customHeight="1" spans="1:4">
      <c r="A7" s="24">
        <v>3</v>
      </c>
      <c r="B7" s="25" t="s">
        <v>14</v>
      </c>
      <c r="C7" s="26" t="s">
        <v>15</v>
      </c>
      <c r="D7" s="30" t="s">
        <v>16</v>
      </c>
    </row>
    <row r="8" ht="27" customHeight="1" spans="1:4">
      <c r="A8" s="24"/>
      <c r="B8" s="25" t="s">
        <v>17</v>
      </c>
      <c r="C8" s="26" t="s">
        <v>18</v>
      </c>
      <c r="D8" s="24">
        <v>5</v>
      </c>
    </row>
    <row r="9" ht="27" customHeight="1" spans="1:4">
      <c r="A9" s="24">
        <v>4</v>
      </c>
      <c r="B9" s="25" t="s">
        <v>19</v>
      </c>
      <c r="C9" s="26" t="s">
        <v>20</v>
      </c>
      <c r="D9" s="24" t="s">
        <v>21</v>
      </c>
    </row>
    <row r="10" ht="18" customHeight="1" spans="1:4">
      <c r="A10" s="31">
        <v>5</v>
      </c>
      <c r="B10" s="32" t="s">
        <v>22</v>
      </c>
      <c r="C10" s="26" t="s">
        <v>23</v>
      </c>
      <c r="D10" s="33" t="s">
        <v>24</v>
      </c>
    </row>
    <row r="11" ht="23.25" customHeight="1" spans="1:4">
      <c r="A11" s="34"/>
      <c r="B11" s="35"/>
      <c r="C11" s="26" t="s">
        <v>25</v>
      </c>
      <c r="D11" s="33">
        <v>0.05</v>
      </c>
    </row>
    <row r="12" spans="1:4">
      <c r="A12" s="24">
        <v>6</v>
      </c>
      <c r="B12" s="25" t="s">
        <v>26</v>
      </c>
      <c r="C12" s="26" t="s">
        <v>27</v>
      </c>
      <c r="D12" s="24" t="s">
        <v>24</v>
      </c>
    </row>
    <row r="13" spans="1:17">
      <c r="A13" s="24"/>
      <c r="B13" s="25" t="s">
        <v>28</v>
      </c>
      <c r="C13" s="26" t="s">
        <v>29</v>
      </c>
      <c r="D13" s="24" t="s">
        <v>30</v>
      </c>
      <c r="Q13" s="19" t="s">
        <v>31</v>
      </c>
    </row>
    <row r="14" ht="27" customHeight="1" spans="1:4">
      <c r="A14" s="24">
        <v>7</v>
      </c>
      <c r="B14" s="25" t="s">
        <v>32</v>
      </c>
      <c r="C14" s="26" t="s">
        <v>33</v>
      </c>
      <c r="D14" s="24" t="s">
        <v>34</v>
      </c>
    </row>
    <row r="15" ht="18" customHeight="1" spans="1:4">
      <c r="A15" s="24">
        <v>8</v>
      </c>
      <c r="B15" s="25" t="s">
        <v>35</v>
      </c>
      <c r="C15" s="26" t="s">
        <v>36</v>
      </c>
      <c r="D15" s="24" t="s">
        <v>37</v>
      </c>
    </row>
    <row r="16" ht="42" spans="1:4">
      <c r="A16" s="24">
        <v>9</v>
      </c>
      <c r="B16" s="25" t="s">
        <v>38</v>
      </c>
      <c r="C16" s="26" t="s">
        <v>39</v>
      </c>
      <c r="D16" s="7" t="s">
        <v>40</v>
      </c>
    </row>
    <row r="17" ht="23.25" customHeight="1" spans="1:4">
      <c r="A17" s="24"/>
      <c r="B17" s="25"/>
      <c r="C17" s="28" t="s">
        <v>41</v>
      </c>
      <c r="D17" s="29" t="str">
        <f>VLOOKUP(D16,[1]浙江公司物联网卡分类管控细则!B:I,8,)</f>
        <v>中风险</v>
      </c>
    </row>
    <row r="18" ht="34.5" customHeight="1" spans="1:14">
      <c r="A18" s="36" t="s">
        <v>42</v>
      </c>
      <c r="B18" s="36"/>
      <c r="C18" s="36"/>
      <c r="D18" s="36"/>
      <c r="F18" s="37" t="s">
        <v>43</v>
      </c>
      <c r="G18" s="37"/>
      <c r="H18" s="37"/>
      <c r="I18" s="37"/>
      <c r="K18" s="37" t="s">
        <v>44</v>
      </c>
      <c r="L18" s="37"/>
      <c r="M18" s="37"/>
      <c r="N18" s="37"/>
    </row>
    <row r="19" ht="30.75" customHeight="1" spans="1:14">
      <c r="A19" s="22" t="s">
        <v>45</v>
      </c>
      <c r="B19" s="22"/>
      <c r="C19" s="22"/>
      <c r="D19" s="22"/>
      <c r="F19" s="22" t="s">
        <v>45</v>
      </c>
      <c r="G19" s="22"/>
      <c r="H19" s="22"/>
      <c r="I19" s="22"/>
      <c r="K19" s="22" t="s">
        <v>45</v>
      </c>
      <c r="L19" s="22"/>
      <c r="M19" s="22"/>
      <c r="N19" s="22"/>
    </row>
    <row r="20" ht="15.75" customHeight="1" spans="1:14">
      <c r="A20" s="23" t="s">
        <v>3</v>
      </c>
      <c r="B20" s="23" t="s">
        <v>4</v>
      </c>
      <c r="C20" s="23" t="s">
        <v>5</v>
      </c>
      <c r="D20" s="23" t="s">
        <v>6</v>
      </c>
      <c r="F20" s="23" t="s">
        <v>3</v>
      </c>
      <c r="G20" s="23" t="s">
        <v>4</v>
      </c>
      <c r="H20" s="23" t="s">
        <v>5</v>
      </c>
      <c r="I20" s="23" t="s">
        <v>6</v>
      </c>
      <c r="K20" s="23" t="s">
        <v>3</v>
      </c>
      <c r="L20" s="23" t="s">
        <v>4</v>
      </c>
      <c r="M20" s="23" t="s">
        <v>5</v>
      </c>
      <c r="N20" s="23" t="s">
        <v>6</v>
      </c>
    </row>
    <row r="21" ht="22.5" customHeight="1" spans="1:14">
      <c r="A21" s="26">
        <v>1</v>
      </c>
      <c r="B21" s="26" t="s">
        <v>46</v>
      </c>
      <c r="C21" s="26" t="s">
        <v>47</v>
      </c>
      <c r="D21" s="38" t="s">
        <v>48</v>
      </c>
      <c r="F21" s="26">
        <v>1</v>
      </c>
      <c r="G21" s="26" t="s">
        <v>46</v>
      </c>
      <c r="H21" s="26" t="s">
        <v>47</v>
      </c>
      <c r="I21" s="26"/>
      <c r="K21" s="26">
        <v>1</v>
      </c>
      <c r="L21" s="26" t="s">
        <v>46</v>
      </c>
      <c r="M21" s="26" t="s">
        <v>47</v>
      </c>
      <c r="N21" s="26"/>
    </row>
    <row r="22" ht="22.5" customHeight="1" spans="1:14">
      <c r="A22" s="26">
        <v>2</v>
      </c>
      <c r="B22" s="26" t="s">
        <v>49</v>
      </c>
      <c r="C22" s="26" t="s">
        <v>50</v>
      </c>
      <c r="D22" s="26">
        <v>1</v>
      </c>
      <c r="F22" s="39">
        <v>2</v>
      </c>
      <c r="G22" s="26" t="s">
        <v>51</v>
      </c>
      <c r="H22" s="26" t="s">
        <v>52</v>
      </c>
      <c r="I22" s="26"/>
      <c r="K22" s="26">
        <v>2</v>
      </c>
      <c r="L22" s="26" t="s">
        <v>49</v>
      </c>
      <c r="M22" s="26" t="s">
        <v>50</v>
      </c>
      <c r="N22" s="26"/>
    </row>
    <row r="23" ht="22.5" customHeight="1" spans="1:14">
      <c r="A23" s="26"/>
      <c r="B23" s="26"/>
      <c r="C23" s="26" t="s">
        <v>53</v>
      </c>
      <c r="D23" s="38" t="s">
        <v>54</v>
      </c>
      <c r="F23" s="40"/>
      <c r="G23" s="26"/>
      <c r="H23" s="26" t="s">
        <v>55</v>
      </c>
      <c r="I23" s="26"/>
      <c r="K23" s="26"/>
      <c r="L23" s="26"/>
      <c r="M23" s="26" t="s">
        <v>53</v>
      </c>
      <c r="N23" s="26"/>
    </row>
    <row r="24" ht="22.5" customHeight="1" spans="1:14">
      <c r="A24" s="26"/>
      <c r="B24" s="26" t="s">
        <v>56</v>
      </c>
      <c r="C24" s="26" t="s">
        <v>52</v>
      </c>
      <c r="D24" s="26"/>
      <c r="F24" s="26">
        <v>3</v>
      </c>
      <c r="G24" s="26" t="s">
        <v>57</v>
      </c>
      <c r="H24" s="26" t="s">
        <v>58</v>
      </c>
      <c r="I24" s="26"/>
      <c r="K24" s="26"/>
      <c r="L24" s="26" t="s">
        <v>56</v>
      </c>
      <c r="M24" s="26" t="s">
        <v>52</v>
      </c>
      <c r="N24" s="26"/>
    </row>
    <row r="25" ht="22.5" customHeight="1" spans="1:14">
      <c r="A25" s="26"/>
      <c r="B25" s="26"/>
      <c r="C25" s="26" t="s">
        <v>55</v>
      </c>
      <c r="D25" s="26"/>
      <c r="F25" s="26"/>
      <c r="G25" s="26"/>
      <c r="H25" s="26" t="s">
        <v>59</v>
      </c>
      <c r="I25" s="26"/>
      <c r="K25" s="26"/>
      <c r="L25" s="26"/>
      <c r="M25" s="26" t="s">
        <v>55</v>
      </c>
      <c r="N25" s="26"/>
    </row>
    <row r="26" ht="22.5" customHeight="1" spans="1:14">
      <c r="A26" s="26">
        <v>3</v>
      </c>
      <c r="B26" s="26" t="s">
        <v>57</v>
      </c>
      <c r="C26" s="26" t="s">
        <v>58</v>
      </c>
      <c r="D26" s="41">
        <v>0.24</v>
      </c>
      <c r="F26" s="26"/>
      <c r="G26" s="26"/>
      <c r="H26" s="26"/>
      <c r="I26" s="26"/>
      <c r="K26" s="26"/>
      <c r="L26" s="26"/>
      <c r="M26" s="26"/>
      <c r="N26" s="26"/>
    </row>
    <row r="27" ht="22.5" customHeight="1" spans="1:14">
      <c r="A27" s="26"/>
      <c r="B27" s="26"/>
      <c r="C27" s="26" t="s">
        <v>59</v>
      </c>
      <c r="D27" s="26" t="s">
        <v>30</v>
      </c>
      <c r="F27" s="26"/>
      <c r="G27" s="26"/>
      <c r="H27" s="26"/>
      <c r="I27" s="26"/>
      <c r="K27" s="26"/>
      <c r="L27" s="26"/>
      <c r="M27" s="26"/>
      <c r="N27" s="26"/>
    </row>
    <row r="28" ht="22.5" customHeight="1" spans="1:14">
      <c r="A28" s="26">
        <v>4</v>
      </c>
      <c r="B28" s="26" t="s">
        <v>60</v>
      </c>
      <c r="C28" s="26" t="s">
        <v>61</v>
      </c>
      <c r="D28" s="26" t="s">
        <v>62</v>
      </c>
      <c r="F28" s="26">
        <v>5</v>
      </c>
      <c r="G28" s="26" t="s">
        <v>63</v>
      </c>
      <c r="H28" s="26" t="s">
        <v>64</v>
      </c>
      <c r="I28" s="26"/>
      <c r="K28" s="26">
        <v>4</v>
      </c>
      <c r="L28" s="26" t="s">
        <v>60</v>
      </c>
      <c r="M28" s="26" t="s">
        <v>61</v>
      </c>
      <c r="N28" s="26"/>
    </row>
    <row r="29" ht="22.5" customHeight="1" spans="1:14">
      <c r="A29" s="26"/>
      <c r="B29" s="26"/>
      <c r="C29" s="26" t="s">
        <v>65</v>
      </c>
      <c r="D29" s="26">
        <v>0</v>
      </c>
      <c r="F29" s="22" t="s">
        <v>66</v>
      </c>
      <c r="G29" s="22"/>
      <c r="H29" s="22"/>
      <c r="I29" s="22"/>
      <c r="K29" s="26"/>
      <c r="L29" s="26"/>
      <c r="M29" s="26" t="s">
        <v>65</v>
      </c>
      <c r="N29" s="26"/>
    </row>
    <row r="30" ht="22.5" customHeight="1" spans="1:14">
      <c r="A30" s="26">
        <v>5</v>
      </c>
      <c r="B30" s="26" t="s">
        <v>63</v>
      </c>
      <c r="C30" s="26" t="s">
        <v>64</v>
      </c>
      <c r="D30" s="26" t="s">
        <v>67</v>
      </c>
      <c r="F30" s="23" t="s">
        <v>3</v>
      </c>
      <c r="G30" s="23" t="s">
        <v>4</v>
      </c>
      <c r="H30" s="23" t="s">
        <v>5</v>
      </c>
      <c r="I30" s="23" t="s">
        <v>6</v>
      </c>
      <c r="K30" s="26">
        <v>5</v>
      </c>
      <c r="L30" s="26" t="s">
        <v>63</v>
      </c>
      <c r="M30" s="26" t="s">
        <v>64</v>
      </c>
      <c r="N30" s="26"/>
    </row>
    <row r="31" ht="22.5" customHeight="1" spans="1:14">
      <c r="A31" s="22" t="s">
        <v>66</v>
      </c>
      <c r="B31" s="22"/>
      <c r="C31" s="22"/>
      <c r="D31" s="22"/>
      <c r="F31" s="26">
        <v>1</v>
      </c>
      <c r="G31" s="26" t="s">
        <v>68</v>
      </c>
      <c r="H31" s="26" t="s">
        <v>69</v>
      </c>
      <c r="I31" s="26" t="s">
        <v>69</v>
      </c>
      <c r="K31" s="22" t="s">
        <v>66</v>
      </c>
      <c r="L31" s="22"/>
      <c r="M31" s="22"/>
      <c r="N31" s="22"/>
    </row>
    <row r="32" ht="22.5" customHeight="1" spans="1:14">
      <c r="A32" s="23" t="s">
        <v>3</v>
      </c>
      <c r="B32" s="23" t="s">
        <v>4</v>
      </c>
      <c r="C32" s="23" t="s">
        <v>5</v>
      </c>
      <c r="D32" s="23" t="s">
        <v>6</v>
      </c>
      <c r="F32" s="26"/>
      <c r="G32" s="26"/>
      <c r="H32" s="26" t="s">
        <v>70</v>
      </c>
      <c r="I32" s="26"/>
      <c r="K32" s="23" t="s">
        <v>3</v>
      </c>
      <c r="L32" s="23" t="s">
        <v>4</v>
      </c>
      <c r="M32" s="23" t="s">
        <v>5</v>
      </c>
      <c r="N32" s="23" t="s">
        <v>6</v>
      </c>
    </row>
    <row r="33" ht="22.5" customHeight="1" spans="1:14">
      <c r="A33" s="26">
        <v>1</v>
      </c>
      <c r="B33" s="26" t="s">
        <v>68</v>
      </c>
      <c r="C33" s="26" t="s">
        <v>71</v>
      </c>
      <c r="D33" s="26" t="s">
        <v>72</v>
      </c>
      <c r="F33" s="26">
        <v>2</v>
      </c>
      <c r="G33" s="26" t="s">
        <v>73</v>
      </c>
      <c r="H33" s="26" t="s">
        <v>74</v>
      </c>
      <c r="I33" s="26"/>
      <c r="K33" s="26">
        <v>1</v>
      </c>
      <c r="L33" s="26" t="s">
        <v>68</v>
      </c>
      <c r="M33" s="26" t="s">
        <v>71</v>
      </c>
      <c r="N33" s="26"/>
    </row>
    <row r="34" s="16" customFormat="1" ht="22.5" customHeight="1" spans="1:14">
      <c r="A34" s="26"/>
      <c r="B34" s="26"/>
      <c r="C34" s="26" t="s">
        <v>70</v>
      </c>
      <c r="D34" s="38" t="s">
        <v>75</v>
      </c>
      <c r="F34" s="26"/>
      <c r="G34" s="26"/>
      <c r="H34" s="26" t="s">
        <v>76</v>
      </c>
      <c r="I34" s="26"/>
      <c r="K34" s="26"/>
      <c r="L34" s="26"/>
      <c r="M34" s="26" t="s">
        <v>70</v>
      </c>
      <c r="N34" s="26"/>
    </row>
    <row r="35" ht="22.5" customHeight="1" spans="1:14">
      <c r="A35" s="26">
        <v>2</v>
      </c>
      <c r="B35" s="26" t="s">
        <v>73</v>
      </c>
      <c r="C35" s="26" t="s">
        <v>74</v>
      </c>
      <c r="D35" s="26" t="s">
        <v>77</v>
      </c>
      <c r="F35" s="26">
        <v>3</v>
      </c>
      <c r="G35" s="26" t="s">
        <v>78</v>
      </c>
      <c r="H35" s="26" t="s">
        <v>79</v>
      </c>
      <c r="I35" s="26" t="s">
        <v>80</v>
      </c>
      <c r="K35" s="26">
        <v>2</v>
      </c>
      <c r="L35" s="26" t="s">
        <v>73</v>
      </c>
      <c r="M35" s="26" t="s">
        <v>74</v>
      </c>
      <c r="N35" s="26"/>
    </row>
    <row r="36" ht="22.5" customHeight="1" spans="1:14">
      <c r="A36" s="26"/>
      <c r="B36" s="26"/>
      <c r="C36" s="42" t="s">
        <v>76</v>
      </c>
      <c r="D36" s="42">
        <v>16.5</v>
      </c>
      <c r="F36" s="26"/>
      <c r="G36" s="26"/>
      <c r="H36" s="28" t="s">
        <v>81</v>
      </c>
      <c r="I36" s="28" t="str">
        <f>VLOOKUP(I35,[1]模组增值服务产品及其预缴清单!B:C,2,)</f>
        <v>物联网单网单功能模组增值服务产品预缴（NB）-20元/个</v>
      </c>
      <c r="K36" s="26"/>
      <c r="L36" s="26"/>
      <c r="M36" s="26" t="s">
        <v>76</v>
      </c>
      <c r="N36" s="26"/>
    </row>
    <row r="37" ht="22.5" customHeight="1" spans="1:14">
      <c r="A37" s="26">
        <v>3</v>
      </c>
      <c r="B37" s="26" t="s">
        <v>78</v>
      </c>
      <c r="C37" s="26" t="s">
        <v>79</v>
      </c>
      <c r="D37" s="43" t="s">
        <v>82</v>
      </c>
      <c r="F37" s="26"/>
      <c r="G37" s="26"/>
      <c r="H37" s="28" t="s">
        <v>83</v>
      </c>
      <c r="I37" s="28">
        <f>VLOOKUP(I35,[1]模组增值服务产品及其预缴清单!B:D,3,)</f>
        <v>20</v>
      </c>
      <c r="K37" s="26">
        <v>3</v>
      </c>
      <c r="L37" s="26" t="s">
        <v>78</v>
      </c>
      <c r="M37" s="26" t="s">
        <v>79</v>
      </c>
      <c r="N37" s="26"/>
    </row>
    <row r="38" ht="22.5" customHeight="1" spans="1:14">
      <c r="A38" s="26"/>
      <c r="B38" s="26"/>
      <c r="C38" s="28" t="s">
        <v>81</v>
      </c>
      <c r="D38" s="28" t="str">
        <f>VLOOKUP(D37,[1]模组增值服务产品及其预缴清单!B:C,2,)</f>
        <v>物联网单网单功能模组增值服务产品预缴（Cat1）-40元/个</v>
      </c>
      <c r="F38" s="24">
        <v>4</v>
      </c>
      <c r="G38" s="26" t="s">
        <v>57</v>
      </c>
      <c r="H38" s="24" t="s">
        <v>58</v>
      </c>
      <c r="I38" s="24"/>
      <c r="K38" s="26"/>
      <c r="L38" s="26"/>
      <c r="M38" s="28" t="s">
        <v>81</v>
      </c>
      <c r="N38" s="28" t="e">
        <f>VLOOKUP(N37,[1]模组增值服务产品及其预缴清单!B:C,2,)</f>
        <v>#N/A</v>
      </c>
    </row>
    <row r="39" ht="22.5" customHeight="1" spans="1:14">
      <c r="A39" s="26"/>
      <c r="B39" s="26"/>
      <c r="C39" s="28" t="s">
        <v>83</v>
      </c>
      <c r="D39" s="28">
        <f>VLOOKUP(D37,[1]模组增值服务产品及其预缴清单!B:D,3,)</f>
        <v>40</v>
      </c>
      <c r="F39" s="24"/>
      <c r="G39" s="26"/>
      <c r="H39" s="29" t="s">
        <v>84</v>
      </c>
      <c r="I39" s="29">
        <f>I37*I38</f>
        <v>0</v>
      </c>
      <c r="K39" s="26"/>
      <c r="L39" s="26"/>
      <c r="M39" s="28" t="s">
        <v>83</v>
      </c>
      <c r="N39" s="28" t="e">
        <f>VLOOKUP(N37,[1]模组增值服务产品及其预缴清单!B:D,3,)</f>
        <v>#N/A</v>
      </c>
    </row>
    <row r="40" ht="22.5" customHeight="1" spans="1:14">
      <c r="A40" s="24">
        <v>4</v>
      </c>
      <c r="B40" s="26" t="s">
        <v>57</v>
      </c>
      <c r="C40" s="44" t="s">
        <v>58</v>
      </c>
      <c r="D40" s="45">
        <v>0.0925</v>
      </c>
      <c r="F40" s="37"/>
      <c r="G40" s="37"/>
      <c r="H40" s="37"/>
      <c r="I40" s="37"/>
      <c r="K40" s="24"/>
      <c r="L40" s="26"/>
      <c r="M40" s="24"/>
      <c r="N40" s="24"/>
    </row>
    <row r="41" ht="34.5" customHeight="1" spans="1:16">
      <c r="A41" s="24"/>
      <c r="B41" s="26"/>
      <c r="C41" s="46" t="s">
        <v>84</v>
      </c>
      <c r="D41" s="47">
        <f>D40*D39</f>
        <v>3.7</v>
      </c>
      <c r="F41" s="23"/>
      <c r="G41" s="23"/>
      <c r="H41" s="23"/>
      <c r="I41" s="48"/>
      <c r="K41" s="24"/>
      <c r="L41" s="26"/>
      <c r="M41" s="29"/>
      <c r="N41" s="29"/>
      <c r="P41" s="49"/>
    </row>
    <row r="42" ht="22.5" customHeight="1" spans="1:14">
      <c r="A42" s="37" t="s">
        <v>85</v>
      </c>
      <c r="B42" s="37"/>
      <c r="C42" s="37"/>
      <c r="D42" s="37"/>
      <c r="F42" s="29" t="s">
        <v>51</v>
      </c>
      <c r="G42" s="29">
        <f>I22*I24*I8*0.5*I11</f>
        <v>0</v>
      </c>
      <c r="H42" s="29">
        <f>I22*I24*I8-I22*I24*I8*0.5*I11</f>
        <v>0</v>
      </c>
      <c r="I42" s="29" t="e">
        <f>I34/(I39+H42)</f>
        <v>#DIV/0!</v>
      </c>
      <c r="K42" s="37" t="s">
        <v>85</v>
      </c>
      <c r="L42" s="37"/>
      <c r="M42" s="37"/>
      <c r="N42" s="37"/>
    </row>
    <row r="43" ht="38.25" customHeight="1" spans="1:14">
      <c r="A43" s="23" t="s">
        <v>86</v>
      </c>
      <c r="B43" s="23" t="s">
        <v>87</v>
      </c>
      <c r="C43" s="23" t="s">
        <v>88</v>
      </c>
      <c r="D43" s="48" t="s">
        <v>89</v>
      </c>
      <c r="K43" s="23" t="s">
        <v>86</v>
      </c>
      <c r="L43" s="23" t="s">
        <v>87</v>
      </c>
      <c r="M43" s="23" t="s">
        <v>88</v>
      </c>
      <c r="N43" s="48" t="s">
        <v>89</v>
      </c>
    </row>
    <row r="44" ht="22.5" customHeight="1" spans="1:16">
      <c r="A44" s="29" t="s">
        <v>90</v>
      </c>
      <c r="B44" s="29">
        <f>D22*12*D8*0.2*D11</f>
        <v>0.6</v>
      </c>
      <c r="C44" s="29">
        <f>D22*D26*12*D8-D22*12*D8*0.2*D11</f>
        <v>13.8</v>
      </c>
      <c r="D44" s="29">
        <f>D36/(D41+C44)</f>
        <v>0.942857142857143</v>
      </c>
      <c r="E44" s="19">
        <f>D41+B44+C44</f>
        <v>18.1</v>
      </c>
      <c r="K44" s="29"/>
      <c r="L44" s="29"/>
      <c r="M44" s="29"/>
      <c r="N44" s="29"/>
      <c r="P44" s="49"/>
    </row>
    <row r="45" ht="22.5" customHeight="1" spans="1:14">
      <c r="A45" s="29" t="s">
        <v>51</v>
      </c>
      <c r="B45" s="29"/>
      <c r="C45" s="29"/>
      <c r="D45" s="29"/>
      <c r="K45" s="29" t="s">
        <v>51</v>
      </c>
      <c r="L45" s="29">
        <f>N24*N8*0.1*N11</f>
        <v>0</v>
      </c>
      <c r="M45" s="29">
        <f>N24*N26*N8-N24*N8*0.1*N11</f>
        <v>0</v>
      </c>
      <c r="N45" s="29" t="e">
        <f>N36/(N41+M45)</f>
        <v>#DIV/0!</v>
      </c>
    </row>
    <row r="46" ht="22.5" customHeight="1"/>
    <row r="47" ht="22.5" customHeight="1"/>
  </sheetData>
  <mergeCells count="66">
    <mergeCell ref="A1:D1"/>
    <mergeCell ref="A2:D2"/>
    <mergeCell ref="A18:D18"/>
    <mergeCell ref="F18:I18"/>
    <mergeCell ref="K18:N18"/>
    <mergeCell ref="A19:D19"/>
    <mergeCell ref="F19:I19"/>
    <mergeCell ref="K19:N19"/>
    <mergeCell ref="F29:I29"/>
    <mergeCell ref="A31:D31"/>
    <mergeCell ref="K31:N31"/>
    <mergeCell ref="F40:I40"/>
    <mergeCell ref="A42:D42"/>
    <mergeCell ref="K42:N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  <mergeCell ref="F22:F23"/>
    <mergeCell ref="F24:F25"/>
    <mergeCell ref="F26:F27"/>
    <mergeCell ref="F31:F32"/>
    <mergeCell ref="F33:F34"/>
    <mergeCell ref="F35:F37"/>
    <mergeCell ref="F38:F39"/>
    <mergeCell ref="G22:G23"/>
    <mergeCell ref="G24:G25"/>
    <mergeCell ref="G26:G27"/>
    <mergeCell ref="G31:G32"/>
    <mergeCell ref="G33:G34"/>
    <mergeCell ref="G35:G37"/>
    <mergeCell ref="G38:G39"/>
    <mergeCell ref="K22:K25"/>
    <mergeCell ref="K26:K27"/>
    <mergeCell ref="K28:K29"/>
    <mergeCell ref="K33:K34"/>
    <mergeCell ref="K35:K36"/>
    <mergeCell ref="K37:K39"/>
    <mergeCell ref="K40:K41"/>
    <mergeCell ref="L22:L23"/>
    <mergeCell ref="L24:L25"/>
    <mergeCell ref="L26:L27"/>
    <mergeCell ref="L28:L29"/>
    <mergeCell ref="L33:L34"/>
    <mergeCell ref="L35:L36"/>
    <mergeCell ref="L37:L39"/>
    <mergeCell ref="L40:L41"/>
  </mergeCells>
  <conditionalFormatting sqref="I33">
    <cfRule type="cellIs" dxfId="0" priority="3" operator="equal">
      <formula>"未入围"</formula>
    </cfRule>
  </conditionalFormatting>
  <conditionalFormatting sqref="D35">
    <cfRule type="cellIs" dxfId="0" priority="5" operator="equal">
      <formula>"未入围"</formula>
    </cfRule>
  </conditionalFormatting>
  <conditionalFormatting sqref="N35">
    <cfRule type="cellIs" dxfId="0" priority="2" operator="equal">
      <formula>"未入围"</formula>
    </cfRule>
  </conditionalFormatting>
  <conditionalFormatting sqref="N44:N45">
    <cfRule type="cellIs" dxfId="1" priority="1" operator="lessThanOrEqual">
      <formula>0</formula>
    </cfRule>
  </conditionalFormatting>
  <conditionalFormatting sqref="I42 D44:D45">
    <cfRule type="cellIs" dxfId="1" priority="4" operator="lessThanOrEqual">
      <formula>0</formula>
    </cfRule>
  </conditionalFormatting>
  <dataValidations count="1">
    <dataValidation type="list" allowBlank="1" showInputMessage="1" showErrorMessage="1" sqref="D37">
      <formula1>[2]模组增值服务产品及其预缴清单!#REF!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workbookViewId="0">
      <selection activeCell="B21" sqref="B21:Q21"/>
    </sheetView>
  </sheetViews>
  <sheetFormatPr defaultColWidth="8.66666666666667" defaultRowHeight="14"/>
  <sheetData>
    <row r="1" ht="16.5" spans="1:19">
      <c r="A1" s="1" t="s">
        <v>91</v>
      </c>
      <c r="B1" s="1" t="s">
        <v>92</v>
      </c>
      <c r="C1" s="2" t="s">
        <v>93</v>
      </c>
      <c r="D1" s="3"/>
      <c r="E1" s="3"/>
      <c r="F1" s="3"/>
      <c r="G1" s="3"/>
      <c r="H1" s="4"/>
      <c r="I1" s="5" t="s">
        <v>94</v>
      </c>
      <c r="J1" s="11" t="s">
        <v>95</v>
      </c>
      <c r="K1" s="11"/>
      <c r="L1" s="11"/>
      <c r="M1" s="11"/>
      <c r="N1" s="11"/>
      <c r="O1" s="11"/>
      <c r="P1" s="11"/>
      <c r="Q1" s="11"/>
      <c r="R1" s="14" t="s">
        <v>96</v>
      </c>
      <c r="S1" s="14"/>
    </row>
    <row r="2" ht="16.5" spans="1:19">
      <c r="A2" s="1"/>
      <c r="B2" s="1"/>
      <c r="C2" s="5" t="s">
        <v>97</v>
      </c>
      <c r="D2" s="5"/>
      <c r="E2" s="5"/>
      <c r="F2" s="5" t="s">
        <v>98</v>
      </c>
      <c r="G2" s="5"/>
      <c r="H2" s="5"/>
      <c r="I2" s="5"/>
      <c r="J2" s="11" t="s">
        <v>99</v>
      </c>
      <c r="K2" s="11"/>
      <c r="L2" s="11"/>
      <c r="M2" s="11" t="s">
        <v>100</v>
      </c>
      <c r="N2" s="11" t="s">
        <v>101</v>
      </c>
      <c r="O2" s="11" t="s">
        <v>102</v>
      </c>
      <c r="P2" s="11" t="s">
        <v>103</v>
      </c>
      <c r="Q2" s="11" t="s">
        <v>28</v>
      </c>
      <c r="R2" s="14" t="s">
        <v>104</v>
      </c>
      <c r="S2" s="14" t="s">
        <v>105</v>
      </c>
    </row>
    <row r="3" ht="33" spans="1:19">
      <c r="A3" s="1"/>
      <c r="B3" s="1"/>
      <c r="C3" s="5" t="s">
        <v>106</v>
      </c>
      <c r="D3" s="5" t="s">
        <v>107</v>
      </c>
      <c r="E3" s="5" t="s">
        <v>108</v>
      </c>
      <c r="F3" s="5" t="s">
        <v>109</v>
      </c>
      <c r="G3" s="5" t="s">
        <v>110</v>
      </c>
      <c r="H3" s="5" t="s">
        <v>111</v>
      </c>
      <c r="I3" s="5"/>
      <c r="J3" s="11" t="s">
        <v>112</v>
      </c>
      <c r="K3" s="11" t="s">
        <v>113</v>
      </c>
      <c r="L3" s="11" t="s">
        <v>114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115</v>
      </c>
      <c r="B4" s="7" t="s">
        <v>116</v>
      </c>
      <c r="C4" s="8" t="s">
        <v>117</v>
      </c>
      <c r="D4" s="8" t="s">
        <v>117</v>
      </c>
      <c r="E4" s="8" t="s">
        <v>117</v>
      </c>
      <c r="F4" s="8" t="s">
        <v>118</v>
      </c>
      <c r="G4" s="8" t="s">
        <v>119</v>
      </c>
      <c r="H4" s="8" t="s">
        <v>120</v>
      </c>
      <c r="I4" s="8" t="s">
        <v>121</v>
      </c>
      <c r="J4" s="12" t="s">
        <v>122</v>
      </c>
      <c r="K4" s="12" t="s">
        <v>122</v>
      </c>
      <c r="L4" s="12" t="s">
        <v>122</v>
      </c>
      <c r="M4" s="12"/>
      <c r="N4" s="12" t="s">
        <v>122</v>
      </c>
      <c r="O4" s="12"/>
      <c r="P4" s="12" t="s">
        <v>122</v>
      </c>
      <c r="Q4" s="12" t="s">
        <v>122</v>
      </c>
      <c r="R4" s="15"/>
      <c r="S4" s="15" t="s">
        <v>122</v>
      </c>
    </row>
    <row r="5" ht="16.5" spans="1:19">
      <c r="A5" s="9"/>
      <c r="B5" s="7" t="s">
        <v>123</v>
      </c>
      <c r="C5" s="8" t="s">
        <v>117</v>
      </c>
      <c r="D5" s="8" t="s">
        <v>117</v>
      </c>
      <c r="E5" s="8" t="s">
        <v>117</v>
      </c>
      <c r="F5" s="8" t="s">
        <v>118</v>
      </c>
      <c r="G5" s="8" t="s">
        <v>124</v>
      </c>
      <c r="H5" s="8" t="s">
        <v>120</v>
      </c>
      <c r="I5" s="8" t="s">
        <v>121</v>
      </c>
      <c r="J5" s="12" t="s">
        <v>122</v>
      </c>
      <c r="K5" s="12" t="s">
        <v>122</v>
      </c>
      <c r="L5" s="12" t="s">
        <v>122</v>
      </c>
      <c r="M5" s="12"/>
      <c r="N5" s="12"/>
      <c r="O5" s="12" t="s">
        <v>122</v>
      </c>
      <c r="P5" s="12"/>
      <c r="Q5" s="12" t="s">
        <v>122</v>
      </c>
      <c r="R5" s="15"/>
      <c r="S5" s="15" t="s">
        <v>122</v>
      </c>
    </row>
    <row r="6" ht="16.5" spans="1:19">
      <c r="A6" s="9"/>
      <c r="B6" s="7" t="s">
        <v>125</v>
      </c>
      <c r="C6" s="8" t="s">
        <v>117</v>
      </c>
      <c r="D6" s="8" t="s">
        <v>117</v>
      </c>
      <c r="E6" s="8" t="s">
        <v>117</v>
      </c>
      <c r="F6" s="8" t="s">
        <v>126</v>
      </c>
      <c r="G6" s="8" t="s">
        <v>119</v>
      </c>
      <c r="H6" s="8" t="s">
        <v>127</v>
      </c>
      <c r="I6" s="8" t="s">
        <v>121</v>
      </c>
      <c r="J6" s="12" t="s">
        <v>122</v>
      </c>
      <c r="K6" s="12" t="s">
        <v>122</v>
      </c>
      <c r="L6" s="12"/>
      <c r="M6" s="12" t="s">
        <v>122</v>
      </c>
      <c r="N6" s="12" t="s">
        <v>122</v>
      </c>
      <c r="O6" s="12"/>
      <c r="P6" s="12" t="s">
        <v>122</v>
      </c>
      <c r="Q6" s="12"/>
      <c r="R6" s="15"/>
      <c r="S6" s="15" t="s">
        <v>122</v>
      </c>
    </row>
    <row r="7" ht="16.5" spans="1:19">
      <c r="A7" s="9"/>
      <c r="B7" s="7" t="s">
        <v>128</v>
      </c>
      <c r="C7" s="8" t="s">
        <v>117</v>
      </c>
      <c r="D7" s="8" t="s">
        <v>117</v>
      </c>
      <c r="E7" s="8" t="s">
        <v>117</v>
      </c>
      <c r="F7" s="8" t="s">
        <v>126</v>
      </c>
      <c r="G7" s="8" t="s">
        <v>119</v>
      </c>
      <c r="H7" s="8" t="s">
        <v>129</v>
      </c>
      <c r="I7" s="13" t="s">
        <v>130</v>
      </c>
      <c r="J7" s="12" t="s">
        <v>122</v>
      </c>
      <c r="K7" s="12" t="s">
        <v>122</v>
      </c>
      <c r="L7" s="12"/>
      <c r="M7" s="12" t="s">
        <v>122</v>
      </c>
      <c r="N7" s="12"/>
      <c r="O7" s="12"/>
      <c r="P7" s="12"/>
      <c r="Q7" s="12"/>
      <c r="R7" s="15" t="s">
        <v>122</v>
      </c>
      <c r="S7" s="15"/>
    </row>
    <row r="8" ht="16.5" spans="1:19">
      <c r="A8" s="9"/>
      <c r="B8" s="7" t="s">
        <v>131</v>
      </c>
      <c r="C8" s="8" t="s">
        <v>117</v>
      </c>
      <c r="D8" s="8" t="s">
        <v>117</v>
      </c>
      <c r="E8" s="8" t="s">
        <v>117</v>
      </c>
      <c r="F8" s="8" t="s">
        <v>126</v>
      </c>
      <c r="G8" s="8" t="s">
        <v>124</v>
      </c>
      <c r="H8" s="8" t="s">
        <v>127</v>
      </c>
      <c r="I8" s="8" t="s">
        <v>121</v>
      </c>
      <c r="J8" s="12" t="s">
        <v>122</v>
      </c>
      <c r="K8" s="12" t="s">
        <v>122</v>
      </c>
      <c r="L8" s="12"/>
      <c r="M8" s="12"/>
      <c r="N8" s="12" t="s">
        <v>122</v>
      </c>
      <c r="O8" s="12" t="s">
        <v>122</v>
      </c>
      <c r="P8" s="12" t="s">
        <v>122</v>
      </c>
      <c r="Q8" s="12" t="s">
        <v>122</v>
      </c>
      <c r="R8" s="15"/>
      <c r="S8" s="15" t="s">
        <v>122</v>
      </c>
    </row>
    <row r="9" ht="16.5" spans="1:19">
      <c r="A9" s="10"/>
      <c r="B9" s="7" t="s">
        <v>132</v>
      </c>
      <c r="C9" s="8" t="s">
        <v>117</v>
      </c>
      <c r="D9" s="8" t="s">
        <v>117</v>
      </c>
      <c r="E9" s="8" t="s">
        <v>117</v>
      </c>
      <c r="F9" s="8" t="s">
        <v>126</v>
      </c>
      <c r="G9" s="8" t="s">
        <v>124</v>
      </c>
      <c r="H9" s="8" t="s">
        <v>129</v>
      </c>
      <c r="I9" s="8" t="s">
        <v>121</v>
      </c>
      <c r="J9" s="12" t="s">
        <v>122</v>
      </c>
      <c r="K9" s="12" t="s">
        <v>122</v>
      </c>
      <c r="L9" s="12"/>
      <c r="M9" s="12"/>
      <c r="N9" s="12"/>
      <c r="O9" s="12" t="s">
        <v>122</v>
      </c>
      <c r="P9" s="12" t="s">
        <v>122</v>
      </c>
      <c r="Q9" s="12" t="s">
        <v>122</v>
      </c>
      <c r="R9" s="15"/>
      <c r="S9" s="15" t="s">
        <v>122</v>
      </c>
    </row>
    <row r="10" ht="16.5" spans="1:19">
      <c r="A10" s="6" t="s">
        <v>133</v>
      </c>
      <c r="B10" s="7" t="s">
        <v>134</v>
      </c>
      <c r="C10" s="8" t="s">
        <v>135</v>
      </c>
      <c r="D10" s="8" t="s">
        <v>117</v>
      </c>
      <c r="E10" s="8" t="s">
        <v>117</v>
      </c>
      <c r="F10" s="8" t="s">
        <v>118</v>
      </c>
      <c r="G10" s="8" t="s">
        <v>119</v>
      </c>
      <c r="H10" s="8" t="s">
        <v>120</v>
      </c>
      <c r="I10" s="8" t="s">
        <v>121</v>
      </c>
      <c r="J10" s="12"/>
      <c r="K10" s="12" t="s">
        <v>122</v>
      </c>
      <c r="L10" s="12" t="s">
        <v>122</v>
      </c>
      <c r="M10" s="12"/>
      <c r="N10" s="12" t="s">
        <v>122</v>
      </c>
      <c r="O10" s="12"/>
      <c r="P10" s="12" t="s">
        <v>122</v>
      </c>
      <c r="Q10" s="12" t="s">
        <v>122</v>
      </c>
      <c r="R10" s="15"/>
      <c r="S10" s="15" t="s">
        <v>122</v>
      </c>
    </row>
    <row r="11" ht="16.5" spans="1:19">
      <c r="A11" s="9"/>
      <c r="B11" s="7" t="s">
        <v>136</v>
      </c>
      <c r="C11" s="8" t="s">
        <v>135</v>
      </c>
      <c r="D11" s="8" t="s">
        <v>117</v>
      </c>
      <c r="E11" s="8" t="s">
        <v>117</v>
      </c>
      <c r="F11" s="8" t="s">
        <v>118</v>
      </c>
      <c r="G11" s="8" t="s">
        <v>124</v>
      </c>
      <c r="H11" s="8" t="s">
        <v>120</v>
      </c>
      <c r="I11" s="8" t="s">
        <v>121</v>
      </c>
      <c r="J11" s="12"/>
      <c r="K11" s="12" t="s">
        <v>122</v>
      </c>
      <c r="L11" s="12" t="s">
        <v>122</v>
      </c>
      <c r="M11" s="12"/>
      <c r="N11" s="12"/>
      <c r="O11" s="12" t="s">
        <v>122</v>
      </c>
      <c r="P11" s="12"/>
      <c r="Q11" s="12" t="s">
        <v>122</v>
      </c>
      <c r="R11" s="15"/>
      <c r="S11" s="15" t="s">
        <v>122</v>
      </c>
    </row>
    <row r="12" ht="16.5" spans="1:19">
      <c r="A12" s="9"/>
      <c r="B12" s="7" t="s">
        <v>137</v>
      </c>
      <c r="C12" s="8" t="s">
        <v>135</v>
      </c>
      <c r="D12" s="8" t="s">
        <v>117</v>
      </c>
      <c r="E12" s="8" t="s">
        <v>117</v>
      </c>
      <c r="F12" s="8" t="s">
        <v>126</v>
      </c>
      <c r="G12" s="8" t="s">
        <v>119</v>
      </c>
      <c r="H12" s="8" t="s">
        <v>127</v>
      </c>
      <c r="I12" s="8" t="s">
        <v>121</v>
      </c>
      <c r="J12" s="12"/>
      <c r="K12" s="12" t="s">
        <v>122</v>
      </c>
      <c r="L12" s="12"/>
      <c r="M12" s="12" t="s">
        <v>122</v>
      </c>
      <c r="N12" s="12" t="s">
        <v>122</v>
      </c>
      <c r="O12" s="12"/>
      <c r="P12" s="12" t="s">
        <v>122</v>
      </c>
      <c r="Q12" s="12"/>
      <c r="R12" s="15"/>
      <c r="S12" s="15" t="s">
        <v>122</v>
      </c>
    </row>
    <row r="13" ht="16.5" spans="1:19">
      <c r="A13" s="9"/>
      <c r="B13" s="7" t="s">
        <v>138</v>
      </c>
      <c r="C13" s="8" t="s">
        <v>135</v>
      </c>
      <c r="D13" s="8" t="s">
        <v>117</v>
      </c>
      <c r="E13" s="8" t="s">
        <v>117</v>
      </c>
      <c r="F13" s="8" t="s">
        <v>126</v>
      </c>
      <c r="G13" s="8" t="s">
        <v>119</v>
      </c>
      <c r="H13" s="8" t="s">
        <v>129</v>
      </c>
      <c r="I13" s="13" t="s">
        <v>130</v>
      </c>
      <c r="J13" s="12"/>
      <c r="K13" s="12" t="s">
        <v>122</v>
      </c>
      <c r="L13" s="12"/>
      <c r="M13" s="12" t="s">
        <v>122</v>
      </c>
      <c r="N13" s="12"/>
      <c r="O13" s="12"/>
      <c r="P13" s="12"/>
      <c r="Q13" s="12"/>
      <c r="R13" s="15" t="s">
        <v>122</v>
      </c>
      <c r="S13" s="15"/>
    </row>
    <row r="14" ht="16.5" spans="1:19">
      <c r="A14" s="9"/>
      <c r="B14" s="7" t="s">
        <v>139</v>
      </c>
      <c r="C14" s="8" t="s">
        <v>135</v>
      </c>
      <c r="D14" s="8" t="s">
        <v>117</v>
      </c>
      <c r="E14" s="8" t="s">
        <v>117</v>
      </c>
      <c r="F14" s="8" t="s">
        <v>126</v>
      </c>
      <c r="G14" s="8" t="s">
        <v>124</v>
      </c>
      <c r="H14" s="8" t="s">
        <v>127</v>
      </c>
      <c r="I14" s="8" t="s">
        <v>121</v>
      </c>
      <c r="J14" s="12"/>
      <c r="K14" s="12" t="s">
        <v>122</v>
      </c>
      <c r="L14" s="12"/>
      <c r="M14" s="12"/>
      <c r="N14" s="12" t="s">
        <v>122</v>
      </c>
      <c r="O14" s="12" t="s">
        <v>122</v>
      </c>
      <c r="P14" s="12" t="s">
        <v>122</v>
      </c>
      <c r="Q14" s="12" t="s">
        <v>122</v>
      </c>
      <c r="R14" s="15"/>
      <c r="S14" s="15" t="s">
        <v>122</v>
      </c>
    </row>
    <row r="15" ht="16.5" spans="1:19">
      <c r="A15" s="10"/>
      <c r="B15" s="7" t="s">
        <v>140</v>
      </c>
      <c r="C15" s="8" t="s">
        <v>135</v>
      </c>
      <c r="D15" s="8" t="s">
        <v>117</v>
      </c>
      <c r="E15" s="8" t="s">
        <v>117</v>
      </c>
      <c r="F15" s="8" t="s">
        <v>126</v>
      </c>
      <c r="G15" s="8" t="s">
        <v>124</v>
      </c>
      <c r="H15" s="8" t="s">
        <v>129</v>
      </c>
      <c r="I15" s="8" t="s">
        <v>121</v>
      </c>
      <c r="J15" s="12"/>
      <c r="K15" s="12" t="s">
        <v>122</v>
      </c>
      <c r="L15" s="12"/>
      <c r="M15" s="12"/>
      <c r="N15" s="12"/>
      <c r="O15" s="12" t="s">
        <v>122</v>
      </c>
      <c r="P15" s="12" t="s">
        <v>122</v>
      </c>
      <c r="Q15" s="12" t="s">
        <v>122</v>
      </c>
      <c r="R15" s="15"/>
      <c r="S15" s="15" t="s">
        <v>122</v>
      </c>
    </row>
    <row r="16" ht="16.5" spans="1:19">
      <c r="A16" s="6" t="s">
        <v>141</v>
      </c>
      <c r="B16" s="7" t="s">
        <v>142</v>
      </c>
      <c r="C16" s="8" t="s">
        <v>135</v>
      </c>
      <c r="D16" s="8" t="s">
        <v>135</v>
      </c>
      <c r="E16" s="8" t="s">
        <v>117</v>
      </c>
      <c r="F16" s="8" t="s">
        <v>118</v>
      </c>
      <c r="G16" s="8" t="s">
        <v>119</v>
      </c>
      <c r="H16" s="8" t="s">
        <v>120</v>
      </c>
      <c r="I16" s="8" t="s">
        <v>121</v>
      </c>
      <c r="J16" s="12"/>
      <c r="K16" s="12"/>
      <c r="L16" s="12" t="s">
        <v>122</v>
      </c>
      <c r="M16" s="12"/>
      <c r="N16" s="12" t="s">
        <v>122</v>
      </c>
      <c r="O16" s="12"/>
      <c r="P16" s="12" t="s">
        <v>122</v>
      </c>
      <c r="Q16" s="12" t="s">
        <v>122</v>
      </c>
      <c r="R16" s="15"/>
      <c r="S16" s="15" t="s">
        <v>122</v>
      </c>
    </row>
    <row r="17" ht="16.5" spans="1:19">
      <c r="A17" s="9"/>
      <c r="B17" s="7" t="s">
        <v>143</v>
      </c>
      <c r="C17" s="8" t="s">
        <v>135</v>
      </c>
      <c r="D17" s="8" t="s">
        <v>135</v>
      </c>
      <c r="E17" s="8" t="s">
        <v>117</v>
      </c>
      <c r="F17" s="8" t="s">
        <v>118</v>
      </c>
      <c r="G17" s="8" t="s">
        <v>124</v>
      </c>
      <c r="H17" s="8" t="s">
        <v>120</v>
      </c>
      <c r="I17" s="8" t="s">
        <v>121</v>
      </c>
      <c r="J17" s="12"/>
      <c r="K17" s="12"/>
      <c r="L17" s="12" t="s">
        <v>122</v>
      </c>
      <c r="M17" s="12"/>
      <c r="N17" s="12"/>
      <c r="O17" s="12" t="s">
        <v>122</v>
      </c>
      <c r="P17" s="12"/>
      <c r="Q17" s="12" t="s">
        <v>122</v>
      </c>
      <c r="R17" s="15"/>
      <c r="S17" s="15" t="s">
        <v>122</v>
      </c>
    </row>
    <row r="18" ht="16.5" spans="1:19">
      <c r="A18" s="9"/>
      <c r="B18" s="7" t="s">
        <v>144</v>
      </c>
      <c r="C18" s="8" t="s">
        <v>135</v>
      </c>
      <c r="D18" s="8" t="s">
        <v>135</v>
      </c>
      <c r="E18" s="8" t="s">
        <v>117</v>
      </c>
      <c r="F18" s="8" t="s">
        <v>126</v>
      </c>
      <c r="G18" s="8" t="s">
        <v>119</v>
      </c>
      <c r="H18" s="8" t="s">
        <v>127</v>
      </c>
      <c r="I18" s="8" t="s">
        <v>121</v>
      </c>
      <c r="J18" s="12"/>
      <c r="K18" s="12"/>
      <c r="L18" s="12"/>
      <c r="M18" s="12" t="s">
        <v>122</v>
      </c>
      <c r="N18" s="12" t="s">
        <v>122</v>
      </c>
      <c r="O18" s="12"/>
      <c r="P18" s="12" t="s">
        <v>122</v>
      </c>
      <c r="Q18" s="12"/>
      <c r="R18" s="15"/>
      <c r="S18" s="15" t="s">
        <v>122</v>
      </c>
    </row>
    <row r="19" ht="16.5" spans="1:19">
      <c r="A19" s="9"/>
      <c r="B19" s="7" t="s">
        <v>145</v>
      </c>
      <c r="C19" s="8" t="s">
        <v>135</v>
      </c>
      <c r="D19" s="8" t="s">
        <v>135</v>
      </c>
      <c r="E19" s="8" t="s">
        <v>117</v>
      </c>
      <c r="F19" s="8" t="s">
        <v>126</v>
      </c>
      <c r="G19" s="8" t="s">
        <v>119</v>
      </c>
      <c r="H19" s="8" t="s">
        <v>129</v>
      </c>
      <c r="I19" s="13" t="s">
        <v>130</v>
      </c>
      <c r="J19" s="12"/>
      <c r="K19" s="12"/>
      <c r="L19" s="12"/>
      <c r="M19" s="12" t="s">
        <v>122</v>
      </c>
      <c r="N19" s="12"/>
      <c r="O19" s="12"/>
      <c r="P19" s="12"/>
      <c r="Q19" s="12"/>
      <c r="R19" s="15" t="s">
        <v>122</v>
      </c>
      <c r="S19" s="15"/>
    </row>
    <row r="20" ht="16.5" spans="1:19">
      <c r="A20" s="9"/>
      <c r="B20" s="7" t="s">
        <v>146</v>
      </c>
      <c r="C20" s="8" t="s">
        <v>135</v>
      </c>
      <c r="D20" s="8" t="s">
        <v>135</v>
      </c>
      <c r="E20" s="8" t="s">
        <v>117</v>
      </c>
      <c r="F20" s="8" t="s">
        <v>126</v>
      </c>
      <c r="G20" s="8" t="s">
        <v>124</v>
      </c>
      <c r="H20" s="8" t="s">
        <v>127</v>
      </c>
      <c r="I20" s="8" t="s">
        <v>121</v>
      </c>
      <c r="J20" s="12"/>
      <c r="K20" s="12"/>
      <c r="L20" s="12"/>
      <c r="M20" s="12"/>
      <c r="N20" s="12" t="s">
        <v>122</v>
      </c>
      <c r="O20" s="12" t="s">
        <v>122</v>
      </c>
      <c r="P20" s="12" t="s">
        <v>122</v>
      </c>
      <c r="Q20" s="12" t="s">
        <v>122</v>
      </c>
      <c r="R20" s="15"/>
      <c r="S20" s="15" t="s">
        <v>122</v>
      </c>
    </row>
    <row r="21" ht="16.5" spans="1:19">
      <c r="A21" s="10"/>
      <c r="B21" s="7" t="s">
        <v>40</v>
      </c>
      <c r="C21" s="8" t="s">
        <v>135</v>
      </c>
      <c r="D21" s="8" t="s">
        <v>135</v>
      </c>
      <c r="E21" s="8" t="s">
        <v>117</v>
      </c>
      <c r="F21" s="8" t="s">
        <v>126</v>
      </c>
      <c r="G21" s="8" t="s">
        <v>124</v>
      </c>
      <c r="H21" s="8" t="s">
        <v>129</v>
      </c>
      <c r="I21" s="8" t="s">
        <v>121</v>
      </c>
      <c r="J21" s="12"/>
      <c r="K21" s="12"/>
      <c r="L21" s="12"/>
      <c r="M21" s="12"/>
      <c r="N21" s="12"/>
      <c r="O21" s="12" t="s">
        <v>122</v>
      </c>
      <c r="P21" s="12" t="s">
        <v>122</v>
      </c>
      <c r="Q21" s="12" t="s">
        <v>122</v>
      </c>
      <c r="R21" s="15"/>
      <c r="S21" s="15" t="s">
        <v>122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营销要素表-30M合约5年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李增</dc:creator>
  <cp:lastModifiedBy>nijiaming</cp:lastModifiedBy>
  <dcterms:created xsi:type="dcterms:W3CDTF">2015-06-06T10:19:00Z</dcterms:created>
  <dcterms:modified xsi:type="dcterms:W3CDTF">2024-06-17T10:14:28Z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C368F209B0D74F72A6DDA75A734502FB</vt:lpwstr>
  </property>
  <property fmtid="{D5CDD505-2E9C-101B-9397-08002B2CF9AE}" pid="3" name="KSOProductBuildVer">
    <vt:lpwstr>2052-11.8.2.12085</vt:lpwstr>
  </property>
</Properties>
</file>