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985"/>
  </bookViews>
  <sheets>
    <sheet name="8年30M定向+ML307R" sheetId="22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externalReferences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<sst xmlns="http://schemas.openxmlformats.org/spreadsheetml/2006/main" count="525" uniqueCount="297">
  <si>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</si>
  <si>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</si>
  <si>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</si>
  <si>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</si>
  <si>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</si>
  <si>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</si>
  <si>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</si>
  <si>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</si>
  <si>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浙江智电生态科技有限公司</t>
  </si>
  <si>
    <t>黑名单客户判断（不需要填写，自动判断）</t>
  </si>
  <si>
    <t>应用场景</t>
  </si>
  <si>
    <t>具体描述使用场景</t>
  </si>
  <si>
    <t>智能水电表</t>
  </si>
  <si>
    <t>采购量</t>
  </si>
  <si>
    <t>“一张卡+一个模组增值服务”为一套</t>
  </si>
  <si>
    <t>20万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</si>
  <si>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</si>
  <si>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</si>
  <si>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</si>
  <si>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</si>
  <si>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</si>
  <si>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</si>
  <si>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</si>
  <si>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</si>
  <si>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</si>
  <si>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</si>
  <si>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</si>
  <si>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</si>
  <si>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</si>
  <si>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</si>
  <si>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</si>
  <si>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</si>
  <si>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</si>
  <si>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</si>
  <si>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</si>
  <si>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</si>
  <si>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</si>
  <si>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</si>
  <si>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</si>
  <si>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</si>
  <si>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</si>
  <si>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</si>
  <si>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</si>
  <si>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</si>
  <si>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CAT1定向流量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</si>
  <si>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</si>
  <si>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</si>
  <si>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</si>
  <si>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</si>
  <si>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</si>
  <si>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</si>
  <si>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</si>
  <si>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</si>
  <si>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</si>
  <si>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</si>
  <si>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</si>
  <si>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</si>
  <si>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</si>
  <si>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</si>
  <si>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</si>
  <si>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</si>
  <si>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</si>
  <si>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</si>
  <si>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</si>
  <si>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</si>
  <si>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</si>
  <si>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</si>
  <si>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</si>
  <si>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中移ML307R-DL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</si>
  <si>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</si>
  <si>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</si>
  <si>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</si>
  <si>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</si>
  <si>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</si>
  <si>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</si>
  <si>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</si>
  <si>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</si>
  <si>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</si>
  <si>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</si>
  <si>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</si>
  <si>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</si>
  <si>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</si>
  <si>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</si>
  <si>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</si>
  <si>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8年定向（不含额外报价）</t>
  </si>
  <si>
    <t>报价-模组&gt;=卡费</t>
  </si>
  <si>
    <t>月包产品</t>
  </si>
  <si>
    <t>年包产品</t>
  </si>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</sst>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%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方正书宋_GBK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7" borderId="14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6" borderId="15" applyNumberFormat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6" borderId="13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6" fontId="12" fillId="8" borderId="1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uawei/.cxoffice/wechat/dosdevices/z:/data/WeChat/WeChat Files/wxid_cxhao23eh9wp21/FileStorage/File/2025-02//&#29289;&#32852;&#32593;&#19994;&#21153;/&#21512;&#20316;&#20225;&#19994;/&#20016;&#26223;/&#12304;&#20016;&#26223;30M&#36890;&#29992;+&#20013;&#31227;ML307R-DL&#65292;5&#24180;&#12305;/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zoomScale="85" zoomScaleNormal="85" topLeftCell="A5" workbookViewId="0">
      <selection activeCell="B44" sqref="B44:C44"/>
    </sheetView>
  </sheetViews>
  <sheetFormatPr defaultColWidth="9" defaultRowHeight="14.25" outlineLevelCol="7"/>
  <cols>
    <col min="1" max="1" width="16.2583333333333" style="26" customWidth="1"/>
    <col min="2" max="2" width="22.8833333333333" style="27" customWidth="1"/>
    <col min="3" max="3" width="39" style="26" customWidth="1"/>
    <col min="4" max="4" width="51.0083333333333" style="26" customWidth="1"/>
    <col min="5" max="5" width="26.5166666666667" customWidth="1"/>
    <col min="6" max="6" width="5.25833333333333" customWidth="1"/>
    <col min="7" max="7" width="17.325" customWidth="1"/>
  </cols>
  <sheetData>
    <row r="1" ht="34.5" customHeight="1" spans="1:4">
      <c r="A1" s="28" t="s">
        <v>0</v>
      </c>
      <c r="B1" s="28"/>
      <c r="C1" s="28"/>
      <c r="D1" s="28"/>
    </row>
    <row r="2" ht="21.75" customHeight="1" spans="1:4">
      <c r="A2" s="29" t="s">
        <v>1</v>
      </c>
      <c r="B2" s="29"/>
      <c r="C2" s="29"/>
      <c r="D2" s="29"/>
    </row>
    <row r="3" s="25" customFormat="1" spans="1:4">
      <c r="A3" s="30" t="s">
        <v>2</v>
      </c>
      <c r="B3" s="30" t="s">
        <v>3</v>
      </c>
      <c r="C3" s="30" t="s">
        <v>4</v>
      </c>
      <c r="D3" s="30" t="s">
        <v>5</v>
      </c>
    </row>
    <row r="4" ht="28.5" spans="1:4">
      <c r="A4" s="24">
        <v>1</v>
      </c>
      <c r="B4" s="23" t="s">
        <v>6</v>
      </c>
      <c r="C4" s="31" t="s">
        <v>7</v>
      </c>
      <c r="D4" s="32" t="s">
        <v>8</v>
      </c>
    </row>
    <row r="5" ht="27" customHeight="1" spans="1:4">
      <c r="A5" s="24"/>
      <c r="B5" s="23"/>
      <c r="C5" s="33" t="s">
        <v>9</v>
      </c>
      <c r="D5" s="34" t="e">
        <f>VLOOKUP(D4,全网黑名单集团清单202012!A:A,1,)</f>
        <v>#N/A</v>
      </c>
    </row>
    <row r="6" ht="27" customHeight="1" spans="1:4">
      <c r="A6" s="24">
        <v>2</v>
      </c>
      <c r="B6" s="23" t="s">
        <v>10</v>
      </c>
      <c r="C6" s="31" t="s">
        <v>11</v>
      </c>
      <c r="D6" s="35" t="s">
        <v>12</v>
      </c>
    </row>
    <row r="7" ht="27" customHeight="1" spans="1:4">
      <c r="A7" s="24">
        <v>3</v>
      </c>
      <c r="B7" s="23" t="s">
        <v>13</v>
      </c>
      <c r="C7" s="31" t="s">
        <v>14</v>
      </c>
      <c r="D7" s="35" t="s">
        <v>15</v>
      </c>
    </row>
    <row r="8" ht="27" customHeight="1" spans="1:4">
      <c r="A8" s="24"/>
      <c r="B8" s="23" t="s">
        <v>16</v>
      </c>
      <c r="C8" s="31" t="s">
        <v>17</v>
      </c>
      <c r="D8" s="24">
        <v>8</v>
      </c>
    </row>
    <row r="9" ht="27" customHeight="1" spans="1:4">
      <c r="A9" s="24">
        <v>4</v>
      </c>
      <c r="B9" s="23" t="s">
        <v>18</v>
      </c>
      <c r="C9" s="31" t="s">
        <v>19</v>
      </c>
      <c r="D9" s="35">
        <v>202503</v>
      </c>
    </row>
    <row r="10" ht="18" customHeight="1" spans="1:4">
      <c r="A10" s="36">
        <v>5</v>
      </c>
      <c r="B10" s="37" t="s">
        <v>20</v>
      </c>
      <c r="C10" s="31" t="s">
        <v>21</v>
      </c>
      <c r="D10" s="38" t="s">
        <v>22</v>
      </c>
    </row>
    <row r="11" ht="23.25" customHeight="1" spans="1:4">
      <c r="A11" s="39"/>
      <c r="B11" s="40"/>
      <c r="C11" s="31" t="s">
        <v>23</v>
      </c>
      <c r="D11" s="38">
        <v>0.04</v>
      </c>
    </row>
    <row r="12" spans="1:4">
      <c r="A12" s="24">
        <v>6</v>
      </c>
      <c r="B12" s="23" t="s">
        <v>24</v>
      </c>
      <c r="C12" s="31" t="s">
        <v>25</v>
      </c>
      <c r="D12" s="24" t="s">
        <v>22</v>
      </c>
    </row>
    <row r="13" spans="1:8">
      <c r="A13" s="24"/>
      <c r="B13" s="23" t="s">
        <v>26</v>
      </c>
      <c r="C13" s="31" t="s">
        <v>27</v>
      </c>
      <c r="D13" s="24" t="s">
        <v>28</v>
      </c>
      <c r="H13" t="s">
        <v>29</v>
      </c>
    </row>
    <row r="14" ht="27" customHeight="1" spans="1:4">
      <c r="A14" s="24">
        <v>7</v>
      </c>
      <c r="B14" s="23" t="s">
        <v>30</v>
      </c>
      <c r="C14" s="31" t="s">
        <v>31</v>
      </c>
      <c r="D14" s="35" t="s">
        <v>32</v>
      </c>
    </row>
    <row r="15" ht="18" customHeight="1" spans="1:4">
      <c r="A15" s="24">
        <v>8</v>
      </c>
      <c r="B15" s="23" t="s">
        <v>33</v>
      </c>
      <c r="C15" s="31" t="s">
        <v>34</v>
      </c>
      <c r="D15" s="35" t="s">
        <v>35</v>
      </c>
    </row>
    <row r="16" ht="42.75" spans="1:4">
      <c r="A16" s="24">
        <v>9</v>
      </c>
      <c r="B16" s="23" t="s">
        <v>36</v>
      </c>
      <c r="C16" s="31" t="s">
        <v>37</v>
      </c>
      <c r="D16" s="6" t="s">
        <v>38</v>
      </c>
    </row>
    <row r="17" ht="23.25" customHeight="1" spans="1:4">
      <c r="A17" s="24"/>
      <c r="B17" s="23"/>
      <c r="C17" s="33" t="s">
        <v>39</v>
      </c>
      <c r="D17" s="34" t="str">
        <f>VLOOKUP(D16,浙江公司物联网卡分类管控细则!B:I,8,)</f>
        <v>中风险</v>
      </c>
    </row>
    <row r="18" ht="34.5" customHeight="1" spans="1:4">
      <c r="A18" s="41" t="s">
        <v>40</v>
      </c>
      <c r="B18" s="41"/>
      <c r="C18" s="41"/>
      <c r="D18" s="41"/>
    </row>
    <row r="19" ht="30.75" customHeight="1" spans="1:4">
      <c r="A19" s="29" t="s">
        <v>41</v>
      </c>
      <c r="B19" s="29"/>
      <c r="C19" s="29"/>
      <c r="D19" s="29"/>
    </row>
    <row r="20" ht="15.75" customHeight="1" spans="1:4">
      <c r="A20" s="30" t="s">
        <v>2</v>
      </c>
      <c r="B20" s="30" t="s">
        <v>3</v>
      </c>
      <c r="C20" s="30" t="s">
        <v>4</v>
      </c>
      <c r="D20" s="30" t="s">
        <v>5</v>
      </c>
    </row>
    <row r="21" ht="22.5" customHeight="1" spans="1:4">
      <c r="A21" s="31">
        <v>1</v>
      </c>
      <c r="B21" s="31" t="s">
        <v>42</v>
      </c>
      <c r="C21" s="31" t="s">
        <v>43</v>
      </c>
      <c r="D21" s="31" t="s">
        <v>44</v>
      </c>
    </row>
    <row r="22" ht="22.5" customHeight="1" spans="1:4">
      <c r="A22" s="31">
        <v>2</v>
      </c>
      <c r="B22" s="31" t="s">
        <v>45</v>
      </c>
      <c r="C22" s="31" t="s">
        <v>46</v>
      </c>
      <c r="D22" s="31">
        <v>0.6</v>
      </c>
    </row>
    <row r="23" ht="22.5" customHeight="1" spans="1:4">
      <c r="A23" s="31"/>
      <c r="B23" s="31"/>
      <c r="C23" s="31" t="s">
        <v>47</v>
      </c>
      <c r="D23" s="42" t="s">
        <v>48</v>
      </c>
    </row>
    <row r="24" ht="22.5" customHeight="1" spans="1:4">
      <c r="A24" s="31"/>
      <c r="B24" s="31" t="s">
        <v>49</v>
      </c>
      <c r="C24" s="31" t="s">
        <v>50</v>
      </c>
      <c r="D24" s="31"/>
    </row>
    <row r="25" ht="22.5" customHeight="1" spans="1:7">
      <c r="A25" s="31"/>
      <c r="B25" s="31"/>
      <c r="C25" s="31" t="s">
        <v>51</v>
      </c>
      <c r="D25" s="31"/>
      <c r="G25" s="52"/>
    </row>
    <row r="26" ht="22.5" customHeight="1" spans="1:4">
      <c r="A26" s="31">
        <v>3</v>
      </c>
      <c r="B26" s="31" t="s">
        <v>52</v>
      </c>
      <c r="C26" s="31" t="s">
        <v>53</v>
      </c>
      <c r="D26" s="43">
        <v>0.24</v>
      </c>
    </row>
    <row r="27" ht="22.5" customHeight="1" spans="1:4">
      <c r="A27" s="31"/>
      <c r="B27" s="31"/>
      <c r="C27" s="31" t="s">
        <v>54</v>
      </c>
      <c r="D27" s="42" t="s">
        <v>28</v>
      </c>
    </row>
    <row r="28" ht="22.5" customHeight="1" spans="1:4">
      <c r="A28" s="31">
        <v>4</v>
      </c>
      <c r="B28" s="31" t="s">
        <v>55</v>
      </c>
      <c r="C28" s="31" t="s">
        <v>56</v>
      </c>
      <c r="D28" s="42" t="s">
        <v>57</v>
      </c>
    </row>
    <row r="29" ht="22.5" customHeight="1" spans="1:4">
      <c r="A29" s="31"/>
      <c r="B29" s="31"/>
      <c r="C29" s="31" t="s">
        <v>58</v>
      </c>
      <c r="D29" s="42" t="s">
        <v>59</v>
      </c>
    </row>
    <row r="30" ht="22.5" customHeight="1" spans="1:4">
      <c r="A30" s="31">
        <v>5</v>
      </c>
      <c r="B30" s="31" t="s">
        <v>60</v>
      </c>
      <c r="C30" s="31" t="s">
        <v>61</v>
      </c>
      <c r="D30" s="31" t="s">
        <v>62</v>
      </c>
    </row>
    <row r="31" ht="22.5" customHeight="1" spans="1:4">
      <c r="A31" s="29" t="s">
        <v>63</v>
      </c>
      <c r="B31" s="29"/>
      <c r="C31" s="29"/>
      <c r="D31" s="29"/>
    </row>
    <row r="32" ht="22.5" customHeight="1" spans="1:4">
      <c r="A32" s="30" t="s">
        <v>2</v>
      </c>
      <c r="B32" s="30" t="s">
        <v>3</v>
      </c>
      <c r="C32" s="30" t="s">
        <v>4</v>
      </c>
      <c r="D32" s="30" t="s">
        <v>5</v>
      </c>
    </row>
    <row r="33" ht="22.5" customHeight="1" spans="1:4">
      <c r="A33" s="31">
        <v>1</v>
      </c>
      <c r="B33" s="31" t="s">
        <v>64</v>
      </c>
      <c r="C33" s="31" t="s">
        <v>65</v>
      </c>
      <c r="D33" s="31" t="s">
        <v>66</v>
      </c>
    </row>
    <row r="34" s="25" customFormat="1" ht="22.5" customHeight="1" spans="1:4">
      <c r="A34" s="31"/>
      <c r="B34" s="31"/>
      <c r="C34" s="31" t="s">
        <v>67</v>
      </c>
      <c r="D34" s="42" t="s">
        <v>68</v>
      </c>
    </row>
    <row r="35" ht="22.5" customHeight="1" spans="1:4">
      <c r="A35" s="31">
        <v>2</v>
      </c>
      <c r="B35" s="31" t="s">
        <v>69</v>
      </c>
      <c r="C35" s="31" t="s">
        <v>70</v>
      </c>
      <c r="D35" s="31" t="s">
        <v>71</v>
      </c>
    </row>
    <row r="36" ht="22.5" customHeight="1" spans="1:4">
      <c r="A36" s="31"/>
      <c r="B36" s="31"/>
      <c r="C36" s="44" t="s">
        <v>72</v>
      </c>
      <c r="D36" s="45">
        <v>11.52</v>
      </c>
    </row>
    <row r="37" ht="26" customHeight="1" spans="1:4">
      <c r="A37" s="31">
        <v>3</v>
      </c>
      <c r="B37" s="31" t="s">
        <v>73</v>
      </c>
      <c r="C37" s="31" t="s">
        <v>74</v>
      </c>
      <c r="D37" s="31" t="s">
        <v>75</v>
      </c>
    </row>
    <row r="38" ht="29" customHeight="1" spans="1:4">
      <c r="A38" s="31"/>
      <c r="B38" s="31"/>
      <c r="C38" s="33" t="s">
        <v>76</v>
      </c>
      <c r="D38" s="33" t="str">
        <f>VLOOKUP(D37,模组增值服务产品及其预缴清单!B:C,2,)</f>
        <v>物联网单网单功能模组增值服务产品预缴（Cat1）-40元/个</v>
      </c>
    </row>
    <row r="39" ht="22.5" customHeight="1" spans="1:4">
      <c r="A39" s="31"/>
      <c r="B39" s="31"/>
      <c r="C39" s="33" t="s">
        <v>77</v>
      </c>
      <c r="D39" s="33">
        <f>VLOOKUP(D37,模组增值服务产品及其预缴清单!B:D,3,)</f>
        <v>40</v>
      </c>
    </row>
    <row r="40" ht="22.5" customHeight="1" spans="1:4">
      <c r="A40" s="24">
        <v>4</v>
      </c>
      <c r="B40" s="31" t="s">
        <v>52</v>
      </c>
      <c r="C40" s="46" t="s">
        <v>53</v>
      </c>
      <c r="D40" s="47">
        <v>0.00025</v>
      </c>
    </row>
    <row r="41" ht="34.5" customHeight="1" spans="1:7">
      <c r="A41" s="24"/>
      <c r="B41" s="31"/>
      <c r="C41" s="48" t="s">
        <v>78</v>
      </c>
      <c r="D41" s="49">
        <f>D40*D39</f>
        <v>0.01</v>
      </c>
      <c r="G41" s="53"/>
    </row>
    <row r="42" ht="22.5" customHeight="1" spans="1:4">
      <c r="A42" s="50" t="s">
        <v>79</v>
      </c>
      <c r="B42" s="50"/>
      <c r="C42" s="50"/>
      <c r="D42" s="50"/>
    </row>
    <row r="43" ht="38.25" customHeight="1" spans="1:7">
      <c r="A43" s="30" t="s">
        <v>80</v>
      </c>
      <c r="B43" s="30" t="s">
        <v>81</v>
      </c>
      <c r="C43" s="30" t="s">
        <v>82</v>
      </c>
      <c r="D43" s="51" t="s">
        <v>83</v>
      </c>
      <c r="E43" t="s">
        <v>84</v>
      </c>
      <c r="G43" t="s">
        <v>85</v>
      </c>
    </row>
    <row r="44" ht="22.5" customHeight="1" spans="1:7">
      <c r="A44" s="34" t="s">
        <v>86</v>
      </c>
      <c r="B44" s="34">
        <f>D22*12*D8*0.2*D11</f>
        <v>0.4608</v>
      </c>
      <c r="C44" s="33">
        <f>D22*D26*12*D8-D22*12*D8*0.2*D11</f>
        <v>13.3632</v>
      </c>
      <c r="D44" s="34">
        <f>D36/(D41+C44)</f>
        <v>0.861424341219753</v>
      </c>
      <c r="E44" s="53">
        <f>D41+B44+C44</f>
        <v>13.834</v>
      </c>
      <c r="G44" s="54">
        <f>E44-D36</f>
        <v>2.314</v>
      </c>
    </row>
    <row r="45" ht="22.5" customHeight="1" spans="1:4">
      <c r="A45" s="34" t="s">
        <v>87</v>
      </c>
      <c r="B45" s="34"/>
      <c r="C45" s="34"/>
      <c r="D45" s="34"/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5">
    <dataValidation type="list" allowBlank="1" showInputMessage="1" showErrorMessage="1" sqref="D12:D13">
      <formula1>是否!$A$1:$A$2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21">
      <formula1>[1]通道类套餐名称!#REF!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.25"/>
  <cols>
    <col min="1" max="1" width="30.625" customWidth="1"/>
  </cols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.25" outlineLevelRow="3"/>
  <sheetData>
    <row r="1" spans="1:1">
      <c r="A1" t="s">
        <v>70</v>
      </c>
    </row>
    <row r="2" spans="1:1">
      <c r="A2" t="s">
        <v>71</v>
      </c>
    </row>
    <row r="3" spans="1:1">
      <c r="A3" t="s">
        <v>98</v>
      </c>
    </row>
    <row r="4" spans="1:1">
      <c r="A4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.25" outlineLevelRow="5" outlineLevelCol="3"/>
  <cols>
    <col min="2" max="3" width="55" customWidth="1"/>
    <col min="4" max="4" width="14.2583333333333" customWidth="1"/>
  </cols>
  <sheetData>
    <row r="1" spans="1:4">
      <c r="A1" s="23" t="s">
        <v>64</v>
      </c>
      <c r="B1" s="23" t="s">
        <v>100</v>
      </c>
      <c r="C1" s="23" t="s">
        <v>101</v>
      </c>
      <c r="D1" s="23" t="s">
        <v>102</v>
      </c>
    </row>
    <row r="2" spans="1:4">
      <c r="A2" s="24" t="s">
        <v>103</v>
      </c>
      <c r="B2" s="24" t="s">
        <v>104</v>
      </c>
      <c r="C2" s="24" t="s">
        <v>105</v>
      </c>
      <c r="D2" s="24">
        <v>15</v>
      </c>
    </row>
    <row r="3" spans="1:4">
      <c r="A3" s="24" t="s">
        <v>106</v>
      </c>
      <c r="B3" s="24" t="s">
        <v>107</v>
      </c>
      <c r="C3" s="24" t="s">
        <v>108</v>
      </c>
      <c r="D3" s="24">
        <v>20</v>
      </c>
    </row>
    <row r="4" spans="1:4">
      <c r="A4" s="24" t="s">
        <v>66</v>
      </c>
      <c r="B4" s="24" t="s">
        <v>75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2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5" workbookViewId="0">
      <selection activeCell="B17" sqref="$A17:$XFD17"/>
    </sheetView>
  </sheetViews>
  <sheetFormatPr defaultColWidth="9" defaultRowHeight="14.25"/>
  <sheetData>
    <row r="1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10"/>
      <c r="I1" s="4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spans="1:19">
      <c r="A2" s="1"/>
      <c r="B2" s="1"/>
      <c r="C2" s="4" t="s">
        <v>246</v>
      </c>
      <c r="D2" s="4"/>
      <c r="E2" s="4"/>
      <c r="F2" s="4" t="s">
        <v>247</v>
      </c>
      <c r="G2" s="4"/>
      <c r="H2" s="4"/>
      <c r="I2" s="4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26</v>
      </c>
      <c r="R2" s="14" t="s">
        <v>253</v>
      </c>
      <c r="S2" s="14" t="s">
        <v>254</v>
      </c>
    </row>
    <row r="3" ht="28.5" spans="1:19">
      <c r="A3" s="1"/>
      <c r="B3" s="1"/>
      <c r="C3" s="4" t="s">
        <v>255</v>
      </c>
      <c r="D3" s="4" t="s">
        <v>256</v>
      </c>
      <c r="E3" s="4" t="s">
        <v>257</v>
      </c>
      <c r="F3" s="4" t="s">
        <v>258</v>
      </c>
      <c r="G3" s="4" t="s">
        <v>259</v>
      </c>
      <c r="H3" s="4" t="s">
        <v>260</v>
      </c>
      <c r="I3" s="4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spans="1:19">
      <c r="A4" s="5" t="s">
        <v>264</v>
      </c>
      <c r="B4" s="6" t="s">
        <v>265</v>
      </c>
      <c r="C4" s="7" t="s">
        <v>266</v>
      </c>
      <c r="D4" s="7" t="s">
        <v>266</v>
      </c>
      <c r="E4" s="7" t="s">
        <v>266</v>
      </c>
      <c r="F4" s="7" t="s">
        <v>267</v>
      </c>
      <c r="G4" s="7" t="s">
        <v>268</v>
      </c>
      <c r="H4" s="7" t="s">
        <v>269</v>
      </c>
      <c r="I4" s="7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spans="1:19">
      <c r="A5" s="8"/>
      <c r="B5" s="6" t="s">
        <v>272</v>
      </c>
      <c r="C5" s="7" t="s">
        <v>266</v>
      </c>
      <c r="D5" s="7" t="s">
        <v>266</v>
      </c>
      <c r="E5" s="7" t="s">
        <v>266</v>
      </c>
      <c r="F5" s="7" t="s">
        <v>267</v>
      </c>
      <c r="G5" s="7" t="s">
        <v>273</v>
      </c>
      <c r="H5" s="7" t="s">
        <v>269</v>
      </c>
      <c r="I5" s="7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spans="1:19">
      <c r="A6" s="8"/>
      <c r="B6" s="6" t="s">
        <v>274</v>
      </c>
      <c r="C6" s="7" t="s">
        <v>266</v>
      </c>
      <c r="D6" s="7" t="s">
        <v>266</v>
      </c>
      <c r="E6" s="7" t="s">
        <v>266</v>
      </c>
      <c r="F6" s="7" t="s">
        <v>275</v>
      </c>
      <c r="G6" s="7" t="s">
        <v>268</v>
      </c>
      <c r="H6" s="7" t="s">
        <v>276</v>
      </c>
      <c r="I6" s="7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spans="1:19">
      <c r="A7" s="8"/>
      <c r="B7" s="6" t="s">
        <v>277</v>
      </c>
      <c r="C7" s="7" t="s">
        <v>266</v>
      </c>
      <c r="D7" s="7" t="s">
        <v>266</v>
      </c>
      <c r="E7" s="7" t="s">
        <v>266</v>
      </c>
      <c r="F7" s="7" t="s">
        <v>275</v>
      </c>
      <c r="G7" s="7" t="s">
        <v>268</v>
      </c>
      <c r="H7" s="7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spans="1:19">
      <c r="A8" s="8"/>
      <c r="B8" s="6" t="s">
        <v>280</v>
      </c>
      <c r="C8" s="7" t="s">
        <v>266</v>
      </c>
      <c r="D8" s="7" t="s">
        <v>266</v>
      </c>
      <c r="E8" s="7" t="s">
        <v>266</v>
      </c>
      <c r="F8" s="7" t="s">
        <v>275</v>
      </c>
      <c r="G8" s="7" t="s">
        <v>273</v>
      </c>
      <c r="H8" s="7" t="s">
        <v>276</v>
      </c>
      <c r="I8" s="7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spans="1:19">
      <c r="A9" s="9"/>
      <c r="B9" s="6" t="s">
        <v>281</v>
      </c>
      <c r="C9" s="7" t="s">
        <v>266</v>
      </c>
      <c r="D9" s="7" t="s">
        <v>266</v>
      </c>
      <c r="E9" s="7" t="s">
        <v>266</v>
      </c>
      <c r="F9" s="7" t="s">
        <v>275</v>
      </c>
      <c r="G9" s="7" t="s">
        <v>273</v>
      </c>
      <c r="H9" s="7" t="s">
        <v>278</v>
      </c>
      <c r="I9" s="7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spans="1:19">
      <c r="A10" s="5" t="s">
        <v>282</v>
      </c>
      <c r="B10" s="6" t="s">
        <v>283</v>
      </c>
      <c r="C10" s="7" t="s">
        <v>284</v>
      </c>
      <c r="D10" s="7" t="s">
        <v>266</v>
      </c>
      <c r="E10" s="7" t="s">
        <v>266</v>
      </c>
      <c r="F10" s="7" t="s">
        <v>267</v>
      </c>
      <c r="G10" s="7" t="s">
        <v>268</v>
      </c>
      <c r="H10" s="7" t="s">
        <v>269</v>
      </c>
      <c r="I10" s="7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spans="1:19">
      <c r="A11" s="8"/>
      <c r="B11" s="6" t="s">
        <v>285</v>
      </c>
      <c r="C11" s="7" t="s">
        <v>284</v>
      </c>
      <c r="D11" s="7" t="s">
        <v>266</v>
      </c>
      <c r="E11" s="7" t="s">
        <v>266</v>
      </c>
      <c r="F11" s="7" t="s">
        <v>267</v>
      </c>
      <c r="G11" s="7" t="s">
        <v>273</v>
      </c>
      <c r="H11" s="7" t="s">
        <v>269</v>
      </c>
      <c r="I11" s="7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spans="1:19">
      <c r="A12" s="8"/>
      <c r="B12" s="6" t="s">
        <v>286</v>
      </c>
      <c r="C12" s="7" t="s">
        <v>284</v>
      </c>
      <c r="D12" s="7" t="s">
        <v>266</v>
      </c>
      <c r="E12" s="7" t="s">
        <v>266</v>
      </c>
      <c r="F12" s="7" t="s">
        <v>275</v>
      </c>
      <c r="G12" s="7" t="s">
        <v>268</v>
      </c>
      <c r="H12" s="7" t="s">
        <v>276</v>
      </c>
      <c r="I12" s="7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spans="1:19">
      <c r="A13" s="8"/>
      <c r="B13" s="6" t="s">
        <v>287</v>
      </c>
      <c r="C13" s="7" t="s">
        <v>284</v>
      </c>
      <c r="D13" s="7" t="s">
        <v>266</v>
      </c>
      <c r="E13" s="7" t="s">
        <v>266</v>
      </c>
      <c r="F13" s="7" t="s">
        <v>275</v>
      </c>
      <c r="G13" s="7" t="s">
        <v>268</v>
      </c>
      <c r="H13" s="7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spans="1:19">
      <c r="A14" s="8"/>
      <c r="B14" s="6" t="s">
        <v>288</v>
      </c>
      <c r="C14" s="7" t="s">
        <v>284</v>
      </c>
      <c r="D14" s="7" t="s">
        <v>266</v>
      </c>
      <c r="E14" s="7" t="s">
        <v>266</v>
      </c>
      <c r="F14" s="7" t="s">
        <v>275</v>
      </c>
      <c r="G14" s="7" t="s">
        <v>273</v>
      </c>
      <c r="H14" s="7" t="s">
        <v>276</v>
      </c>
      <c r="I14" s="7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spans="1:19">
      <c r="A15" s="9"/>
      <c r="B15" s="6" t="s">
        <v>289</v>
      </c>
      <c r="C15" s="7" t="s">
        <v>284</v>
      </c>
      <c r="D15" s="7" t="s">
        <v>266</v>
      </c>
      <c r="E15" s="7" t="s">
        <v>266</v>
      </c>
      <c r="F15" s="7" t="s">
        <v>275</v>
      </c>
      <c r="G15" s="7" t="s">
        <v>273</v>
      </c>
      <c r="H15" s="7" t="s">
        <v>278</v>
      </c>
      <c r="I15" s="7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spans="1:19">
      <c r="A16" s="5" t="s">
        <v>290</v>
      </c>
      <c r="B16" s="6" t="s">
        <v>291</v>
      </c>
      <c r="C16" s="7" t="s">
        <v>284</v>
      </c>
      <c r="D16" s="7" t="s">
        <v>284</v>
      </c>
      <c r="E16" s="7" t="s">
        <v>266</v>
      </c>
      <c r="F16" s="7" t="s">
        <v>267</v>
      </c>
      <c r="G16" s="7" t="s">
        <v>268</v>
      </c>
      <c r="H16" s="7" t="s">
        <v>269</v>
      </c>
      <c r="I16" s="7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spans="1:19">
      <c r="A17" s="8"/>
      <c r="B17" s="6" t="s">
        <v>38</v>
      </c>
      <c r="C17" s="7" t="s">
        <v>284</v>
      </c>
      <c r="D17" s="7" t="s">
        <v>284</v>
      </c>
      <c r="E17" s="7" t="s">
        <v>266</v>
      </c>
      <c r="F17" s="7" t="s">
        <v>267</v>
      </c>
      <c r="G17" s="7" t="s">
        <v>273</v>
      </c>
      <c r="H17" s="7" t="s">
        <v>269</v>
      </c>
      <c r="I17" s="7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spans="1:19">
      <c r="A18" s="8"/>
      <c r="B18" s="6" t="s">
        <v>292</v>
      </c>
      <c r="C18" s="7" t="s">
        <v>284</v>
      </c>
      <c r="D18" s="7" t="s">
        <v>284</v>
      </c>
      <c r="E18" s="7" t="s">
        <v>266</v>
      </c>
      <c r="F18" s="7" t="s">
        <v>275</v>
      </c>
      <c r="G18" s="7" t="s">
        <v>268</v>
      </c>
      <c r="H18" s="7" t="s">
        <v>276</v>
      </c>
      <c r="I18" s="7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spans="1:19">
      <c r="A19" s="8"/>
      <c r="B19" s="6" t="s">
        <v>293</v>
      </c>
      <c r="C19" s="7" t="s">
        <v>284</v>
      </c>
      <c r="D19" s="7" t="s">
        <v>284</v>
      </c>
      <c r="E19" s="7" t="s">
        <v>266</v>
      </c>
      <c r="F19" s="7" t="s">
        <v>275</v>
      </c>
      <c r="G19" s="7" t="s">
        <v>268</v>
      </c>
      <c r="H19" s="7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spans="1:19">
      <c r="A20" s="8"/>
      <c r="B20" s="6" t="s">
        <v>294</v>
      </c>
      <c r="C20" s="7" t="s">
        <v>284</v>
      </c>
      <c r="D20" s="7" t="s">
        <v>284</v>
      </c>
      <c r="E20" s="7" t="s">
        <v>266</v>
      </c>
      <c r="F20" s="7" t="s">
        <v>275</v>
      </c>
      <c r="G20" s="7" t="s">
        <v>273</v>
      </c>
      <c r="H20" s="7" t="s">
        <v>276</v>
      </c>
      <c r="I20" s="7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spans="1:19">
      <c r="A21" s="9"/>
      <c r="B21" s="6" t="s">
        <v>295</v>
      </c>
      <c r="C21" s="7" t="s">
        <v>284</v>
      </c>
      <c r="D21" s="7" t="s">
        <v>284</v>
      </c>
      <c r="E21" s="7" t="s">
        <v>266</v>
      </c>
      <c r="F21" s="7" t="s">
        <v>275</v>
      </c>
      <c r="G21" s="7" t="s">
        <v>273</v>
      </c>
      <c r="H21" s="7" t="s">
        <v>278</v>
      </c>
      <c r="I21" s="7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.25" outlineLevelRow="1"/>
  <sheetData>
    <row r="1" spans="1:1">
      <c r="A1" t="s">
        <v>28</v>
      </c>
    </row>
    <row r="2" spans="1:1">
      <c r="A2" t="s">
        <v>22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.25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8年30M定向+ML307R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</cp:lastModifiedBy>
  <dcterms:created xsi:type="dcterms:W3CDTF">2006-09-14T19:21:00Z</dcterms:created>
  <dcterms:modified xsi:type="dcterms:W3CDTF">2025-02-17T09:28:32Z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2052-11.8.2.11880</vt:lpwstr>
  </property>
  <property fmtid="{D5CDD505-2E9C-101B-9397-08002B2CF9AE}" pid="3" name="ICV">
    <vt:lpwstr>60B170F7F80BBB3C76FFAB6796A3A20B</vt:lpwstr>
  </property>
</Properties>
</file>