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-50M合约5年 " sheetId="4" r:id="rId1"/>
    <sheet name="营销要素表-300M合约5年" sheetId="6" r:id="rId2"/>
    <sheet name="营销要素表-50M合约10年" sheetId="7" r:id="rId3"/>
    <sheet name="营销要素表-300M合约10年" sheetId="8" r:id="rId4"/>
    <sheet name="浙江公司物联网卡分类管控细则" sheetId="2" r:id="rId5"/>
  </sheets>
  <externalReferences>
    <externalReference r:id="rId6"/>
    <externalReference r:id="rId7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<sst xmlns="http://schemas.openxmlformats.org/spreadsheetml/2006/main" count="658" uniqueCount="144">
  <si>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</si>
  <si>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</si>
  <si>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</si>
  <si>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</si>
  <si>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</si>
  <si>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</si>
  <si>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</si>
  <si>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</si>
  <si>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嘉兴市大宇机电有限公司</t>
  </si>
  <si>
    <t>黑名单客户判断（不需要填写，自动判断）</t>
  </si>
  <si>
    <t>应用场景</t>
  </si>
  <si>
    <t>具体描述使用场景</t>
  </si>
  <si>
    <t>仪器仪表</t>
  </si>
  <si>
    <t>采购量</t>
  </si>
  <si>
    <t>“一张卡+一个模组增值服务”为一套</t>
  </si>
  <si>
    <t>4万</t>
  </si>
  <si>
    <t>合同年限</t>
  </si>
  <si>
    <t>合同签订年限（年）</t>
  </si>
  <si>
    <t>落地计划</t>
  </si>
  <si>
    <t>预计落地的时间及相关计划</t>
  </si>
  <si>
    <t>4月落地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</si>
  <si>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</si>
  <si>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</si>
  <si>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</si>
  <si>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</si>
  <si>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</si>
  <si>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</si>
  <si>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</si>
  <si>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</si>
  <si>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</si>
  <si>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</si>
  <si>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</si>
  <si>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</si>
  <si>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</si>
  <si>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</si>
  <si>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</si>
  <si>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</si>
  <si>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</si>
  <si>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</si>
  <si>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</si>
  <si>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</si>
  <si>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</si>
  <si>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</si>
  <si>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</si>
  <si>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</si>
  <si>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2020版本NB套餐</t>
  </si>
  <si>
    <t>月包产品(与年包二选一)</t>
  </si>
  <si>
    <t>月费标准价</t>
  </si>
  <si>
    <t>包含的免费资源（月）</t>
  </si>
  <si>
    <t>年包产品(与月包二选一)</t>
  </si>
  <si>
    <t>年费标准价</t>
  </si>
  <si>
    <t>包含的免费资源（年）</t>
  </si>
  <si>
    <t>50M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</si>
  <si>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</si>
  <si>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</si>
  <si>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</si>
  <si>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</si>
  <si>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</si>
  <si>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</si>
  <si>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</si>
  <si>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</si>
  <si>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</si>
  <si>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</si>
  <si>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</si>
  <si>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</si>
  <si>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</si>
  <si>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NB</t>
  </si>
  <si>
    <t>模组厂家及其型号</t>
  </si>
  <si>
    <t>中移物联网MN316-DLVD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</si>
  <si>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</si>
  <si>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</si>
  <si>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</si>
  <si>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</si>
  <si>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</si>
  <si>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</si>
  <si>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</si>
  <si>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</si>
  <si>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</si>
  <si>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</si>
  <si>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</si>
  <si>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</si>
  <si>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</si>
  <si>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</si>
  <si>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</si>
  <si>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合计</t>
  </si>
  <si>
    <t>月包产品</t>
  </si>
  <si>
    <t>年包产品</t>
  </si>
  <si>
    <t>300M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</si>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</sst>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9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ome\huawei\&#26700;&#38754;\20240613%20&#27494;&#27721;&#39278;&#20912;&#20449;&#24687;&#25216;&#26415;&#26377;&#38480;&#20844;&#21496;\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7"/>
  <sheetViews>
    <sheetView tabSelected="1" topLeftCell="A34" workbookViewId="0">
      <selection activeCell="D47" sqref="D47"/>
    </sheetView>
  </sheetViews>
  <sheetFormatPr defaultColWidth="9" defaultRowHeight="14" outlineLevelCol="7"/>
  <cols>
    <col min="1" max="1" width="8" style="17" customWidth="1"/>
    <col min="2" max="2" width="21.25" style="18" customWidth="1"/>
    <col min="3" max="3" width="39" style="17" customWidth="1"/>
    <col min="4" max="4" width="45.3833333333333" style="17" customWidth="1"/>
    <col min="5" max="5" width="15.1333333333333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28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5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0.05</v>
      </c>
    </row>
    <row r="12" spans="1:4">
      <c r="A12" s="23">
        <v>6</v>
      </c>
      <c r="B12" s="24" t="s">
        <v>25</v>
      </c>
      <c r="C12" s="25" t="s">
        <v>26</v>
      </c>
      <c r="D12" s="23" t="s">
        <v>23</v>
      </c>
    </row>
    <row r="13" spans="1:8">
      <c r="A13" s="23"/>
      <c r="B13" s="24" t="s">
        <v>27</v>
      </c>
      <c r="C13" s="25" t="s">
        <v>28</v>
      </c>
      <c r="D13" s="23" t="s">
        <v>29</v>
      </c>
      <c r="H13" s="19" t="s">
        <v>30</v>
      </c>
    </row>
    <row r="14" ht="27" customHeight="1" spans="1:4">
      <c r="A14" s="23">
        <v>7</v>
      </c>
      <c r="B14" s="24" t="s">
        <v>31</v>
      </c>
      <c r="C14" s="25" t="s">
        <v>32</v>
      </c>
      <c r="D14" s="23" t="s">
        <v>33</v>
      </c>
    </row>
    <row r="15" ht="18" customHeight="1" spans="1:4">
      <c r="A15" s="23">
        <v>8</v>
      </c>
      <c r="B15" s="24" t="s">
        <v>34</v>
      </c>
      <c r="C15" s="25" t="s">
        <v>35</v>
      </c>
      <c r="D15" s="23" t="s">
        <v>36</v>
      </c>
    </row>
    <row r="16" ht="42" spans="1:4">
      <c r="A16" s="23">
        <v>9</v>
      </c>
      <c r="B16" s="24" t="s">
        <v>37</v>
      </c>
      <c r="C16" s="25" t="s">
        <v>38</v>
      </c>
      <c r="D16" s="7" t="s">
        <v>39</v>
      </c>
    </row>
    <row r="17" ht="23.25" customHeight="1" spans="1:4">
      <c r="A17" s="23"/>
      <c r="B17" s="24"/>
      <c r="C17" s="27" t="s">
        <v>40</v>
      </c>
      <c r="D17" s="28" t="str">
        <f>VLOOKUP(D16,[1]浙江公司物联网卡分类管控细则!B:I,8,)</f>
        <v>中风险</v>
      </c>
    </row>
    <row r="18" ht="34.5" customHeight="1" spans="1:4">
      <c r="A18" s="35" t="s">
        <v>41</v>
      </c>
      <c r="B18" s="35"/>
      <c r="C18" s="35"/>
      <c r="D18" s="35"/>
    </row>
    <row r="19" ht="30.75" customHeight="1" spans="1:4">
      <c r="A19" s="21" t="s">
        <v>42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43</v>
      </c>
      <c r="C21" s="25" t="s">
        <v>44</v>
      </c>
      <c r="D21" s="36" t="s">
        <v>45</v>
      </c>
    </row>
    <row r="22" ht="22.5" customHeight="1" spans="1:4">
      <c r="A22" s="25">
        <v>2</v>
      </c>
      <c r="B22" s="25" t="s">
        <v>46</v>
      </c>
      <c r="C22" s="25" t="s">
        <v>47</v>
      </c>
      <c r="D22" s="25"/>
    </row>
    <row r="23" ht="22.5" customHeight="1" spans="1:4">
      <c r="A23" s="25"/>
      <c r="B23" s="25"/>
      <c r="C23" s="25" t="s">
        <v>48</v>
      </c>
      <c r="D23" s="36"/>
    </row>
    <row r="24" ht="22.5" customHeight="1" spans="1:4">
      <c r="A24" s="25"/>
      <c r="B24" s="25" t="s">
        <v>49</v>
      </c>
      <c r="C24" s="25" t="s">
        <v>50</v>
      </c>
      <c r="D24" s="25">
        <v>10</v>
      </c>
    </row>
    <row r="25" ht="22.5" customHeight="1" spans="1:4">
      <c r="A25" s="25"/>
      <c r="B25" s="25"/>
      <c r="C25" s="25" t="s">
        <v>51</v>
      </c>
      <c r="D25" s="25" t="s">
        <v>52</v>
      </c>
    </row>
    <row r="26" ht="22.5" customHeight="1" spans="1:4">
      <c r="A26" s="25">
        <v>3</v>
      </c>
      <c r="B26" s="25" t="s">
        <v>53</v>
      </c>
      <c r="C26" s="25" t="s">
        <v>54</v>
      </c>
      <c r="D26" s="37">
        <v>0.08</v>
      </c>
    </row>
    <row r="27" ht="22.5" customHeight="1" spans="1:4">
      <c r="A27" s="25"/>
      <c r="B27" s="25"/>
      <c r="C27" s="25" t="s">
        <v>55</v>
      </c>
      <c r="D27" s="25" t="s">
        <v>29</v>
      </c>
    </row>
    <row r="28" ht="22.5" customHeight="1" spans="1:4">
      <c r="A28" s="25">
        <v>4</v>
      </c>
      <c r="B28" s="25" t="s">
        <v>56</v>
      </c>
      <c r="C28" s="25" t="s">
        <v>57</v>
      </c>
      <c r="D28" s="25" t="s">
        <v>58</v>
      </c>
    </row>
    <row r="29" ht="22.5" customHeight="1" spans="1:4">
      <c r="A29" s="25"/>
      <c r="B29" s="25"/>
      <c r="C29" s="25" t="s">
        <v>59</v>
      </c>
      <c r="D29" s="25">
        <v>0</v>
      </c>
    </row>
    <row r="30" ht="22.5" customHeight="1" spans="1:4">
      <c r="A30" s="25">
        <v>5</v>
      </c>
      <c r="B30" s="25" t="s">
        <v>60</v>
      </c>
      <c r="C30" s="25" t="s">
        <v>61</v>
      </c>
      <c r="D30" s="25" t="s">
        <v>62</v>
      </c>
    </row>
    <row r="31" ht="22.5" customHeight="1" spans="1:4">
      <c r="A31" s="21" t="s">
        <v>63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64</v>
      </c>
      <c r="C33" s="25" t="s">
        <v>65</v>
      </c>
      <c r="D33" s="25" t="s">
        <v>66</v>
      </c>
    </row>
    <row r="34" s="16" customFormat="1" ht="22.5" customHeight="1" spans="1:4">
      <c r="A34" s="25"/>
      <c r="B34" s="25"/>
      <c r="C34" s="25" t="s">
        <v>67</v>
      </c>
      <c r="D34" s="36" t="s">
        <v>68</v>
      </c>
    </row>
    <row r="35" ht="22.5" customHeight="1" spans="1:4">
      <c r="A35" s="25">
        <v>2</v>
      </c>
      <c r="B35" s="25" t="s">
        <v>69</v>
      </c>
      <c r="C35" s="25" t="s">
        <v>70</v>
      </c>
      <c r="D35" s="25" t="s">
        <v>71</v>
      </c>
    </row>
    <row r="36" ht="22.5" customHeight="1" spans="1:4">
      <c r="A36" s="25"/>
      <c r="B36" s="25"/>
      <c r="C36" s="38" t="s">
        <v>72</v>
      </c>
      <c r="D36" s="38">
        <v>10.8</v>
      </c>
    </row>
    <row r="37" ht="22.5" customHeight="1" spans="1:4">
      <c r="A37" s="25">
        <v>3</v>
      </c>
      <c r="B37" s="25" t="s">
        <v>73</v>
      </c>
      <c r="C37" s="25" t="s">
        <v>74</v>
      </c>
      <c r="D37" s="39" t="s">
        <v>75</v>
      </c>
    </row>
    <row r="38" ht="22.5" customHeight="1" spans="1:4">
      <c r="A38" s="25"/>
      <c r="B38" s="25"/>
      <c r="C38" s="27" t="s">
        <v>76</v>
      </c>
      <c r="D38" s="27" t="str">
        <f>VLOOKUP(D37,[1]模组增值服务产品及其预缴清单!B:C,2,)</f>
        <v>物联网单网单功能模组增值服务产品预缴（NB）-20元/个</v>
      </c>
    </row>
    <row r="39" ht="22.5" customHeight="1" spans="1:4">
      <c r="A39" s="25"/>
      <c r="B39" s="25"/>
      <c r="C39" s="27" t="s">
        <v>77</v>
      </c>
      <c r="D39" s="27">
        <f>VLOOKUP(D37,[1]模组增值服务产品及其预缴清单!B:D,3,)</f>
        <v>20</v>
      </c>
    </row>
    <row r="40" ht="22.5" customHeight="1" spans="1:4">
      <c r="A40" s="23">
        <v>4</v>
      </c>
      <c r="B40" s="25" t="s">
        <v>53</v>
      </c>
      <c r="C40" s="40" t="s">
        <v>54</v>
      </c>
      <c r="D40" s="41">
        <v>0.44</v>
      </c>
    </row>
    <row r="41" ht="34.5" customHeight="1" spans="1:7">
      <c r="A41" s="23"/>
      <c r="B41" s="25"/>
      <c r="C41" s="42" t="s">
        <v>78</v>
      </c>
      <c r="D41" s="43">
        <f>D40*D39</f>
        <v>8.8</v>
      </c>
      <c r="G41" s="44"/>
    </row>
    <row r="42" ht="22.5" customHeight="1" spans="1:4">
      <c r="A42" s="45" t="s">
        <v>79</v>
      </c>
      <c r="B42" s="45"/>
      <c r="C42" s="45"/>
      <c r="D42" s="45"/>
    </row>
    <row r="43" ht="38.25" customHeight="1" spans="1:5">
      <c r="A43" s="22" t="s">
        <v>80</v>
      </c>
      <c r="B43" s="22" t="s">
        <v>81</v>
      </c>
      <c r="C43" s="22" t="s">
        <v>82</v>
      </c>
      <c r="D43" s="46" t="s">
        <v>83</v>
      </c>
      <c r="E43" s="19" t="s">
        <v>84</v>
      </c>
    </row>
    <row r="44" ht="22.5" customHeight="1" spans="1:7">
      <c r="A44" s="28" t="s">
        <v>85</v>
      </c>
      <c r="B44" s="28"/>
      <c r="C44" s="28"/>
      <c r="D44" s="28"/>
      <c r="G44" s="44"/>
    </row>
    <row r="45" ht="22.5" customHeight="1" spans="1:5">
      <c r="A45" s="28" t="s">
        <v>86</v>
      </c>
      <c r="B45" s="28">
        <f>D24*D26/2*D8*D11</f>
        <v>0.1</v>
      </c>
      <c r="C45" s="28">
        <f>D8*D24*D26-B45</f>
        <v>3.9</v>
      </c>
      <c r="D45" s="28">
        <f>D36/(D41+C45)</f>
        <v>0.850393700787402</v>
      </c>
      <c r="E45" s="44">
        <f>B45+C45+D41</f>
        <v>12.8</v>
      </c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7"/>
  <sheetViews>
    <sheetView topLeftCell="A36" workbookViewId="0">
      <selection activeCell="B45" sqref="B45"/>
    </sheetView>
  </sheetViews>
  <sheetFormatPr defaultColWidth="9" defaultRowHeight="14" outlineLevelCol="7"/>
  <cols>
    <col min="1" max="1" width="8" style="17" customWidth="1"/>
    <col min="2" max="2" width="21.25" style="18" customWidth="1"/>
    <col min="3" max="3" width="39" style="17" customWidth="1"/>
    <col min="4" max="4" width="45.3833333333333" style="17" customWidth="1"/>
    <col min="5" max="5" width="15.1333333333333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28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5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0.05</v>
      </c>
    </row>
    <row r="12" spans="1:4">
      <c r="A12" s="23">
        <v>6</v>
      </c>
      <c r="B12" s="24" t="s">
        <v>25</v>
      </c>
      <c r="C12" s="25" t="s">
        <v>26</v>
      </c>
      <c r="D12" s="23" t="s">
        <v>23</v>
      </c>
    </row>
    <row r="13" spans="1:8">
      <c r="A13" s="23"/>
      <c r="B13" s="24" t="s">
        <v>27</v>
      </c>
      <c r="C13" s="25" t="s">
        <v>28</v>
      </c>
      <c r="D13" s="23" t="s">
        <v>29</v>
      </c>
      <c r="H13" s="19" t="s">
        <v>30</v>
      </c>
    </row>
    <row r="14" ht="27" customHeight="1" spans="1:4">
      <c r="A14" s="23">
        <v>7</v>
      </c>
      <c r="B14" s="24" t="s">
        <v>31</v>
      </c>
      <c r="C14" s="25" t="s">
        <v>32</v>
      </c>
      <c r="D14" s="23" t="s">
        <v>33</v>
      </c>
    </row>
    <row r="15" ht="18" customHeight="1" spans="1:4">
      <c r="A15" s="23">
        <v>8</v>
      </c>
      <c r="B15" s="24" t="s">
        <v>34</v>
      </c>
      <c r="C15" s="25" t="s">
        <v>35</v>
      </c>
      <c r="D15" s="23" t="s">
        <v>36</v>
      </c>
    </row>
    <row r="16" ht="42" spans="1:4">
      <c r="A16" s="23">
        <v>9</v>
      </c>
      <c r="B16" s="24" t="s">
        <v>37</v>
      </c>
      <c r="C16" s="25" t="s">
        <v>38</v>
      </c>
      <c r="D16" s="7" t="s">
        <v>39</v>
      </c>
    </row>
    <row r="17" ht="23.25" customHeight="1" spans="1:4">
      <c r="A17" s="23"/>
      <c r="B17" s="24"/>
      <c r="C17" s="27" t="s">
        <v>40</v>
      </c>
      <c r="D17" s="28" t="str">
        <f>VLOOKUP(D16,[1]浙江公司物联网卡分类管控细则!B:I,8,)</f>
        <v>中风险</v>
      </c>
    </row>
    <row r="18" ht="34.5" customHeight="1" spans="1:4">
      <c r="A18" s="35" t="s">
        <v>41</v>
      </c>
      <c r="B18" s="35"/>
      <c r="C18" s="35"/>
      <c r="D18" s="35"/>
    </row>
    <row r="19" ht="30.75" customHeight="1" spans="1:4">
      <c r="A19" s="21" t="s">
        <v>42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43</v>
      </c>
      <c r="C21" s="25" t="s">
        <v>44</v>
      </c>
      <c r="D21" s="36" t="s">
        <v>45</v>
      </c>
    </row>
    <row r="22" ht="22.5" customHeight="1" spans="1:4">
      <c r="A22" s="25">
        <v>2</v>
      </c>
      <c r="B22" s="25" t="s">
        <v>46</v>
      </c>
      <c r="C22" s="25" t="s">
        <v>47</v>
      </c>
      <c r="D22" s="25"/>
    </row>
    <row r="23" ht="22.5" customHeight="1" spans="1:4">
      <c r="A23" s="25"/>
      <c r="B23" s="25"/>
      <c r="C23" s="25" t="s">
        <v>48</v>
      </c>
      <c r="D23" s="36"/>
    </row>
    <row r="24" ht="22.5" customHeight="1" spans="1:4">
      <c r="A24" s="25"/>
      <c r="B24" s="25" t="s">
        <v>49</v>
      </c>
      <c r="C24" s="25" t="s">
        <v>50</v>
      </c>
      <c r="D24" s="25">
        <v>20</v>
      </c>
    </row>
    <row r="25" ht="22.5" customHeight="1" spans="1:4">
      <c r="A25" s="25"/>
      <c r="B25" s="25"/>
      <c r="C25" s="25" t="s">
        <v>51</v>
      </c>
      <c r="D25" s="25" t="s">
        <v>87</v>
      </c>
    </row>
    <row r="26" ht="22.5" customHeight="1" spans="1:4">
      <c r="A26" s="25">
        <v>3</v>
      </c>
      <c r="B26" s="25" t="s">
        <v>53</v>
      </c>
      <c r="C26" s="25" t="s">
        <v>54</v>
      </c>
      <c r="D26" s="37">
        <v>0.04</v>
      </c>
    </row>
    <row r="27" ht="22.5" customHeight="1" spans="1:4">
      <c r="A27" s="25"/>
      <c r="B27" s="25"/>
      <c r="C27" s="25" t="s">
        <v>55</v>
      </c>
      <c r="D27" s="25" t="s">
        <v>29</v>
      </c>
    </row>
    <row r="28" ht="22.5" customHeight="1" spans="1:4">
      <c r="A28" s="25">
        <v>4</v>
      </c>
      <c r="B28" s="25" t="s">
        <v>56</v>
      </c>
      <c r="C28" s="25" t="s">
        <v>57</v>
      </c>
      <c r="D28" s="25" t="s">
        <v>58</v>
      </c>
    </row>
    <row r="29" ht="22.5" customHeight="1" spans="1:4">
      <c r="A29" s="25"/>
      <c r="B29" s="25"/>
      <c r="C29" s="25" t="s">
        <v>59</v>
      </c>
      <c r="D29" s="25">
        <v>0</v>
      </c>
    </row>
    <row r="30" ht="22.5" customHeight="1" spans="1:4">
      <c r="A30" s="25">
        <v>5</v>
      </c>
      <c r="B30" s="25" t="s">
        <v>60</v>
      </c>
      <c r="C30" s="25" t="s">
        <v>61</v>
      </c>
      <c r="D30" s="25" t="s">
        <v>62</v>
      </c>
    </row>
    <row r="31" ht="22.5" customHeight="1" spans="1:4">
      <c r="A31" s="21" t="s">
        <v>63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64</v>
      </c>
      <c r="C33" s="25" t="s">
        <v>65</v>
      </c>
      <c r="D33" s="25" t="s">
        <v>66</v>
      </c>
    </row>
    <row r="34" s="16" customFormat="1" ht="22.5" customHeight="1" spans="1:4">
      <c r="A34" s="25"/>
      <c r="B34" s="25"/>
      <c r="C34" s="25" t="s">
        <v>67</v>
      </c>
      <c r="D34" s="36" t="s">
        <v>68</v>
      </c>
    </row>
    <row r="35" ht="22.5" customHeight="1" spans="1:4">
      <c r="A35" s="25">
        <v>2</v>
      </c>
      <c r="B35" s="25" t="s">
        <v>69</v>
      </c>
      <c r="C35" s="25" t="s">
        <v>70</v>
      </c>
      <c r="D35" s="25" t="s">
        <v>71</v>
      </c>
    </row>
    <row r="36" ht="22.5" customHeight="1" spans="1:4">
      <c r="A36" s="25"/>
      <c r="B36" s="25"/>
      <c r="C36" s="38" t="s">
        <v>72</v>
      </c>
      <c r="D36" s="38">
        <v>10.8</v>
      </c>
    </row>
    <row r="37" ht="22.5" customHeight="1" spans="1:4">
      <c r="A37" s="25">
        <v>3</v>
      </c>
      <c r="B37" s="25" t="s">
        <v>73</v>
      </c>
      <c r="C37" s="25" t="s">
        <v>74</v>
      </c>
      <c r="D37" s="39" t="s">
        <v>75</v>
      </c>
    </row>
    <row r="38" ht="22.5" customHeight="1" spans="1:4">
      <c r="A38" s="25"/>
      <c r="B38" s="25"/>
      <c r="C38" s="27" t="s">
        <v>76</v>
      </c>
      <c r="D38" s="27" t="str">
        <f>VLOOKUP(D37,[1]模组增值服务产品及其预缴清单!B:C,2,)</f>
        <v>物联网单网单功能模组增值服务产品预缴（NB）-20元/个</v>
      </c>
    </row>
    <row r="39" ht="22.5" customHeight="1" spans="1:4">
      <c r="A39" s="25"/>
      <c r="B39" s="25"/>
      <c r="C39" s="27" t="s">
        <v>77</v>
      </c>
      <c r="D39" s="27">
        <f>VLOOKUP(D37,[1]模组增值服务产品及其预缴清单!B:D,3,)</f>
        <v>20</v>
      </c>
    </row>
    <row r="40" ht="22.5" customHeight="1" spans="1:4">
      <c r="A40" s="23">
        <v>4</v>
      </c>
      <c r="B40" s="25" t="s">
        <v>53</v>
      </c>
      <c r="C40" s="40" t="s">
        <v>54</v>
      </c>
      <c r="D40" s="41">
        <v>0.45</v>
      </c>
    </row>
    <row r="41" ht="34.5" customHeight="1" spans="1:7">
      <c r="A41" s="23"/>
      <c r="B41" s="25"/>
      <c r="C41" s="42" t="s">
        <v>78</v>
      </c>
      <c r="D41" s="43">
        <f>D40*D39</f>
        <v>9</v>
      </c>
      <c r="G41" s="44"/>
    </row>
    <row r="42" ht="22.5" customHeight="1" spans="1:4">
      <c r="A42" s="45" t="s">
        <v>79</v>
      </c>
      <c r="B42" s="45"/>
      <c r="C42" s="45"/>
      <c r="D42" s="45"/>
    </row>
    <row r="43" ht="38.25" customHeight="1" spans="1:5">
      <c r="A43" s="22" t="s">
        <v>80</v>
      </c>
      <c r="B43" s="22" t="s">
        <v>81</v>
      </c>
      <c r="C43" s="22" t="s">
        <v>82</v>
      </c>
      <c r="D43" s="46" t="s">
        <v>83</v>
      </c>
      <c r="E43" s="19" t="s">
        <v>84</v>
      </c>
    </row>
    <row r="44" ht="22.5" customHeight="1" spans="1:7">
      <c r="A44" s="28" t="s">
        <v>85</v>
      </c>
      <c r="B44" s="28"/>
      <c r="C44" s="28"/>
      <c r="D44" s="28"/>
      <c r="G44" s="44"/>
    </row>
    <row r="45" ht="22.5" customHeight="1" spans="1:5">
      <c r="A45" s="28" t="s">
        <v>86</v>
      </c>
      <c r="B45" s="28">
        <f>D24*D26/2*D8*D11</f>
        <v>0.1</v>
      </c>
      <c r="C45" s="28">
        <f>D8*D24*D26-B45</f>
        <v>3.9</v>
      </c>
      <c r="D45" s="28">
        <f>D36/(D41+C45)</f>
        <v>0.837209302325581</v>
      </c>
      <c r="E45" s="44">
        <f>B45+C45+D41</f>
        <v>13</v>
      </c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7"/>
  <sheetViews>
    <sheetView topLeftCell="A36" workbookViewId="0">
      <selection activeCell="B45" sqref="B45"/>
    </sheetView>
  </sheetViews>
  <sheetFormatPr defaultColWidth="9" defaultRowHeight="14" outlineLevelCol="7"/>
  <cols>
    <col min="1" max="1" width="8" style="17" customWidth="1"/>
    <col min="2" max="2" width="21.25" style="18" customWidth="1"/>
    <col min="3" max="3" width="39" style="17" customWidth="1"/>
    <col min="4" max="4" width="45.3833333333333" style="17" customWidth="1"/>
    <col min="5" max="5" width="15.1333333333333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28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10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0.05</v>
      </c>
    </row>
    <row r="12" spans="1:4">
      <c r="A12" s="23">
        <v>6</v>
      </c>
      <c r="B12" s="24" t="s">
        <v>25</v>
      </c>
      <c r="C12" s="25" t="s">
        <v>26</v>
      </c>
      <c r="D12" s="23" t="s">
        <v>23</v>
      </c>
    </row>
    <row r="13" spans="1:8">
      <c r="A13" s="23"/>
      <c r="B13" s="24" t="s">
        <v>27</v>
      </c>
      <c r="C13" s="25" t="s">
        <v>28</v>
      </c>
      <c r="D13" s="23" t="s">
        <v>29</v>
      </c>
      <c r="H13" s="19" t="s">
        <v>30</v>
      </c>
    </row>
    <row r="14" ht="27" customHeight="1" spans="1:4">
      <c r="A14" s="23">
        <v>7</v>
      </c>
      <c r="B14" s="24" t="s">
        <v>31</v>
      </c>
      <c r="C14" s="25" t="s">
        <v>32</v>
      </c>
      <c r="D14" s="23" t="s">
        <v>33</v>
      </c>
    </row>
    <row r="15" ht="18" customHeight="1" spans="1:4">
      <c r="A15" s="23">
        <v>8</v>
      </c>
      <c r="B15" s="24" t="s">
        <v>34</v>
      </c>
      <c r="C15" s="25" t="s">
        <v>35</v>
      </c>
      <c r="D15" s="23" t="s">
        <v>36</v>
      </c>
    </row>
    <row r="16" ht="42" spans="1:4">
      <c r="A16" s="23">
        <v>9</v>
      </c>
      <c r="B16" s="24" t="s">
        <v>37</v>
      </c>
      <c r="C16" s="25" t="s">
        <v>38</v>
      </c>
      <c r="D16" s="7" t="s">
        <v>39</v>
      </c>
    </row>
    <row r="17" ht="23.25" customHeight="1" spans="1:4">
      <c r="A17" s="23"/>
      <c r="B17" s="24"/>
      <c r="C17" s="27" t="s">
        <v>40</v>
      </c>
      <c r="D17" s="28" t="str">
        <f>VLOOKUP(D16,[1]浙江公司物联网卡分类管控细则!B:I,8,)</f>
        <v>中风险</v>
      </c>
    </row>
    <row r="18" ht="34.5" customHeight="1" spans="1:4">
      <c r="A18" s="35" t="s">
        <v>41</v>
      </c>
      <c r="B18" s="35"/>
      <c r="C18" s="35"/>
      <c r="D18" s="35"/>
    </row>
    <row r="19" ht="30.75" customHeight="1" spans="1:4">
      <c r="A19" s="21" t="s">
        <v>42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43</v>
      </c>
      <c r="C21" s="25" t="s">
        <v>44</v>
      </c>
      <c r="D21" s="36" t="s">
        <v>45</v>
      </c>
    </row>
    <row r="22" ht="22.5" customHeight="1" spans="1:4">
      <c r="A22" s="25">
        <v>2</v>
      </c>
      <c r="B22" s="25" t="s">
        <v>46</v>
      </c>
      <c r="C22" s="25" t="s">
        <v>47</v>
      </c>
      <c r="D22" s="25"/>
    </row>
    <row r="23" ht="22.5" customHeight="1" spans="1:4">
      <c r="A23" s="25"/>
      <c r="B23" s="25"/>
      <c r="C23" s="25" t="s">
        <v>48</v>
      </c>
      <c r="D23" s="36"/>
    </row>
    <row r="24" ht="22.5" customHeight="1" spans="1:4">
      <c r="A24" s="25"/>
      <c r="B24" s="25" t="s">
        <v>49</v>
      </c>
      <c r="C24" s="25" t="s">
        <v>50</v>
      </c>
      <c r="D24" s="25">
        <v>10</v>
      </c>
    </row>
    <row r="25" ht="22.5" customHeight="1" spans="1:4">
      <c r="A25" s="25"/>
      <c r="B25" s="25"/>
      <c r="C25" s="25" t="s">
        <v>51</v>
      </c>
      <c r="D25" s="25" t="s">
        <v>52</v>
      </c>
    </row>
    <row r="26" ht="22.5" customHeight="1" spans="1:4">
      <c r="A26" s="25">
        <v>3</v>
      </c>
      <c r="B26" s="25" t="s">
        <v>53</v>
      </c>
      <c r="C26" s="25" t="s">
        <v>54</v>
      </c>
      <c r="D26" s="37">
        <v>0.08</v>
      </c>
    </row>
    <row r="27" ht="22.5" customHeight="1" spans="1:4">
      <c r="A27" s="25"/>
      <c r="B27" s="25"/>
      <c r="C27" s="25" t="s">
        <v>55</v>
      </c>
      <c r="D27" s="25" t="s">
        <v>29</v>
      </c>
    </row>
    <row r="28" ht="22.5" customHeight="1" spans="1:4">
      <c r="A28" s="25">
        <v>4</v>
      </c>
      <c r="B28" s="25" t="s">
        <v>56</v>
      </c>
      <c r="C28" s="25" t="s">
        <v>57</v>
      </c>
      <c r="D28" s="25" t="s">
        <v>58</v>
      </c>
    </row>
    <row r="29" ht="22.5" customHeight="1" spans="1:4">
      <c r="A29" s="25"/>
      <c r="B29" s="25"/>
      <c r="C29" s="25" t="s">
        <v>59</v>
      </c>
      <c r="D29" s="25">
        <v>0</v>
      </c>
    </row>
    <row r="30" ht="22.5" customHeight="1" spans="1:4">
      <c r="A30" s="25">
        <v>5</v>
      </c>
      <c r="B30" s="25" t="s">
        <v>60</v>
      </c>
      <c r="C30" s="25" t="s">
        <v>61</v>
      </c>
      <c r="D30" s="25" t="s">
        <v>62</v>
      </c>
    </row>
    <row r="31" ht="22.5" customHeight="1" spans="1:4">
      <c r="A31" s="21" t="s">
        <v>63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64</v>
      </c>
      <c r="C33" s="25" t="s">
        <v>65</v>
      </c>
      <c r="D33" s="25" t="s">
        <v>66</v>
      </c>
    </row>
    <row r="34" s="16" customFormat="1" ht="22.5" customHeight="1" spans="1:4">
      <c r="A34" s="25"/>
      <c r="B34" s="25"/>
      <c r="C34" s="25" t="s">
        <v>67</v>
      </c>
      <c r="D34" s="36" t="s">
        <v>68</v>
      </c>
    </row>
    <row r="35" ht="22.5" customHeight="1" spans="1:4">
      <c r="A35" s="25">
        <v>2</v>
      </c>
      <c r="B35" s="25" t="s">
        <v>69</v>
      </c>
      <c r="C35" s="25" t="s">
        <v>70</v>
      </c>
      <c r="D35" s="25" t="s">
        <v>71</v>
      </c>
    </row>
    <row r="36" ht="22.5" customHeight="1" spans="1:4">
      <c r="A36" s="25"/>
      <c r="B36" s="25"/>
      <c r="C36" s="38" t="s">
        <v>72</v>
      </c>
      <c r="D36" s="38">
        <v>10.8</v>
      </c>
    </row>
    <row r="37" ht="22.5" customHeight="1" spans="1:4">
      <c r="A37" s="25">
        <v>3</v>
      </c>
      <c r="B37" s="25" t="s">
        <v>73</v>
      </c>
      <c r="C37" s="25" t="s">
        <v>74</v>
      </c>
      <c r="D37" s="39" t="s">
        <v>75</v>
      </c>
    </row>
    <row r="38" ht="22.5" customHeight="1" spans="1:4">
      <c r="A38" s="25"/>
      <c r="B38" s="25"/>
      <c r="C38" s="27" t="s">
        <v>76</v>
      </c>
      <c r="D38" s="27" t="str">
        <f>VLOOKUP(D37,[1]模组增值服务产品及其预缴清单!B:C,2,)</f>
        <v>物联网单网单功能模组增值服务产品预缴（NB）-20元/个</v>
      </c>
    </row>
    <row r="39" ht="22.5" customHeight="1" spans="1:4">
      <c r="A39" s="25"/>
      <c r="B39" s="25"/>
      <c r="C39" s="27" t="s">
        <v>77</v>
      </c>
      <c r="D39" s="27">
        <f>VLOOKUP(D37,[1]模组增值服务产品及其预缴清单!B:D,3,)</f>
        <v>20</v>
      </c>
    </row>
    <row r="40" ht="22.5" customHeight="1" spans="1:4">
      <c r="A40" s="23">
        <v>4</v>
      </c>
      <c r="B40" s="25" t="s">
        <v>53</v>
      </c>
      <c r="C40" s="40" t="s">
        <v>54</v>
      </c>
      <c r="D40" s="41">
        <v>0.25</v>
      </c>
    </row>
    <row r="41" ht="34.5" customHeight="1" spans="1:7">
      <c r="A41" s="23"/>
      <c r="B41" s="25"/>
      <c r="C41" s="42" t="s">
        <v>78</v>
      </c>
      <c r="D41" s="43">
        <f>D40*D39</f>
        <v>5</v>
      </c>
      <c r="G41" s="44"/>
    </row>
    <row r="42" ht="22.5" customHeight="1" spans="1:4">
      <c r="A42" s="45" t="s">
        <v>79</v>
      </c>
      <c r="B42" s="45"/>
      <c r="C42" s="45"/>
      <c r="D42" s="45"/>
    </row>
    <row r="43" ht="38.25" customHeight="1" spans="1:5">
      <c r="A43" s="22" t="s">
        <v>80</v>
      </c>
      <c r="B43" s="22" t="s">
        <v>81</v>
      </c>
      <c r="C43" s="22" t="s">
        <v>82</v>
      </c>
      <c r="D43" s="46" t="s">
        <v>83</v>
      </c>
      <c r="E43" s="19" t="s">
        <v>84</v>
      </c>
    </row>
    <row r="44" ht="22.5" customHeight="1" spans="1:7">
      <c r="A44" s="28" t="s">
        <v>85</v>
      </c>
      <c r="B44" s="28"/>
      <c r="C44" s="28"/>
      <c r="D44" s="28"/>
      <c r="G44" s="44"/>
    </row>
    <row r="45" ht="22.5" customHeight="1" spans="1:5">
      <c r="A45" s="28" t="s">
        <v>86</v>
      </c>
      <c r="B45" s="28">
        <f>D24*D26/2*D8*D11</f>
        <v>0.2</v>
      </c>
      <c r="C45" s="28">
        <f>D8*D24*D26-B45</f>
        <v>7.8</v>
      </c>
      <c r="D45" s="28">
        <f>D36/(D41+C45)</f>
        <v>0.84375</v>
      </c>
      <c r="E45" s="44">
        <f>B45+C45+D41</f>
        <v>13</v>
      </c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7"/>
  <sheetViews>
    <sheetView topLeftCell="A40" workbookViewId="0">
      <selection activeCell="B45" sqref="B45"/>
    </sheetView>
  </sheetViews>
  <sheetFormatPr defaultColWidth="9" defaultRowHeight="14" outlineLevelCol="7"/>
  <cols>
    <col min="1" max="1" width="8" style="17" customWidth="1"/>
    <col min="2" max="2" width="21.25" style="18" customWidth="1"/>
    <col min="3" max="3" width="39" style="17" customWidth="1"/>
    <col min="4" max="4" width="45.3833333333333" style="17" customWidth="1"/>
    <col min="5" max="5" width="15.1333333333333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28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10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0.05</v>
      </c>
    </row>
    <row r="12" spans="1:4">
      <c r="A12" s="23">
        <v>6</v>
      </c>
      <c r="B12" s="24" t="s">
        <v>25</v>
      </c>
      <c r="C12" s="25" t="s">
        <v>26</v>
      </c>
      <c r="D12" s="23" t="s">
        <v>23</v>
      </c>
    </row>
    <row r="13" spans="1:8">
      <c r="A13" s="23"/>
      <c r="B13" s="24" t="s">
        <v>27</v>
      </c>
      <c r="C13" s="25" t="s">
        <v>28</v>
      </c>
      <c r="D13" s="23" t="s">
        <v>29</v>
      </c>
      <c r="H13" s="19" t="s">
        <v>30</v>
      </c>
    </row>
    <row r="14" ht="27" customHeight="1" spans="1:4">
      <c r="A14" s="23">
        <v>7</v>
      </c>
      <c r="B14" s="24" t="s">
        <v>31</v>
      </c>
      <c r="C14" s="25" t="s">
        <v>32</v>
      </c>
      <c r="D14" s="23" t="s">
        <v>33</v>
      </c>
    </row>
    <row r="15" ht="18" customHeight="1" spans="1:4">
      <c r="A15" s="23">
        <v>8</v>
      </c>
      <c r="B15" s="24" t="s">
        <v>34</v>
      </c>
      <c r="C15" s="25" t="s">
        <v>35</v>
      </c>
      <c r="D15" s="23" t="s">
        <v>36</v>
      </c>
    </row>
    <row r="16" ht="42" spans="1:4">
      <c r="A16" s="23">
        <v>9</v>
      </c>
      <c r="B16" s="24" t="s">
        <v>37</v>
      </c>
      <c r="C16" s="25" t="s">
        <v>38</v>
      </c>
      <c r="D16" s="7" t="s">
        <v>39</v>
      </c>
    </row>
    <row r="17" ht="23.25" customHeight="1" spans="1:4">
      <c r="A17" s="23"/>
      <c r="B17" s="24"/>
      <c r="C17" s="27" t="s">
        <v>40</v>
      </c>
      <c r="D17" s="28" t="str">
        <f>VLOOKUP(D16,[1]浙江公司物联网卡分类管控细则!B:I,8,)</f>
        <v>中风险</v>
      </c>
    </row>
    <row r="18" ht="34.5" customHeight="1" spans="1:4">
      <c r="A18" s="35" t="s">
        <v>41</v>
      </c>
      <c r="B18" s="35"/>
      <c r="C18" s="35"/>
      <c r="D18" s="35"/>
    </row>
    <row r="19" ht="30.75" customHeight="1" spans="1:4">
      <c r="A19" s="21" t="s">
        <v>42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43</v>
      </c>
      <c r="C21" s="25" t="s">
        <v>44</v>
      </c>
      <c r="D21" s="36" t="s">
        <v>45</v>
      </c>
    </row>
    <row r="22" ht="22.5" customHeight="1" spans="1:4">
      <c r="A22" s="25">
        <v>2</v>
      </c>
      <c r="B22" s="25" t="s">
        <v>46</v>
      </c>
      <c r="C22" s="25" t="s">
        <v>47</v>
      </c>
      <c r="D22" s="25"/>
    </row>
    <row r="23" ht="22.5" customHeight="1" spans="1:4">
      <c r="A23" s="25"/>
      <c r="B23" s="25"/>
      <c r="C23" s="25" t="s">
        <v>48</v>
      </c>
      <c r="D23" s="36"/>
    </row>
    <row r="24" ht="22.5" customHeight="1" spans="1:4">
      <c r="A24" s="25"/>
      <c r="B24" s="25" t="s">
        <v>49</v>
      </c>
      <c r="C24" s="25" t="s">
        <v>50</v>
      </c>
      <c r="D24" s="25">
        <v>20</v>
      </c>
    </row>
    <row r="25" ht="22.5" customHeight="1" spans="1:4">
      <c r="A25" s="25"/>
      <c r="B25" s="25"/>
      <c r="C25" s="25" t="s">
        <v>51</v>
      </c>
      <c r="D25" s="25" t="s">
        <v>87</v>
      </c>
    </row>
    <row r="26" ht="22.5" customHeight="1" spans="1:4">
      <c r="A26" s="25">
        <v>3</v>
      </c>
      <c r="B26" s="25" t="s">
        <v>53</v>
      </c>
      <c r="C26" s="25" t="s">
        <v>54</v>
      </c>
      <c r="D26" s="37">
        <v>0.04</v>
      </c>
    </row>
    <row r="27" ht="22.5" customHeight="1" spans="1:4">
      <c r="A27" s="25"/>
      <c r="B27" s="25"/>
      <c r="C27" s="25" t="s">
        <v>55</v>
      </c>
      <c r="D27" s="25" t="s">
        <v>29</v>
      </c>
    </row>
    <row r="28" ht="22.5" customHeight="1" spans="1:4">
      <c r="A28" s="25">
        <v>4</v>
      </c>
      <c r="B28" s="25" t="s">
        <v>56</v>
      </c>
      <c r="C28" s="25" t="s">
        <v>57</v>
      </c>
      <c r="D28" s="25" t="s">
        <v>58</v>
      </c>
    </row>
    <row r="29" ht="22.5" customHeight="1" spans="1:4">
      <c r="A29" s="25"/>
      <c r="B29" s="25"/>
      <c r="C29" s="25" t="s">
        <v>59</v>
      </c>
      <c r="D29" s="25">
        <v>0</v>
      </c>
    </row>
    <row r="30" ht="22.5" customHeight="1" spans="1:4">
      <c r="A30" s="25">
        <v>5</v>
      </c>
      <c r="B30" s="25" t="s">
        <v>60</v>
      </c>
      <c r="C30" s="25" t="s">
        <v>61</v>
      </c>
      <c r="D30" s="25" t="s">
        <v>62</v>
      </c>
    </row>
    <row r="31" ht="22.5" customHeight="1" spans="1:4">
      <c r="A31" s="21" t="s">
        <v>63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64</v>
      </c>
      <c r="C33" s="25" t="s">
        <v>65</v>
      </c>
      <c r="D33" s="25" t="s">
        <v>66</v>
      </c>
    </row>
    <row r="34" s="16" customFormat="1" ht="22.5" customHeight="1" spans="1:4">
      <c r="A34" s="25"/>
      <c r="B34" s="25"/>
      <c r="C34" s="25" t="s">
        <v>67</v>
      </c>
      <c r="D34" s="36" t="s">
        <v>68</v>
      </c>
    </row>
    <row r="35" ht="22.5" customHeight="1" spans="1:4">
      <c r="A35" s="25">
        <v>2</v>
      </c>
      <c r="B35" s="25" t="s">
        <v>69</v>
      </c>
      <c r="C35" s="25" t="s">
        <v>70</v>
      </c>
      <c r="D35" s="25" t="s">
        <v>71</v>
      </c>
    </row>
    <row r="36" ht="22.5" customHeight="1" spans="1:4">
      <c r="A36" s="25"/>
      <c r="B36" s="25"/>
      <c r="C36" s="38" t="s">
        <v>72</v>
      </c>
      <c r="D36" s="38">
        <v>10.8</v>
      </c>
    </row>
    <row r="37" ht="22.5" customHeight="1" spans="1:4">
      <c r="A37" s="25">
        <v>3</v>
      </c>
      <c r="B37" s="25" t="s">
        <v>73</v>
      </c>
      <c r="C37" s="25" t="s">
        <v>74</v>
      </c>
      <c r="D37" s="39" t="s">
        <v>75</v>
      </c>
    </row>
    <row r="38" ht="22.5" customHeight="1" spans="1:4">
      <c r="A38" s="25"/>
      <c r="B38" s="25"/>
      <c r="C38" s="27" t="s">
        <v>76</v>
      </c>
      <c r="D38" s="27" t="str">
        <f>VLOOKUP(D37,[1]模组增值服务产品及其预缴清单!B:C,2,)</f>
        <v>物联网单网单功能模组增值服务产品预缴（NB）-20元/个</v>
      </c>
    </row>
    <row r="39" ht="22.5" customHeight="1" spans="1:4">
      <c r="A39" s="25"/>
      <c r="B39" s="25"/>
      <c r="C39" s="27" t="s">
        <v>77</v>
      </c>
      <c r="D39" s="27">
        <f>VLOOKUP(D37,[1]模组增值服务产品及其预缴清单!B:D,3,)</f>
        <v>20</v>
      </c>
    </row>
    <row r="40" ht="22.5" customHeight="1" spans="1:4">
      <c r="A40" s="23">
        <v>4</v>
      </c>
      <c r="B40" s="25" t="s">
        <v>53</v>
      </c>
      <c r="C40" s="40" t="s">
        <v>54</v>
      </c>
      <c r="D40" s="41">
        <v>0.26</v>
      </c>
    </row>
    <row r="41" ht="34.5" customHeight="1" spans="1:7">
      <c r="A41" s="23"/>
      <c r="B41" s="25"/>
      <c r="C41" s="42" t="s">
        <v>78</v>
      </c>
      <c r="D41" s="43">
        <f>D40*D39</f>
        <v>5.2</v>
      </c>
      <c r="G41" s="44"/>
    </row>
    <row r="42" ht="22.5" customHeight="1" spans="1:4">
      <c r="A42" s="45" t="s">
        <v>79</v>
      </c>
      <c r="B42" s="45"/>
      <c r="C42" s="45"/>
      <c r="D42" s="45"/>
    </row>
    <row r="43" ht="38.25" customHeight="1" spans="1:5">
      <c r="A43" s="22" t="s">
        <v>80</v>
      </c>
      <c r="B43" s="22" t="s">
        <v>81</v>
      </c>
      <c r="C43" s="22" t="s">
        <v>82</v>
      </c>
      <c r="D43" s="46" t="s">
        <v>83</v>
      </c>
      <c r="E43" s="19" t="s">
        <v>84</v>
      </c>
    </row>
    <row r="44" ht="22.5" customHeight="1" spans="1:7">
      <c r="A44" s="28" t="s">
        <v>85</v>
      </c>
      <c r="B44" s="28"/>
      <c r="C44" s="28"/>
      <c r="D44" s="28"/>
      <c r="G44" s="44"/>
    </row>
    <row r="45" ht="22.5" customHeight="1" spans="1:5">
      <c r="A45" s="28" t="s">
        <v>86</v>
      </c>
      <c r="B45" s="28">
        <f>D24*D26/2*D8*D11</f>
        <v>0.2</v>
      </c>
      <c r="C45" s="28">
        <f>D8*D24*D26-B45</f>
        <v>7.8</v>
      </c>
      <c r="D45" s="28">
        <f>D36/(D41+C45)</f>
        <v>0.830769230769231</v>
      </c>
      <c r="E45" s="44">
        <f>B45+C45+D41</f>
        <v>13.2</v>
      </c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I20" sqref="G20:I20"/>
    </sheetView>
  </sheetViews>
  <sheetFormatPr defaultColWidth="8.66666666666667" defaultRowHeight="14"/>
  <sheetData>
    <row r="1" ht="16.5" spans="1:19">
      <c r="A1" s="1" t="s">
        <v>88</v>
      </c>
      <c r="B1" s="1" t="s">
        <v>89</v>
      </c>
      <c r="C1" s="2" t="s">
        <v>90</v>
      </c>
      <c r="D1" s="3"/>
      <c r="E1" s="3"/>
      <c r="F1" s="3"/>
      <c r="G1" s="3"/>
      <c r="H1" s="4"/>
      <c r="I1" s="5" t="s">
        <v>91</v>
      </c>
      <c r="J1" s="11" t="s">
        <v>92</v>
      </c>
      <c r="K1" s="11"/>
      <c r="L1" s="11"/>
      <c r="M1" s="11"/>
      <c r="N1" s="11"/>
      <c r="O1" s="11"/>
      <c r="P1" s="11"/>
      <c r="Q1" s="11"/>
      <c r="R1" s="14" t="s">
        <v>93</v>
      </c>
      <c r="S1" s="14"/>
    </row>
    <row r="2" ht="16.5" spans="1:19">
      <c r="A2" s="1"/>
      <c r="B2" s="1"/>
      <c r="C2" s="5" t="s">
        <v>94</v>
      </c>
      <c r="D2" s="5"/>
      <c r="E2" s="5"/>
      <c r="F2" s="5" t="s">
        <v>95</v>
      </c>
      <c r="G2" s="5"/>
      <c r="H2" s="5"/>
      <c r="I2" s="5"/>
      <c r="J2" s="11" t="s">
        <v>96</v>
      </c>
      <c r="K2" s="11"/>
      <c r="L2" s="11"/>
      <c r="M2" s="11" t="s">
        <v>97</v>
      </c>
      <c r="N2" s="11" t="s">
        <v>98</v>
      </c>
      <c r="O2" s="11" t="s">
        <v>99</v>
      </c>
      <c r="P2" s="11" t="s">
        <v>100</v>
      </c>
      <c r="Q2" s="11" t="s">
        <v>27</v>
      </c>
      <c r="R2" s="14" t="s">
        <v>101</v>
      </c>
      <c r="S2" s="14" t="s">
        <v>102</v>
      </c>
    </row>
    <row r="3" ht="33" spans="1:19">
      <c r="A3" s="1"/>
      <c r="B3" s="1"/>
      <c r="C3" s="5" t="s">
        <v>103</v>
      </c>
      <c r="D3" s="5" t="s">
        <v>104</v>
      </c>
      <c r="E3" s="5" t="s">
        <v>105</v>
      </c>
      <c r="F3" s="5" t="s">
        <v>106</v>
      </c>
      <c r="G3" s="5" t="s">
        <v>107</v>
      </c>
      <c r="H3" s="5" t="s">
        <v>108</v>
      </c>
      <c r="I3" s="5"/>
      <c r="J3" s="11" t="s">
        <v>109</v>
      </c>
      <c r="K3" s="11" t="s">
        <v>110</v>
      </c>
      <c r="L3" s="11" t="s">
        <v>111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112</v>
      </c>
      <c r="B4" s="7" t="s">
        <v>113</v>
      </c>
      <c r="C4" s="8" t="s">
        <v>114</v>
      </c>
      <c r="D4" s="8" t="s">
        <v>114</v>
      </c>
      <c r="E4" s="8" t="s">
        <v>114</v>
      </c>
      <c r="F4" s="8" t="s">
        <v>115</v>
      </c>
      <c r="G4" s="8" t="s">
        <v>116</v>
      </c>
      <c r="H4" s="8" t="s">
        <v>117</v>
      </c>
      <c r="I4" s="8" t="s">
        <v>118</v>
      </c>
      <c r="J4" s="12" t="s">
        <v>119</v>
      </c>
      <c r="K4" s="12" t="s">
        <v>119</v>
      </c>
      <c r="L4" s="12" t="s">
        <v>119</v>
      </c>
      <c r="M4" s="12"/>
      <c r="N4" s="12" t="s">
        <v>119</v>
      </c>
      <c r="O4" s="12"/>
      <c r="P4" s="12" t="s">
        <v>119</v>
      </c>
      <c r="Q4" s="12" t="s">
        <v>119</v>
      </c>
      <c r="R4" s="15"/>
      <c r="S4" s="15" t="s">
        <v>119</v>
      </c>
    </row>
    <row r="5" ht="16.5" spans="1:19">
      <c r="A5" s="9"/>
      <c r="B5" s="7" t="s">
        <v>120</v>
      </c>
      <c r="C5" s="8" t="s">
        <v>114</v>
      </c>
      <c r="D5" s="8" t="s">
        <v>114</v>
      </c>
      <c r="E5" s="8" t="s">
        <v>114</v>
      </c>
      <c r="F5" s="8" t="s">
        <v>115</v>
      </c>
      <c r="G5" s="8" t="s">
        <v>121</v>
      </c>
      <c r="H5" s="8" t="s">
        <v>117</v>
      </c>
      <c r="I5" s="8" t="s">
        <v>118</v>
      </c>
      <c r="J5" s="12" t="s">
        <v>119</v>
      </c>
      <c r="K5" s="12" t="s">
        <v>119</v>
      </c>
      <c r="L5" s="12" t="s">
        <v>119</v>
      </c>
      <c r="M5" s="12"/>
      <c r="N5" s="12"/>
      <c r="O5" s="12" t="s">
        <v>119</v>
      </c>
      <c r="P5" s="12"/>
      <c r="Q5" s="12" t="s">
        <v>119</v>
      </c>
      <c r="R5" s="15"/>
      <c r="S5" s="15" t="s">
        <v>119</v>
      </c>
    </row>
    <row r="6" ht="16.5" spans="1:19">
      <c r="A6" s="9"/>
      <c r="B6" s="7" t="s">
        <v>122</v>
      </c>
      <c r="C6" s="8" t="s">
        <v>114</v>
      </c>
      <c r="D6" s="8" t="s">
        <v>114</v>
      </c>
      <c r="E6" s="8" t="s">
        <v>114</v>
      </c>
      <c r="F6" s="8" t="s">
        <v>123</v>
      </c>
      <c r="G6" s="8" t="s">
        <v>116</v>
      </c>
      <c r="H6" s="8" t="s">
        <v>124</v>
      </c>
      <c r="I6" s="8" t="s">
        <v>118</v>
      </c>
      <c r="J6" s="12" t="s">
        <v>119</v>
      </c>
      <c r="K6" s="12" t="s">
        <v>119</v>
      </c>
      <c r="L6" s="12"/>
      <c r="M6" s="12" t="s">
        <v>119</v>
      </c>
      <c r="N6" s="12" t="s">
        <v>119</v>
      </c>
      <c r="O6" s="12"/>
      <c r="P6" s="12" t="s">
        <v>119</v>
      </c>
      <c r="Q6" s="12"/>
      <c r="R6" s="15"/>
      <c r="S6" s="15" t="s">
        <v>119</v>
      </c>
    </row>
    <row r="7" ht="16.5" spans="1:19">
      <c r="A7" s="9"/>
      <c r="B7" s="7" t="s">
        <v>125</v>
      </c>
      <c r="C7" s="8" t="s">
        <v>114</v>
      </c>
      <c r="D7" s="8" t="s">
        <v>114</v>
      </c>
      <c r="E7" s="8" t="s">
        <v>114</v>
      </c>
      <c r="F7" s="8" t="s">
        <v>123</v>
      </c>
      <c r="G7" s="8" t="s">
        <v>116</v>
      </c>
      <c r="H7" s="8" t="s">
        <v>126</v>
      </c>
      <c r="I7" s="13" t="s">
        <v>127</v>
      </c>
      <c r="J7" s="12" t="s">
        <v>119</v>
      </c>
      <c r="K7" s="12" t="s">
        <v>119</v>
      </c>
      <c r="L7" s="12"/>
      <c r="M7" s="12" t="s">
        <v>119</v>
      </c>
      <c r="N7" s="12"/>
      <c r="O7" s="12"/>
      <c r="P7" s="12"/>
      <c r="Q7" s="12"/>
      <c r="R7" s="15" t="s">
        <v>119</v>
      </c>
      <c r="S7" s="15"/>
    </row>
    <row r="8" ht="16.5" spans="1:19">
      <c r="A8" s="9"/>
      <c r="B8" s="7" t="s">
        <v>128</v>
      </c>
      <c r="C8" s="8" t="s">
        <v>114</v>
      </c>
      <c r="D8" s="8" t="s">
        <v>114</v>
      </c>
      <c r="E8" s="8" t="s">
        <v>114</v>
      </c>
      <c r="F8" s="8" t="s">
        <v>123</v>
      </c>
      <c r="G8" s="8" t="s">
        <v>121</v>
      </c>
      <c r="H8" s="8" t="s">
        <v>124</v>
      </c>
      <c r="I8" s="8" t="s">
        <v>118</v>
      </c>
      <c r="J8" s="12" t="s">
        <v>119</v>
      </c>
      <c r="K8" s="12" t="s">
        <v>119</v>
      </c>
      <c r="L8" s="12"/>
      <c r="M8" s="12"/>
      <c r="N8" s="12" t="s">
        <v>119</v>
      </c>
      <c r="O8" s="12" t="s">
        <v>119</v>
      </c>
      <c r="P8" s="12" t="s">
        <v>119</v>
      </c>
      <c r="Q8" s="12" t="s">
        <v>119</v>
      </c>
      <c r="R8" s="15"/>
      <c r="S8" s="15" t="s">
        <v>119</v>
      </c>
    </row>
    <row r="9" ht="16.5" spans="1:19">
      <c r="A9" s="10"/>
      <c r="B9" s="7" t="s">
        <v>129</v>
      </c>
      <c r="C9" s="8" t="s">
        <v>114</v>
      </c>
      <c r="D9" s="8" t="s">
        <v>114</v>
      </c>
      <c r="E9" s="8" t="s">
        <v>114</v>
      </c>
      <c r="F9" s="8" t="s">
        <v>123</v>
      </c>
      <c r="G9" s="8" t="s">
        <v>121</v>
      </c>
      <c r="H9" s="8" t="s">
        <v>126</v>
      </c>
      <c r="I9" s="8" t="s">
        <v>118</v>
      </c>
      <c r="J9" s="12" t="s">
        <v>119</v>
      </c>
      <c r="K9" s="12" t="s">
        <v>119</v>
      </c>
      <c r="L9" s="12"/>
      <c r="M9" s="12"/>
      <c r="N9" s="12"/>
      <c r="O9" s="12" t="s">
        <v>119</v>
      </c>
      <c r="P9" s="12" t="s">
        <v>119</v>
      </c>
      <c r="Q9" s="12" t="s">
        <v>119</v>
      </c>
      <c r="R9" s="15"/>
      <c r="S9" s="15" t="s">
        <v>119</v>
      </c>
    </row>
    <row r="10" ht="16.5" spans="1:19">
      <c r="A10" s="6" t="s">
        <v>130</v>
      </c>
      <c r="B10" s="7" t="s">
        <v>131</v>
      </c>
      <c r="C10" s="8" t="s">
        <v>132</v>
      </c>
      <c r="D10" s="8" t="s">
        <v>114</v>
      </c>
      <c r="E10" s="8" t="s">
        <v>114</v>
      </c>
      <c r="F10" s="8" t="s">
        <v>115</v>
      </c>
      <c r="G10" s="8" t="s">
        <v>116</v>
      </c>
      <c r="H10" s="8" t="s">
        <v>117</v>
      </c>
      <c r="I10" s="8" t="s">
        <v>118</v>
      </c>
      <c r="J10" s="12"/>
      <c r="K10" s="12" t="s">
        <v>119</v>
      </c>
      <c r="L10" s="12" t="s">
        <v>119</v>
      </c>
      <c r="M10" s="12"/>
      <c r="N10" s="12" t="s">
        <v>119</v>
      </c>
      <c r="O10" s="12"/>
      <c r="P10" s="12" t="s">
        <v>119</v>
      </c>
      <c r="Q10" s="12" t="s">
        <v>119</v>
      </c>
      <c r="R10" s="15"/>
      <c r="S10" s="15" t="s">
        <v>119</v>
      </c>
    </row>
    <row r="11" ht="16.5" spans="1:19">
      <c r="A11" s="9"/>
      <c r="B11" s="7" t="s">
        <v>133</v>
      </c>
      <c r="C11" s="8" t="s">
        <v>132</v>
      </c>
      <c r="D11" s="8" t="s">
        <v>114</v>
      </c>
      <c r="E11" s="8" t="s">
        <v>114</v>
      </c>
      <c r="F11" s="8" t="s">
        <v>115</v>
      </c>
      <c r="G11" s="8" t="s">
        <v>121</v>
      </c>
      <c r="H11" s="8" t="s">
        <v>117</v>
      </c>
      <c r="I11" s="8" t="s">
        <v>118</v>
      </c>
      <c r="J11" s="12"/>
      <c r="K11" s="12" t="s">
        <v>119</v>
      </c>
      <c r="L11" s="12" t="s">
        <v>119</v>
      </c>
      <c r="M11" s="12"/>
      <c r="N11" s="12"/>
      <c r="O11" s="12" t="s">
        <v>119</v>
      </c>
      <c r="P11" s="12"/>
      <c r="Q11" s="12" t="s">
        <v>119</v>
      </c>
      <c r="R11" s="15"/>
      <c r="S11" s="15" t="s">
        <v>119</v>
      </c>
    </row>
    <row r="12" ht="16.5" spans="1:19">
      <c r="A12" s="9"/>
      <c r="B12" s="7" t="s">
        <v>134</v>
      </c>
      <c r="C12" s="8" t="s">
        <v>132</v>
      </c>
      <c r="D12" s="8" t="s">
        <v>114</v>
      </c>
      <c r="E12" s="8" t="s">
        <v>114</v>
      </c>
      <c r="F12" s="8" t="s">
        <v>123</v>
      </c>
      <c r="G12" s="8" t="s">
        <v>116</v>
      </c>
      <c r="H12" s="8" t="s">
        <v>124</v>
      </c>
      <c r="I12" s="8" t="s">
        <v>118</v>
      </c>
      <c r="J12" s="12"/>
      <c r="K12" s="12" t="s">
        <v>119</v>
      </c>
      <c r="L12" s="12"/>
      <c r="M12" s="12" t="s">
        <v>119</v>
      </c>
      <c r="N12" s="12" t="s">
        <v>119</v>
      </c>
      <c r="O12" s="12"/>
      <c r="P12" s="12" t="s">
        <v>119</v>
      </c>
      <c r="Q12" s="12"/>
      <c r="R12" s="15"/>
      <c r="S12" s="15" t="s">
        <v>119</v>
      </c>
    </row>
    <row r="13" ht="16.5" spans="1:19">
      <c r="A13" s="9"/>
      <c r="B13" s="7" t="s">
        <v>135</v>
      </c>
      <c r="C13" s="8" t="s">
        <v>132</v>
      </c>
      <c r="D13" s="8" t="s">
        <v>114</v>
      </c>
      <c r="E13" s="8" t="s">
        <v>114</v>
      </c>
      <c r="F13" s="8" t="s">
        <v>123</v>
      </c>
      <c r="G13" s="8" t="s">
        <v>116</v>
      </c>
      <c r="H13" s="8" t="s">
        <v>126</v>
      </c>
      <c r="I13" s="13" t="s">
        <v>127</v>
      </c>
      <c r="J13" s="12"/>
      <c r="K13" s="12" t="s">
        <v>119</v>
      </c>
      <c r="L13" s="12"/>
      <c r="M13" s="12" t="s">
        <v>119</v>
      </c>
      <c r="N13" s="12"/>
      <c r="O13" s="12"/>
      <c r="P13" s="12"/>
      <c r="Q13" s="12"/>
      <c r="R13" s="15" t="s">
        <v>119</v>
      </c>
      <c r="S13" s="15"/>
    </row>
    <row r="14" ht="16.5" spans="1:19">
      <c r="A14" s="9"/>
      <c r="B14" s="7" t="s">
        <v>136</v>
      </c>
      <c r="C14" s="8" t="s">
        <v>132</v>
      </c>
      <c r="D14" s="8" t="s">
        <v>114</v>
      </c>
      <c r="E14" s="8" t="s">
        <v>114</v>
      </c>
      <c r="F14" s="8" t="s">
        <v>123</v>
      </c>
      <c r="G14" s="8" t="s">
        <v>121</v>
      </c>
      <c r="H14" s="8" t="s">
        <v>124</v>
      </c>
      <c r="I14" s="8" t="s">
        <v>118</v>
      </c>
      <c r="J14" s="12"/>
      <c r="K14" s="12" t="s">
        <v>119</v>
      </c>
      <c r="L14" s="12"/>
      <c r="M14" s="12"/>
      <c r="N14" s="12" t="s">
        <v>119</v>
      </c>
      <c r="O14" s="12" t="s">
        <v>119</v>
      </c>
      <c r="P14" s="12" t="s">
        <v>119</v>
      </c>
      <c r="Q14" s="12" t="s">
        <v>119</v>
      </c>
      <c r="R14" s="15"/>
      <c r="S14" s="15" t="s">
        <v>119</v>
      </c>
    </row>
    <row r="15" ht="16.5" spans="1:19">
      <c r="A15" s="10"/>
      <c r="B15" s="7" t="s">
        <v>137</v>
      </c>
      <c r="C15" s="8" t="s">
        <v>132</v>
      </c>
      <c r="D15" s="8" t="s">
        <v>114</v>
      </c>
      <c r="E15" s="8" t="s">
        <v>114</v>
      </c>
      <c r="F15" s="8" t="s">
        <v>123</v>
      </c>
      <c r="G15" s="8" t="s">
        <v>121</v>
      </c>
      <c r="H15" s="8" t="s">
        <v>126</v>
      </c>
      <c r="I15" s="8" t="s">
        <v>118</v>
      </c>
      <c r="J15" s="12"/>
      <c r="K15" s="12" t="s">
        <v>119</v>
      </c>
      <c r="L15" s="12"/>
      <c r="M15" s="12"/>
      <c r="N15" s="12"/>
      <c r="O15" s="12" t="s">
        <v>119</v>
      </c>
      <c r="P15" s="12" t="s">
        <v>119</v>
      </c>
      <c r="Q15" s="12" t="s">
        <v>119</v>
      </c>
      <c r="R15" s="15"/>
      <c r="S15" s="15" t="s">
        <v>119</v>
      </c>
    </row>
    <row r="16" ht="16.5" spans="1:19">
      <c r="A16" s="6" t="s">
        <v>138</v>
      </c>
      <c r="B16" s="7" t="s">
        <v>139</v>
      </c>
      <c r="C16" s="8" t="s">
        <v>132</v>
      </c>
      <c r="D16" s="8" t="s">
        <v>132</v>
      </c>
      <c r="E16" s="8" t="s">
        <v>114</v>
      </c>
      <c r="F16" s="8" t="s">
        <v>115</v>
      </c>
      <c r="G16" s="8" t="s">
        <v>116</v>
      </c>
      <c r="H16" s="8" t="s">
        <v>117</v>
      </c>
      <c r="I16" s="8" t="s">
        <v>118</v>
      </c>
      <c r="J16" s="12"/>
      <c r="K16" s="12"/>
      <c r="L16" s="12" t="s">
        <v>119</v>
      </c>
      <c r="M16" s="12"/>
      <c r="N16" s="12" t="s">
        <v>119</v>
      </c>
      <c r="O16" s="12"/>
      <c r="P16" s="12" t="s">
        <v>119</v>
      </c>
      <c r="Q16" s="12" t="s">
        <v>119</v>
      </c>
      <c r="R16" s="15"/>
      <c r="S16" s="15" t="s">
        <v>119</v>
      </c>
    </row>
    <row r="17" ht="16.5" spans="1:19">
      <c r="A17" s="9"/>
      <c r="B17" s="7" t="s">
        <v>140</v>
      </c>
      <c r="C17" s="8" t="s">
        <v>132</v>
      </c>
      <c r="D17" s="8" t="s">
        <v>132</v>
      </c>
      <c r="E17" s="8" t="s">
        <v>114</v>
      </c>
      <c r="F17" s="8" t="s">
        <v>115</v>
      </c>
      <c r="G17" s="8" t="s">
        <v>121</v>
      </c>
      <c r="H17" s="8" t="s">
        <v>117</v>
      </c>
      <c r="I17" s="8" t="s">
        <v>118</v>
      </c>
      <c r="J17" s="12"/>
      <c r="K17" s="12"/>
      <c r="L17" s="12" t="s">
        <v>119</v>
      </c>
      <c r="M17" s="12"/>
      <c r="N17" s="12"/>
      <c r="O17" s="12" t="s">
        <v>119</v>
      </c>
      <c r="P17" s="12"/>
      <c r="Q17" s="12" t="s">
        <v>119</v>
      </c>
      <c r="R17" s="15"/>
      <c r="S17" s="15" t="s">
        <v>119</v>
      </c>
    </row>
    <row r="18" ht="16.5" spans="1:19">
      <c r="A18" s="9"/>
      <c r="B18" s="7" t="s">
        <v>141</v>
      </c>
      <c r="C18" s="8" t="s">
        <v>132</v>
      </c>
      <c r="D18" s="8" t="s">
        <v>132</v>
      </c>
      <c r="E18" s="8" t="s">
        <v>114</v>
      </c>
      <c r="F18" s="8" t="s">
        <v>123</v>
      </c>
      <c r="G18" s="8" t="s">
        <v>116</v>
      </c>
      <c r="H18" s="8" t="s">
        <v>124</v>
      </c>
      <c r="I18" s="8" t="s">
        <v>118</v>
      </c>
      <c r="J18" s="12"/>
      <c r="K18" s="12"/>
      <c r="L18" s="12"/>
      <c r="M18" s="12" t="s">
        <v>119</v>
      </c>
      <c r="N18" s="12" t="s">
        <v>119</v>
      </c>
      <c r="O18" s="12"/>
      <c r="P18" s="12" t="s">
        <v>119</v>
      </c>
      <c r="Q18" s="12"/>
      <c r="R18" s="15"/>
      <c r="S18" s="15" t="s">
        <v>119</v>
      </c>
    </row>
    <row r="19" ht="16.5" spans="1:19">
      <c r="A19" s="9"/>
      <c r="B19" s="7" t="s">
        <v>142</v>
      </c>
      <c r="C19" s="8" t="s">
        <v>132</v>
      </c>
      <c r="D19" s="8" t="s">
        <v>132</v>
      </c>
      <c r="E19" s="8" t="s">
        <v>114</v>
      </c>
      <c r="F19" s="8" t="s">
        <v>123</v>
      </c>
      <c r="G19" s="8" t="s">
        <v>116</v>
      </c>
      <c r="H19" s="8" t="s">
        <v>126</v>
      </c>
      <c r="I19" s="13" t="s">
        <v>127</v>
      </c>
      <c r="J19" s="12"/>
      <c r="K19" s="12"/>
      <c r="L19" s="12"/>
      <c r="M19" s="12" t="s">
        <v>119</v>
      </c>
      <c r="N19" s="12"/>
      <c r="O19" s="12"/>
      <c r="P19" s="12"/>
      <c r="Q19" s="12"/>
      <c r="R19" s="15" t="s">
        <v>119</v>
      </c>
      <c r="S19" s="15"/>
    </row>
    <row r="20" ht="16.5" spans="1:19">
      <c r="A20" s="9"/>
      <c r="B20" s="7" t="s">
        <v>39</v>
      </c>
      <c r="C20" s="8" t="s">
        <v>132</v>
      </c>
      <c r="D20" s="8" t="s">
        <v>132</v>
      </c>
      <c r="E20" s="8" t="s">
        <v>114</v>
      </c>
      <c r="F20" s="8" t="s">
        <v>123</v>
      </c>
      <c r="G20" s="8" t="s">
        <v>121</v>
      </c>
      <c r="H20" s="8" t="s">
        <v>124</v>
      </c>
      <c r="I20" s="8" t="s">
        <v>118</v>
      </c>
      <c r="J20" s="12"/>
      <c r="K20" s="12"/>
      <c r="L20" s="12"/>
      <c r="M20" s="12"/>
      <c r="N20" s="12" t="s">
        <v>119</v>
      </c>
      <c r="O20" s="12" t="s">
        <v>119</v>
      </c>
      <c r="P20" s="12" t="s">
        <v>119</v>
      </c>
      <c r="Q20" s="12" t="s">
        <v>119</v>
      </c>
      <c r="R20" s="15"/>
      <c r="S20" s="15" t="s">
        <v>119</v>
      </c>
    </row>
    <row r="21" ht="16.5" spans="1:19">
      <c r="A21" s="10"/>
      <c r="B21" s="7" t="s">
        <v>143</v>
      </c>
      <c r="C21" s="8" t="s">
        <v>132</v>
      </c>
      <c r="D21" s="8" t="s">
        <v>132</v>
      </c>
      <c r="E21" s="8" t="s">
        <v>114</v>
      </c>
      <c r="F21" s="8" t="s">
        <v>123</v>
      </c>
      <c r="G21" s="8" t="s">
        <v>121</v>
      </c>
      <c r="H21" s="8" t="s">
        <v>126</v>
      </c>
      <c r="I21" s="8" t="s">
        <v>118</v>
      </c>
      <c r="J21" s="12"/>
      <c r="K21" s="12"/>
      <c r="L21" s="12"/>
      <c r="M21" s="12"/>
      <c r="N21" s="12"/>
      <c r="O21" s="12" t="s">
        <v>119</v>
      </c>
      <c r="P21" s="12" t="s">
        <v>119</v>
      </c>
      <c r="Q21" s="12" t="s">
        <v>119</v>
      </c>
      <c r="R21" s="15"/>
      <c r="S21" s="15" t="s">
        <v>119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营销要素表-50M合约5年 </vt:lpstr>
      <vt:lpstr>营销要素表-300M合约5年</vt:lpstr>
      <vt:lpstr>营销要素表-50M合约10年</vt:lpstr>
      <vt:lpstr>营销要素表-300M合约10年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2015-06-07T02:19:00Z</dcterms:created>
  <dcterms:modified xsi:type="dcterms:W3CDTF">2025-04-02T02:11:14Z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330997D45543475C8443E75A6BADC366</vt:lpwstr>
  </property>
  <property fmtid="{D5CDD505-2E9C-101B-9397-08002B2CF9AE}" pid="3" name="KSOProductBuildVer">
    <vt:lpwstr>2052-11.8.2.12309</vt:lpwstr>
  </property>
</Properties>
</file>