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模组出账情况" sheetId="1" r:id="rId1"/>
    <sheet name="模组采购情况" sheetId="2" r:id="rId2"/>
    <sheet name="Sheet2" sheetId="4" r:id="rId3"/>
    <sheet name="Sheet1" sheetId="5" r:id="rId4"/>
  </sheets>
  <definedNames>
    <definedName name="_xlnm._FilterDatabase" localSheetId="0" hidden="1">模组出账情况!$A$1:$M$30</definedName>
    <definedName name="_xlnm._FilterDatabase" localSheetId="1" hidden="1">模组采购情况!$A$1:$G$37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<sst xmlns="http://schemas.openxmlformats.org/spreadsheetml/2006/main" count="423" uniqueCount="98">
  <si>
    <t>县市</t>
  </si>
  <si>
    <t>网格</t>
  </si>
  <si>
    <t>集团编号</t>
  </si>
  <si>
    <t>集团名称</t>
  </si>
  <si>
    <t>客户经理ID</t>
  </si>
  <si>
    <t>客户经理</t>
  </si>
  <si>
    <t>CT收入</t>
  </si>
  <si>
    <t>月份</t>
  </si>
  <si>
    <t>模组量（套）</t>
  </si>
  <si>
    <t>备注</t>
  </si>
  <si>
    <t>流量</t>
  </si>
  <si>
    <t>模组</t>
  </si>
  <si>
    <t>年限</t>
  </si>
  <si>
    <t>海宁盐官网格</t>
  </si>
  <si>
    <t>常州磐稳检测技术有限公司</t>
  </si>
  <si>
    <t>潘春美</t>
  </si>
  <si>
    <t>1月</t>
  </si>
  <si>
    <t>8年</t>
  </si>
  <si>
    <t>海盐经开网格</t>
  </si>
  <si>
    <t>浙江格莱智控电子有限公司</t>
  </si>
  <si>
    <t>吴凯洁</t>
  </si>
  <si>
    <t>6年</t>
  </si>
  <si>
    <t>桐乡开发区网格</t>
  </si>
  <si>
    <t>安徽即刻智能科技有限公司</t>
  </si>
  <si>
    <t>冯欢欢</t>
  </si>
  <si>
    <t>10年</t>
  </si>
  <si>
    <t>桐乡濮院网格</t>
  </si>
  <si>
    <t>河南中杭信息科技有限公司</t>
  </si>
  <si>
    <t>朱佳圆</t>
  </si>
  <si>
    <t>3月</t>
  </si>
  <si>
    <t>客户经理调整姚斌杰</t>
  </si>
  <si>
    <t>4月</t>
  </si>
  <si>
    <t>桐乡乌镇网格</t>
  </si>
  <si>
    <t>571731001070</t>
  </si>
  <si>
    <t>诺舜智联（杭州）科技有限公司（嘉兴）</t>
  </si>
  <si>
    <t>孙嘉霓</t>
  </si>
  <si>
    <t>5月</t>
  </si>
  <si>
    <t>嘉禾余新网格</t>
  </si>
  <si>
    <t>杭州洪普科技有限公司（嘉兴）</t>
  </si>
  <si>
    <t>徐玲娟</t>
  </si>
  <si>
    <t>3年</t>
  </si>
  <si>
    <t>6月</t>
  </si>
  <si>
    <t>571731012340</t>
  </si>
  <si>
    <t>江苏丰景信息技术有限公司</t>
  </si>
  <si>
    <t>3万套18+5万套26.65</t>
  </si>
  <si>
    <t>嘉禾油车港网格</t>
  </si>
  <si>
    <t>571731013656</t>
  </si>
  <si>
    <t>武汉饮冰信息技术有限公司</t>
  </si>
  <si>
    <t>周弘豪</t>
  </si>
  <si>
    <t>5年</t>
  </si>
  <si>
    <t>7月</t>
  </si>
  <si>
    <t>南通跃鸿信息科技有限公司</t>
  </si>
  <si>
    <t>姚斌杰</t>
  </si>
  <si>
    <t>8月</t>
  </si>
  <si>
    <t>5717323082</t>
  </si>
  <si>
    <t>9月</t>
  </si>
  <si>
    <t>10月</t>
  </si>
  <si>
    <t>11月</t>
  </si>
  <si>
    <t>嘉兴南舟科技有限公司</t>
  </si>
  <si>
    <t>区县</t>
  </si>
  <si>
    <t>单位</t>
  </si>
  <si>
    <t>模组型号</t>
  </si>
  <si>
    <t>数量</t>
  </si>
  <si>
    <t>单价</t>
  </si>
  <si>
    <t>费用</t>
  </si>
  <si>
    <t>下单月份</t>
  </si>
  <si>
    <t>桐乡</t>
  </si>
  <si>
    <t>BC260Y-CN</t>
  </si>
  <si>
    <t>海宁</t>
  </si>
  <si>
    <t>EC800</t>
  </si>
  <si>
    <t>2月</t>
  </si>
  <si>
    <t>河南中杭信息技术有限公司</t>
  </si>
  <si>
    <t>诺舜智联（杭州）科技有限公司</t>
  </si>
  <si>
    <t>MN316-DLVD</t>
  </si>
  <si>
    <t>海盐</t>
  </si>
  <si>
    <t>Air780E</t>
  </si>
  <si>
    <t>嘉禾</t>
  </si>
  <si>
    <t>浙江和达科技股份有限公司</t>
  </si>
  <si>
    <t>UMN205</t>
  </si>
  <si>
    <t>ML307R_DL</t>
  </si>
  <si>
    <t>浙江瀚达环境科技有限公司</t>
  </si>
  <si>
    <t>EC800Z-CN</t>
  </si>
  <si>
    <t>NT26E</t>
  </si>
  <si>
    <t>调价</t>
  </si>
  <si>
    <t>北京乐充时代科技有限公司</t>
  </si>
  <si>
    <t>2.9万套给海宁</t>
  </si>
  <si>
    <t>嘉善</t>
  </si>
  <si>
    <t>浙江恒科实业有限公司</t>
  </si>
  <si>
    <t>EC600E-CN</t>
  </si>
  <si>
    <t>原出账金额</t>
  </si>
  <si>
    <t>模组数量</t>
  </si>
  <si>
    <t>流量费用</t>
  </si>
  <si>
    <t>模组费用</t>
  </si>
  <si>
    <t>协议期（年）</t>
  </si>
  <si>
    <t>10-12月分摊金额</t>
  </si>
  <si>
    <t>求和项:费用</t>
  </si>
  <si>
    <t>总计</t>
  </si>
  <si>
    <t>恒科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</si>
</sst>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name val="宋体"/>
      <charset val="134"/>
    </font>
    <font>
      <sz val="11"/>
      <name val="Calibri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justify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66.6552199074" refreshedBy="nijiaming" recordCount="20">
  <cacheSource type="worksheet">
    <worksheetSource ref="A1:F21" sheet="Sheet1"/>
  </cacheSource>
  <cacheFields count="6">
    <cacheField name="区县" numFmtId="0">
      <sharedItems count="5">
        <s v="桐乡"/>
        <s v="海宁"/>
        <s v="海盐"/>
        <s v="嘉禾"/>
        <s v="嘉善"/>
      </sharedItems>
    </cacheField>
    <cacheField name="单位" numFmtId="0">
      <sharedItems count="9">
        <s v="安徽即刻智能科技有限公司"/>
        <s v="常州磐稳检测技术有限公司"/>
        <s v="河南中杭信息技术有限公司"/>
        <s v="诺舜智联（杭州）科技有限公司"/>
        <s v="浙江格莱智控电子有限公司"/>
        <s v="浙江和达科技股份有限公司"/>
        <s v="浙江瀚达环境科技有限公司"/>
        <s v="北京乐充时代科技有限公司"/>
        <s v="恒科"/>
      </sharedItems>
    </cacheField>
    <cacheField name="模组型号" numFmtId="0">
      <sharedItems count="8">
        <s v="BC260Y-CN"/>
        <s v="EC800"/>
        <s v="MN316-DLVD"/>
        <s v="Air780E"/>
        <s v="UMN205"/>
        <s v="EC800Z-CN"/>
        <s v="ML307R_DL"/>
        <s v="EC600E-CN"/>
      </sharedItems>
    </cacheField>
    <cacheField name="数量" numFmtId="0">
      <sharedItems containsSemiMixedTypes="0" containsString="0" containsNumber="1" containsInteger="1" minValue="0" maxValue="50000" count="12">
        <n v="4000"/>
        <n v="23000"/>
        <n v="20000"/>
        <n v="1000"/>
        <n v="3400"/>
        <n v="600"/>
        <n v="2000"/>
        <n v="3000"/>
        <n v="5000"/>
        <n v="50000"/>
        <n v="6000"/>
        <n v="663"/>
      </sharedItems>
    </cacheField>
    <cacheField name="单价" numFmtId="0">
      <sharedItems containsSemiMixedTypes="0" containsString="0" containsNumber="1" minValue="0" maxValue="19.37" count="7">
        <n v="14.5"/>
        <n v="19.37"/>
        <n v="11.71"/>
        <n v="18.55"/>
        <n v="13.76"/>
        <n v="18.6"/>
        <n v="6.52"/>
      </sharedItems>
    </cacheField>
    <cacheField name="费用" numFmtId="0">
      <sharedItems containsSemiMixedTypes="0" containsString="0" containsNumber="1" minValue="0" maxValue="445510" count="16">
        <n v="58000"/>
        <n v="445510"/>
        <n v="387400"/>
        <n v="14500"/>
        <n v="49300"/>
        <n v="8700"/>
        <n v="23420"/>
        <n v="55650"/>
        <n v="13760"/>
        <n v="93000"/>
        <n v="37100"/>
        <n v="18550"/>
        <n v="29000"/>
        <n v="326000"/>
        <n v="87000"/>
        <n v="12331.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</r>
  <r>
    <x v="0"/>
    <x v="0"/>
    <x v="0"/>
    <x v="0"/>
    <x v="0"/>
    <x v="0"/>
  </r>
  <r>
    <x v="1"/>
    <x v="1"/>
    <x v="1"/>
    <x v="1"/>
    <x v="1"/>
    <x v="1"/>
  </r>
  <r>
    <x v="1"/>
    <x v="1"/>
    <x v="1"/>
    <x v="2"/>
    <x v="1"/>
    <x v="2"/>
  </r>
  <r>
    <x v="0"/>
    <x v="0"/>
    <x v="0"/>
    <x v="3"/>
    <x v="0"/>
    <x v="3"/>
  </r>
  <r>
    <x v="0"/>
    <x v="2"/>
    <x v="0"/>
    <x v="0"/>
    <x v="0"/>
    <x v="0"/>
  </r>
  <r>
    <x v="0"/>
    <x v="0"/>
    <x v="0"/>
    <x v="4"/>
    <x v="0"/>
    <x v="4"/>
  </r>
  <r>
    <x v="0"/>
    <x v="2"/>
    <x v="0"/>
    <x v="5"/>
    <x v="0"/>
    <x v="5"/>
  </r>
  <r>
    <x v="0"/>
    <x v="3"/>
    <x v="2"/>
    <x v="6"/>
    <x v="2"/>
    <x v="6"/>
  </r>
  <r>
    <x v="2"/>
    <x v="4"/>
    <x v="3"/>
    <x v="7"/>
    <x v="3"/>
    <x v="7"/>
  </r>
  <r>
    <x v="3"/>
    <x v="5"/>
    <x v="4"/>
    <x v="3"/>
    <x v="4"/>
    <x v="8"/>
  </r>
  <r>
    <x v="0"/>
    <x v="6"/>
    <x v="5"/>
    <x v="8"/>
    <x v="5"/>
    <x v="9"/>
  </r>
  <r>
    <x v="2"/>
    <x v="4"/>
    <x v="3"/>
    <x v="6"/>
    <x v="3"/>
    <x v="10"/>
  </r>
  <r>
    <x v="2"/>
    <x v="4"/>
    <x v="3"/>
    <x v="6"/>
    <x v="3"/>
    <x v="10"/>
  </r>
  <r>
    <x v="2"/>
    <x v="4"/>
    <x v="3"/>
    <x v="3"/>
    <x v="3"/>
    <x v="11"/>
  </r>
  <r>
    <x v="0"/>
    <x v="0"/>
    <x v="0"/>
    <x v="0"/>
    <x v="0"/>
    <x v="0"/>
  </r>
  <r>
    <x v="0"/>
    <x v="6"/>
    <x v="0"/>
    <x v="6"/>
    <x v="0"/>
    <x v="12"/>
  </r>
  <r>
    <x v="2"/>
    <x v="7"/>
    <x v="6"/>
    <x v="9"/>
    <x v="6"/>
    <x v="13"/>
  </r>
  <r>
    <x v="0"/>
    <x v="0"/>
    <x v="0"/>
    <x v="10"/>
    <x v="0"/>
    <x v="14"/>
  </r>
  <r>
    <x v="4"/>
    <x v="8"/>
    <x v="7"/>
    <x v="11"/>
    <x v="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M3:N9" firstHeaderRow="1" firstDataRow="1" firstDataCol="1"/>
  <pivotFields count="6">
    <pivotField axis="axisRow" compact="0" showAll="0">
      <items count="6">
        <item x="1"/>
        <item x="2"/>
        <item x="3"/>
        <item x="4"/>
        <item x="0"/>
        <item t="default"/>
      </items>
    </pivotField>
    <pivotField compact="0" showAll="0">
      <items count="10">
        <item x="0"/>
        <item x="7"/>
        <item x="1"/>
        <item x="2"/>
        <item x="8"/>
        <item x="3"/>
        <item x="4"/>
        <item x="6"/>
        <item x="5"/>
        <item t="default"/>
      </items>
    </pivotField>
    <pivotField compact="0" showAll="0">
      <items count="9">
        <item x="3"/>
        <item x="0"/>
        <item x="7"/>
        <item x="1"/>
        <item x="5"/>
        <item x="6"/>
        <item x="2"/>
        <item x="4"/>
        <item t="default"/>
      </items>
    </pivotField>
    <pivotField compact="0" showAll="0">
      <items count="13">
        <item x="5"/>
        <item x="11"/>
        <item x="3"/>
        <item x="6"/>
        <item x="7"/>
        <item x="4"/>
        <item x="0"/>
        <item x="8"/>
        <item x="10"/>
        <item x="2"/>
        <item x="1"/>
        <item x="9"/>
        <item t="default"/>
      </items>
    </pivotField>
    <pivotField compact="0" showAll="0">
      <items count="8">
        <item x="6"/>
        <item x="2"/>
        <item x="4"/>
        <item x="0"/>
        <item x="3"/>
        <item x="5"/>
        <item x="1"/>
        <item t="default"/>
      </items>
    </pivotField>
    <pivotField dataField="1" compact="0" showAll="0">
      <items count="17">
        <item x="5"/>
        <item x="15"/>
        <item x="8"/>
        <item x="3"/>
        <item x="11"/>
        <item x="6"/>
        <item x="12"/>
        <item x="10"/>
        <item x="4"/>
        <item x="7"/>
        <item x="0"/>
        <item x="14"/>
        <item x="9"/>
        <item x="13"/>
        <item x="2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费用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M11" sqref="M11"/>
    </sheetView>
  </sheetViews>
  <sheetFormatPr defaultColWidth="9" defaultRowHeight="14"/>
  <cols>
    <col min="1" max="1" width="7.72727272727273" style="5"/>
    <col min="2" max="2" width="16" style="5"/>
    <col min="3" max="3" width="12.8181818181818" style="5" customWidth="1"/>
    <col min="4" max="4" width="27.5454545454545" style="5" customWidth="1"/>
    <col min="5" max="5" width="11.8181818181818" style="5" customWidth="1"/>
    <col min="6" max="6" width="9.54545454545454" style="5"/>
    <col min="7" max="7" width="9.18181818181818" style="5" customWidth="1"/>
    <col min="9" max="9" width="9" style="5"/>
    <col min="11" max="12" width="9" style="13"/>
    <col min="13" max="13" width="9.54545454545454" style="13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t="s">
        <v>7</v>
      </c>
      <c r="I1" s="5" t="s">
        <v>8</v>
      </c>
      <c r="J1" t="s">
        <v>9</v>
      </c>
      <c r="K1" s="13" t="s">
        <v>10</v>
      </c>
      <c r="L1" s="13" t="s">
        <v>11</v>
      </c>
      <c r="M1" s="13" t="s">
        <v>12</v>
      </c>
    </row>
    <row r="2" spans="1:13">
      <c r="A2" s="3">
        <v>35</v>
      </c>
      <c r="B2" s="3" t="s">
        <v>13</v>
      </c>
      <c r="C2" s="3">
        <v>57173539886</v>
      </c>
      <c r="D2" s="3" t="s">
        <v>14</v>
      </c>
      <c r="E2" s="3">
        <v>20293757</v>
      </c>
      <c r="F2" s="3" t="s">
        <v>15</v>
      </c>
      <c r="G2" s="3">
        <v>1050000</v>
      </c>
      <c r="H2" t="s">
        <v>16</v>
      </c>
      <c r="I2" s="5">
        <v>50000</v>
      </c>
      <c r="K2" s="18">
        <v>14.4</v>
      </c>
      <c r="L2" s="18">
        <v>6.6</v>
      </c>
      <c r="M2" s="13" t="s">
        <v>17</v>
      </c>
    </row>
    <row r="3" s="5" customFormat="1" spans="1:13">
      <c r="A3" s="3">
        <v>34</v>
      </c>
      <c r="B3" s="3" t="s">
        <v>18</v>
      </c>
      <c r="C3" s="3">
        <v>5717323082</v>
      </c>
      <c r="D3" s="3" t="s">
        <v>19</v>
      </c>
      <c r="E3" s="3">
        <v>20346016</v>
      </c>
      <c r="F3" s="3" t="s">
        <v>20</v>
      </c>
      <c r="G3" s="6">
        <v>24672</v>
      </c>
      <c r="H3" s="5" t="s">
        <v>16</v>
      </c>
      <c r="I3" s="5">
        <v>1200</v>
      </c>
      <c r="K3" s="18">
        <v>20.16</v>
      </c>
      <c r="L3" s="18">
        <v>0.4</v>
      </c>
      <c r="M3" s="13" t="s">
        <v>21</v>
      </c>
    </row>
    <row r="4" spans="1:13">
      <c r="A4" s="3">
        <v>36</v>
      </c>
      <c r="B4" s="3" t="s">
        <v>22</v>
      </c>
      <c r="C4" s="3">
        <v>57173558025</v>
      </c>
      <c r="D4" s="3" t="s">
        <v>23</v>
      </c>
      <c r="E4" s="3">
        <v>20023642</v>
      </c>
      <c r="F4" s="3" t="s">
        <v>24</v>
      </c>
      <c r="G4" s="3">
        <v>111984</v>
      </c>
      <c r="H4" t="s">
        <v>16</v>
      </c>
      <c r="I4" s="5">
        <v>6999</v>
      </c>
      <c r="K4" s="18">
        <v>8</v>
      </c>
      <c r="L4" s="18">
        <v>8</v>
      </c>
      <c r="M4" s="13" t="s">
        <v>25</v>
      </c>
    </row>
    <row r="5" s="5" customFormat="1" spans="1:13">
      <c r="A5" s="6">
        <v>36</v>
      </c>
      <c r="B5" s="6" t="s">
        <v>26</v>
      </c>
      <c r="C5" s="6">
        <v>57173535689</v>
      </c>
      <c r="D5" s="6" t="s">
        <v>27</v>
      </c>
      <c r="E5" s="3">
        <v>20016685</v>
      </c>
      <c r="F5" s="6" t="s">
        <v>28</v>
      </c>
      <c r="G5" s="6">
        <v>61600</v>
      </c>
      <c r="H5" s="5" t="s">
        <v>29</v>
      </c>
      <c r="I5" s="5">
        <v>3850</v>
      </c>
      <c r="K5" s="18">
        <v>8</v>
      </c>
      <c r="L5" s="18">
        <v>8</v>
      </c>
      <c r="M5" s="13" t="s">
        <v>25</v>
      </c>
    </row>
    <row r="6" spans="1:13">
      <c r="A6" s="3">
        <v>36</v>
      </c>
      <c r="B6" s="3" t="s">
        <v>22</v>
      </c>
      <c r="C6" s="3">
        <v>57173558025</v>
      </c>
      <c r="D6" s="3" t="s">
        <v>23</v>
      </c>
      <c r="E6" s="3">
        <v>20023642</v>
      </c>
      <c r="F6" s="3" t="s">
        <v>24</v>
      </c>
      <c r="G6" s="3">
        <v>102400</v>
      </c>
      <c r="H6" t="s">
        <v>29</v>
      </c>
      <c r="I6" s="5">
        <v>6400</v>
      </c>
      <c r="J6" t="s">
        <v>30</v>
      </c>
      <c r="K6" s="18">
        <v>8</v>
      </c>
      <c r="L6" s="18">
        <v>8</v>
      </c>
      <c r="M6" s="13" t="s">
        <v>25</v>
      </c>
    </row>
    <row r="7" spans="1:13">
      <c r="A7" s="3">
        <v>35</v>
      </c>
      <c r="B7" s="3" t="s">
        <v>13</v>
      </c>
      <c r="C7" s="3">
        <v>57173539886</v>
      </c>
      <c r="D7" s="3" t="s">
        <v>14</v>
      </c>
      <c r="E7" s="3">
        <v>20293757</v>
      </c>
      <c r="F7" s="3" t="s">
        <v>15</v>
      </c>
      <c r="G7" s="3">
        <v>420000</v>
      </c>
      <c r="H7" t="s">
        <v>31</v>
      </c>
      <c r="I7" s="5">
        <v>20000</v>
      </c>
      <c r="K7" s="18">
        <v>14.4</v>
      </c>
      <c r="L7" s="18">
        <v>6.6</v>
      </c>
      <c r="M7" s="13" t="s">
        <v>17</v>
      </c>
    </row>
    <row r="8" spans="1:13">
      <c r="A8" s="6">
        <v>36</v>
      </c>
      <c r="B8" s="6" t="s">
        <v>26</v>
      </c>
      <c r="C8" s="6">
        <v>57173535689</v>
      </c>
      <c r="D8" s="6" t="s">
        <v>27</v>
      </c>
      <c r="E8" s="3">
        <v>20016685</v>
      </c>
      <c r="F8" s="6" t="s">
        <v>28</v>
      </c>
      <c r="G8" s="6">
        <v>2400</v>
      </c>
      <c r="H8" t="s">
        <v>31</v>
      </c>
      <c r="I8" s="5">
        <v>150</v>
      </c>
      <c r="M8" s="13" t="s">
        <v>25</v>
      </c>
    </row>
    <row r="9" spans="1:13">
      <c r="A9" s="6">
        <v>36</v>
      </c>
      <c r="B9" s="6" t="s">
        <v>32</v>
      </c>
      <c r="C9" s="19" t="s">
        <v>33</v>
      </c>
      <c r="D9" s="6" t="s">
        <v>34</v>
      </c>
      <c r="E9" s="3">
        <v>20045726</v>
      </c>
      <c r="F9" s="6" t="s">
        <v>35</v>
      </c>
      <c r="G9" s="6">
        <v>26440</v>
      </c>
      <c r="H9" t="s">
        <v>36</v>
      </c>
      <c r="I9" s="5">
        <v>2000</v>
      </c>
      <c r="M9" s="13" t="s">
        <v>25</v>
      </c>
    </row>
    <row r="10" spans="1:13">
      <c r="A10" s="3">
        <v>34</v>
      </c>
      <c r="B10" s="3" t="s">
        <v>18</v>
      </c>
      <c r="C10" s="3">
        <v>5717323082</v>
      </c>
      <c r="D10" s="3" t="s">
        <v>19</v>
      </c>
      <c r="E10" s="3">
        <v>20346016</v>
      </c>
      <c r="F10" s="3" t="s">
        <v>20</v>
      </c>
      <c r="G10" s="6">
        <v>20430</v>
      </c>
      <c r="H10" t="s">
        <v>36</v>
      </c>
      <c r="I10" s="5">
        <v>1000</v>
      </c>
      <c r="M10" s="13" t="s">
        <v>21</v>
      </c>
    </row>
    <row r="11" ht="14.5" spans="1:13">
      <c r="A11" s="6">
        <v>31</v>
      </c>
      <c r="B11" s="15" t="s">
        <v>37</v>
      </c>
      <c r="C11" s="16">
        <v>57173555204</v>
      </c>
      <c r="D11" s="4" t="s">
        <v>38</v>
      </c>
      <c r="E11" s="17">
        <v>20338009</v>
      </c>
      <c r="F11" s="15" t="s">
        <v>39</v>
      </c>
      <c r="G11" s="16">
        <v>350.2</v>
      </c>
      <c r="H11" t="s">
        <v>36</v>
      </c>
      <c r="I11" s="5">
        <v>17</v>
      </c>
      <c r="M11" s="13" t="s">
        <v>40</v>
      </c>
    </row>
    <row r="12" spans="1:13">
      <c r="A12" s="3">
        <v>34</v>
      </c>
      <c r="B12" s="3" t="s">
        <v>18</v>
      </c>
      <c r="C12" s="3">
        <v>5717323082</v>
      </c>
      <c r="D12" s="3" t="s">
        <v>19</v>
      </c>
      <c r="E12" s="3">
        <v>20346016</v>
      </c>
      <c r="F12" s="3" t="s">
        <v>20</v>
      </c>
      <c r="G12" s="6">
        <v>20184.84</v>
      </c>
      <c r="H12" t="s">
        <v>41</v>
      </c>
      <c r="I12" s="5">
        <v>988</v>
      </c>
      <c r="M12" s="13" t="s">
        <v>21</v>
      </c>
    </row>
    <row r="13" spans="1:13">
      <c r="A13" s="3">
        <v>35</v>
      </c>
      <c r="B13" s="3" t="s">
        <v>13</v>
      </c>
      <c r="C13" s="19" t="s">
        <v>42</v>
      </c>
      <c r="D13" s="6" t="s">
        <v>43</v>
      </c>
      <c r="E13" s="3">
        <v>20293757</v>
      </c>
      <c r="F13" s="3" t="s">
        <v>15</v>
      </c>
      <c r="G13" s="8">
        <v>1872500</v>
      </c>
      <c r="H13" t="s">
        <v>41</v>
      </c>
      <c r="I13" s="5">
        <v>80000</v>
      </c>
      <c r="J13" s="5" t="s">
        <v>44</v>
      </c>
      <c r="M13" s="13" t="s">
        <v>17</v>
      </c>
    </row>
    <row r="14" spans="1:13">
      <c r="A14" s="6">
        <v>31</v>
      </c>
      <c r="B14" s="6" t="s">
        <v>45</v>
      </c>
      <c r="C14" s="19" t="s">
        <v>46</v>
      </c>
      <c r="D14" s="6" t="s">
        <v>47</v>
      </c>
      <c r="E14" s="6">
        <v>20397396</v>
      </c>
      <c r="F14" s="6" t="s">
        <v>48</v>
      </c>
      <c r="G14" s="8">
        <v>3620000</v>
      </c>
      <c r="H14" t="s">
        <v>41</v>
      </c>
      <c r="I14" s="5">
        <v>200000</v>
      </c>
      <c r="K14" s="13">
        <v>14.4</v>
      </c>
      <c r="L14" s="13">
        <v>3.6</v>
      </c>
      <c r="M14" s="13" t="s">
        <v>49</v>
      </c>
    </row>
    <row r="15" spans="1:13">
      <c r="A15" s="3">
        <v>35</v>
      </c>
      <c r="B15" s="3" t="s">
        <v>13</v>
      </c>
      <c r="C15" s="19" t="s">
        <v>42</v>
      </c>
      <c r="D15" s="6" t="s">
        <v>43</v>
      </c>
      <c r="E15" s="3">
        <v>20293757</v>
      </c>
      <c r="F15" s="3" t="s">
        <v>15</v>
      </c>
      <c r="G15" s="8">
        <v>1530850</v>
      </c>
      <c r="H15" t="s">
        <v>50</v>
      </c>
      <c r="I15" s="5">
        <v>85000</v>
      </c>
      <c r="M15" s="13" t="s">
        <v>17</v>
      </c>
    </row>
    <row r="16" ht="14.5" spans="1:13">
      <c r="A16" s="3">
        <v>36</v>
      </c>
      <c r="B16" s="17" t="s">
        <v>22</v>
      </c>
      <c r="C16" s="16">
        <v>57173557360</v>
      </c>
      <c r="D16" s="6" t="s">
        <v>51</v>
      </c>
      <c r="E16" s="15">
        <v>20335813</v>
      </c>
      <c r="F16" s="15" t="s">
        <v>52</v>
      </c>
      <c r="G16" s="8">
        <v>1620000</v>
      </c>
      <c r="H16" t="s">
        <v>50</v>
      </c>
      <c r="I16" s="5">
        <v>90000</v>
      </c>
      <c r="J16">
        <v>18</v>
      </c>
      <c r="K16" s="13">
        <v>14.4</v>
      </c>
      <c r="L16" s="13">
        <v>3.6</v>
      </c>
      <c r="M16" s="13" t="s">
        <v>49</v>
      </c>
    </row>
    <row r="17" ht="14.5" spans="1:13">
      <c r="A17" s="3">
        <v>36</v>
      </c>
      <c r="B17" s="3" t="s">
        <v>22</v>
      </c>
      <c r="C17" s="3">
        <v>57173558025</v>
      </c>
      <c r="D17" s="3" t="s">
        <v>23</v>
      </c>
      <c r="E17" s="6">
        <v>20335813</v>
      </c>
      <c r="F17" s="15" t="s">
        <v>52</v>
      </c>
      <c r="G17" s="6">
        <v>115200</v>
      </c>
      <c r="H17" t="s">
        <v>50</v>
      </c>
      <c r="I17" s="5">
        <v>7200</v>
      </c>
      <c r="M17" s="13" t="s">
        <v>25</v>
      </c>
    </row>
    <row r="18" spans="1:13">
      <c r="A18" s="3">
        <v>34</v>
      </c>
      <c r="B18" s="3" t="s">
        <v>18</v>
      </c>
      <c r="C18" s="3">
        <v>5717323082</v>
      </c>
      <c r="D18" s="3" t="s">
        <v>19</v>
      </c>
      <c r="E18" s="3">
        <v>20346016</v>
      </c>
      <c r="F18" s="3" t="s">
        <v>20</v>
      </c>
      <c r="G18" s="6">
        <v>265.59</v>
      </c>
      <c r="H18" t="s">
        <v>50</v>
      </c>
      <c r="I18" s="5">
        <v>13</v>
      </c>
      <c r="M18" s="13" t="s">
        <v>21</v>
      </c>
    </row>
    <row r="19" ht="14.5" spans="1:13">
      <c r="A19" s="3">
        <v>35</v>
      </c>
      <c r="B19" s="15" t="s">
        <v>13</v>
      </c>
      <c r="C19" s="15" t="s">
        <v>42</v>
      </c>
      <c r="D19" s="15" t="s">
        <v>43</v>
      </c>
      <c r="E19" s="15">
        <v>20293757</v>
      </c>
      <c r="F19" s="15" t="s">
        <v>15</v>
      </c>
      <c r="G19" s="8">
        <v>5670000</v>
      </c>
      <c r="H19" t="s">
        <v>53</v>
      </c>
      <c r="I19" s="5">
        <v>315000</v>
      </c>
      <c r="M19" s="13" t="s">
        <v>17</v>
      </c>
    </row>
    <row r="20" ht="14.5" spans="1:13">
      <c r="A20" s="3">
        <v>34</v>
      </c>
      <c r="B20" s="15" t="s">
        <v>18</v>
      </c>
      <c r="C20" s="15" t="s">
        <v>54</v>
      </c>
      <c r="D20" s="15" t="s">
        <v>19</v>
      </c>
      <c r="E20" s="15">
        <v>20346016</v>
      </c>
      <c r="F20" s="15" t="s">
        <v>20</v>
      </c>
      <c r="G20" s="3">
        <v>122559.57</v>
      </c>
      <c r="H20" t="s">
        <v>53</v>
      </c>
      <c r="I20" s="5">
        <v>5999</v>
      </c>
      <c r="M20" s="13" t="s">
        <v>21</v>
      </c>
    </row>
    <row r="21" spans="1:13">
      <c r="A21" s="6">
        <v>31</v>
      </c>
      <c r="B21" s="6" t="s">
        <v>45</v>
      </c>
      <c r="C21" s="19" t="s">
        <v>46</v>
      </c>
      <c r="D21" s="6" t="s">
        <v>47</v>
      </c>
      <c r="E21" s="6">
        <v>20397396</v>
      </c>
      <c r="F21" s="6" t="s">
        <v>48</v>
      </c>
      <c r="G21" s="8">
        <v>4500000</v>
      </c>
      <c r="H21" t="s">
        <v>55</v>
      </c>
      <c r="I21" s="5">
        <v>250000</v>
      </c>
      <c r="J21"/>
      <c r="K21" s="13">
        <v>14.4</v>
      </c>
      <c r="L21" s="13">
        <v>3.6</v>
      </c>
      <c r="M21" s="13" t="s">
        <v>49</v>
      </c>
    </row>
    <row r="22" ht="14.5" spans="1:13">
      <c r="A22" s="3">
        <v>34</v>
      </c>
      <c r="B22" s="15" t="s">
        <v>18</v>
      </c>
      <c r="C22" s="15" t="s">
        <v>54</v>
      </c>
      <c r="D22" s="4" t="s">
        <v>19</v>
      </c>
      <c r="E22" s="15">
        <v>20346016</v>
      </c>
      <c r="F22" s="15" t="s">
        <v>20</v>
      </c>
      <c r="G22" s="3">
        <v>81474.84</v>
      </c>
      <c r="H22" t="s">
        <v>56</v>
      </c>
      <c r="I22" s="5">
        <v>3988</v>
      </c>
      <c r="J22">
        <v>20.43</v>
      </c>
      <c r="K22" s="13">
        <v>17.28</v>
      </c>
      <c r="L22" s="13">
        <v>3.15</v>
      </c>
      <c r="M22" s="13" t="s">
        <v>21</v>
      </c>
    </row>
    <row r="23" ht="14.5" spans="1:13">
      <c r="A23" s="3">
        <v>36</v>
      </c>
      <c r="B23" s="17" t="s">
        <v>22</v>
      </c>
      <c r="C23" s="16">
        <v>57173557360</v>
      </c>
      <c r="D23" s="6" t="s">
        <v>51</v>
      </c>
      <c r="E23" s="15">
        <v>20335813</v>
      </c>
      <c r="F23" s="15" t="s">
        <v>52</v>
      </c>
      <c r="G23" s="7">
        <v>177768</v>
      </c>
      <c r="H23" t="s">
        <v>56</v>
      </c>
      <c r="I23" s="5">
        <v>9876</v>
      </c>
      <c r="J23">
        <v>18</v>
      </c>
      <c r="K23" s="13">
        <v>14.4</v>
      </c>
      <c r="L23" s="13">
        <v>3.6</v>
      </c>
      <c r="M23" s="13" t="s">
        <v>49</v>
      </c>
    </row>
    <row r="24" ht="14.5" spans="1:13">
      <c r="A24" s="3">
        <v>36</v>
      </c>
      <c r="B24" s="3" t="s">
        <v>22</v>
      </c>
      <c r="C24" s="3">
        <v>57173558025</v>
      </c>
      <c r="D24" s="3" t="s">
        <v>23</v>
      </c>
      <c r="E24" s="6">
        <v>20335813</v>
      </c>
      <c r="F24" s="15" t="s">
        <v>52</v>
      </c>
      <c r="G24" s="5">
        <v>80000</v>
      </c>
      <c r="H24" t="s">
        <v>56</v>
      </c>
      <c r="I24" s="5">
        <v>5000</v>
      </c>
      <c r="J24">
        <v>16</v>
      </c>
      <c r="K24" s="13">
        <v>8</v>
      </c>
      <c r="L24" s="13">
        <v>8</v>
      </c>
      <c r="M24" s="13" t="s">
        <v>25</v>
      </c>
    </row>
    <row r="25" spans="1:13">
      <c r="A25" s="6">
        <v>36</v>
      </c>
      <c r="B25" s="6" t="s">
        <v>26</v>
      </c>
      <c r="C25" s="6">
        <v>57173535689</v>
      </c>
      <c r="D25" s="6" t="s">
        <v>27</v>
      </c>
      <c r="E25" s="3">
        <v>20016685</v>
      </c>
      <c r="F25" s="6" t="s">
        <v>28</v>
      </c>
      <c r="G25" s="5">
        <v>9600</v>
      </c>
      <c r="H25" t="s">
        <v>56</v>
      </c>
      <c r="I25" s="5">
        <v>600</v>
      </c>
      <c r="J25">
        <v>16</v>
      </c>
      <c r="K25" s="13">
        <v>8</v>
      </c>
      <c r="L25" s="13">
        <v>8</v>
      </c>
      <c r="M25" s="13" t="s">
        <v>25</v>
      </c>
    </row>
    <row r="26" ht="14.5" spans="1:13">
      <c r="A26" s="3">
        <v>35</v>
      </c>
      <c r="B26" s="15" t="s">
        <v>13</v>
      </c>
      <c r="C26" s="15" t="s">
        <v>42</v>
      </c>
      <c r="D26" s="4" t="s">
        <v>43</v>
      </c>
      <c r="E26" s="15">
        <v>20293757</v>
      </c>
      <c r="F26" s="15" t="s">
        <v>15</v>
      </c>
      <c r="G26" s="8">
        <v>3602500</v>
      </c>
      <c r="H26" t="s">
        <v>57</v>
      </c>
      <c r="I26" s="5">
        <v>250000</v>
      </c>
      <c r="J26">
        <v>14.41</v>
      </c>
      <c r="K26" s="13">
        <v>14.4</v>
      </c>
      <c r="L26" s="13">
        <v>0.01</v>
      </c>
      <c r="M26" s="13" t="s">
        <v>49</v>
      </c>
    </row>
    <row r="27" spans="1:13">
      <c r="A27" s="6">
        <v>32</v>
      </c>
      <c r="B27" s="6"/>
      <c r="C27" s="6"/>
      <c r="D27" s="6" t="s">
        <v>58</v>
      </c>
      <c r="E27" s="6"/>
      <c r="F27" s="6"/>
      <c r="G27" s="6">
        <v>680000</v>
      </c>
      <c r="H27" t="s">
        <v>57</v>
      </c>
      <c r="I27" s="5">
        <v>40000</v>
      </c>
      <c r="J27">
        <v>17</v>
      </c>
      <c r="K27" s="13">
        <v>8</v>
      </c>
      <c r="L27" s="13">
        <v>9</v>
      </c>
      <c r="M27" s="13" t="s">
        <v>25</v>
      </c>
    </row>
    <row r="28" spans="1:13">
      <c r="A28" s="6">
        <v>36</v>
      </c>
      <c r="B28" s="6" t="s">
        <v>26</v>
      </c>
      <c r="C28" s="6">
        <v>57173535689</v>
      </c>
      <c r="D28" s="6" t="s">
        <v>27</v>
      </c>
      <c r="E28" s="3">
        <v>20016685</v>
      </c>
      <c r="F28" s="6" t="s">
        <v>28</v>
      </c>
      <c r="G28" s="6">
        <v>32000</v>
      </c>
      <c r="H28" t="s">
        <v>57</v>
      </c>
      <c r="I28" s="5">
        <v>2000</v>
      </c>
      <c r="J28">
        <v>16</v>
      </c>
      <c r="K28" s="13">
        <v>8</v>
      </c>
      <c r="L28" s="13">
        <v>8</v>
      </c>
      <c r="M28" s="13" t="s">
        <v>25</v>
      </c>
    </row>
    <row r="29" ht="14.5" spans="1:13">
      <c r="A29" s="3">
        <v>36</v>
      </c>
      <c r="B29" s="3" t="s">
        <v>22</v>
      </c>
      <c r="C29" s="3">
        <v>57173558025</v>
      </c>
      <c r="D29" s="3" t="s">
        <v>23</v>
      </c>
      <c r="E29" s="6">
        <v>20335813</v>
      </c>
      <c r="F29" s="15" t="s">
        <v>52</v>
      </c>
      <c r="G29" s="6">
        <v>80000</v>
      </c>
      <c r="H29" t="s">
        <v>57</v>
      </c>
      <c r="I29" s="6">
        <v>5000</v>
      </c>
      <c r="J29">
        <v>16</v>
      </c>
      <c r="K29" s="13">
        <v>8</v>
      </c>
      <c r="L29" s="13">
        <v>8</v>
      </c>
      <c r="M29" s="13" t="s">
        <v>25</v>
      </c>
    </row>
    <row r="30" ht="14.5" spans="1:13">
      <c r="A30" s="3">
        <v>34</v>
      </c>
      <c r="B30" s="15" t="s">
        <v>18</v>
      </c>
      <c r="C30" s="15" t="s">
        <v>54</v>
      </c>
      <c r="D30" s="4" t="s">
        <v>19</v>
      </c>
      <c r="E30" s="15">
        <v>20346016</v>
      </c>
      <c r="F30" s="15" t="s">
        <v>20</v>
      </c>
      <c r="G30" s="3">
        <v>20430</v>
      </c>
      <c r="H30" t="s">
        <v>57</v>
      </c>
      <c r="I30" s="6">
        <v>1000</v>
      </c>
      <c r="J30">
        <v>20.43</v>
      </c>
      <c r="K30" s="13">
        <v>17.28</v>
      </c>
      <c r="L30" s="13">
        <v>3.15</v>
      </c>
      <c r="M30" s="13" t="s">
        <v>21</v>
      </c>
    </row>
  </sheetData>
  <autoFilter ref="A1:M3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selection activeCell="D34" sqref="D1:D34"/>
    </sheetView>
  </sheetViews>
  <sheetFormatPr defaultColWidth="8.72727272727273" defaultRowHeight="14" outlineLevelCol="7"/>
  <cols>
    <col min="2" max="2" width="27.5454545454545" customWidth="1"/>
    <col min="3" max="3" width="13" customWidth="1"/>
    <col min="4" max="4" width="10.8181818181818" customWidth="1"/>
    <col min="7" max="7" width="8.72727272727273" style="10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1" t="s">
        <v>65</v>
      </c>
    </row>
    <row r="2" spans="1:7">
      <c r="A2" s="2" t="s">
        <v>66</v>
      </c>
      <c r="B2" s="1" t="s">
        <v>23</v>
      </c>
      <c r="C2" s="1" t="s">
        <v>67</v>
      </c>
      <c r="D2" s="1">
        <v>4000</v>
      </c>
      <c r="E2" s="1">
        <v>14.5</v>
      </c>
      <c r="F2" s="1">
        <f>D2*E2</f>
        <v>58000</v>
      </c>
      <c r="G2" s="11" t="s">
        <v>16</v>
      </c>
    </row>
    <row r="3" spans="1:7">
      <c r="A3" s="2" t="s">
        <v>66</v>
      </c>
      <c r="B3" s="1" t="s">
        <v>23</v>
      </c>
      <c r="C3" s="1" t="s">
        <v>67</v>
      </c>
      <c r="D3" s="1">
        <v>4000</v>
      </c>
      <c r="E3" s="1">
        <v>14.5</v>
      </c>
      <c r="F3" s="1">
        <f t="shared" ref="F3:F39" si="0">D3*E3</f>
        <v>58000</v>
      </c>
      <c r="G3" s="11" t="s">
        <v>16</v>
      </c>
    </row>
    <row r="4" spans="1:7">
      <c r="A4" s="1" t="s">
        <v>68</v>
      </c>
      <c r="B4" s="1" t="s">
        <v>14</v>
      </c>
      <c r="C4" s="1" t="s">
        <v>69</v>
      </c>
      <c r="D4" s="1">
        <v>23000</v>
      </c>
      <c r="E4" s="1">
        <v>19.37</v>
      </c>
      <c r="F4" s="1">
        <f t="shared" si="0"/>
        <v>445510</v>
      </c>
      <c r="G4" s="11" t="s">
        <v>70</v>
      </c>
    </row>
    <row r="5" spans="1:7">
      <c r="A5" s="1" t="s">
        <v>68</v>
      </c>
      <c r="B5" s="1" t="s">
        <v>14</v>
      </c>
      <c r="C5" s="1" t="s">
        <v>69</v>
      </c>
      <c r="D5" s="1">
        <v>20000</v>
      </c>
      <c r="E5" s="1">
        <v>19.37</v>
      </c>
      <c r="F5" s="1">
        <f t="shared" si="0"/>
        <v>387400</v>
      </c>
      <c r="G5" s="11" t="s">
        <v>70</v>
      </c>
    </row>
    <row r="6" spans="1:7">
      <c r="A6" s="2" t="s">
        <v>66</v>
      </c>
      <c r="B6" s="1" t="s">
        <v>23</v>
      </c>
      <c r="C6" s="1" t="s">
        <v>67</v>
      </c>
      <c r="D6" s="1">
        <v>1000</v>
      </c>
      <c r="E6" s="1">
        <v>14.5</v>
      </c>
      <c r="F6" s="1">
        <f t="shared" si="0"/>
        <v>14500</v>
      </c>
      <c r="G6" s="11" t="s">
        <v>29</v>
      </c>
    </row>
    <row r="7" spans="1:7">
      <c r="A7" s="2" t="s">
        <v>66</v>
      </c>
      <c r="B7" s="1" t="s">
        <v>71</v>
      </c>
      <c r="C7" s="1" t="s">
        <v>67</v>
      </c>
      <c r="D7" s="1">
        <v>4000</v>
      </c>
      <c r="E7" s="1">
        <v>14.5</v>
      </c>
      <c r="F7" s="1">
        <f t="shared" si="0"/>
        <v>58000</v>
      </c>
      <c r="G7" s="11" t="s">
        <v>31</v>
      </c>
    </row>
    <row r="8" spans="1:7">
      <c r="A8" s="2" t="s">
        <v>66</v>
      </c>
      <c r="B8" s="1" t="s">
        <v>23</v>
      </c>
      <c r="C8" s="1" t="s">
        <v>67</v>
      </c>
      <c r="D8" s="1">
        <v>3400</v>
      </c>
      <c r="E8" s="1">
        <v>14.5</v>
      </c>
      <c r="F8" s="1">
        <f t="shared" si="0"/>
        <v>49300</v>
      </c>
      <c r="G8" s="11" t="s">
        <v>31</v>
      </c>
    </row>
    <row r="9" spans="1:7">
      <c r="A9" s="2" t="s">
        <v>66</v>
      </c>
      <c r="B9" s="1" t="s">
        <v>71</v>
      </c>
      <c r="C9" s="1" t="s">
        <v>67</v>
      </c>
      <c r="D9" s="1">
        <v>600</v>
      </c>
      <c r="E9" s="1">
        <v>14.5</v>
      </c>
      <c r="F9" s="1">
        <f t="shared" si="0"/>
        <v>8700</v>
      </c>
      <c r="G9" s="11" t="s">
        <v>31</v>
      </c>
    </row>
    <row r="10" spans="1:7">
      <c r="A10" s="2" t="s">
        <v>66</v>
      </c>
      <c r="B10" s="1" t="s">
        <v>72</v>
      </c>
      <c r="C10" s="1" t="s">
        <v>73</v>
      </c>
      <c r="D10" s="1">
        <v>2000</v>
      </c>
      <c r="E10" s="1">
        <v>11.71</v>
      </c>
      <c r="F10" s="1">
        <f t="shared" si="0"/>
        <v>23420</v>
      </c>
      <c r="G10" s="11" t="s">
        <v>36</v>
      </c>
    </row>
    <row r="11" spans="1:7">
      <c r="A11" s="1" t="s">
        <v>74</v>
      </c>
      <c r="B11" s="1" t="s">
        <v>19</v>
      </c>
      <c r="C11" s="1" t="s">
        <v>75</v>
      </c>
      <c r="D11" s="1">
        <v>3000</v>
      </c>
      <c r="E11" s="1">
        <v>18.55</v>
      </c>
      <c r="F11" s="1">
        <f t="shared" si="0"/>
        <v>55650</v>
      </c>
      <c r="G11" s="11" t="s">
        <v>41</v>
      </c>
    </row>
    <row r="12" spans="1:7">
      <c r="A12" s="1" t="s">
        <v>76</v>
      </c>
      <c r="B12" s="1" t="s">
        <v>77</v>
      </c>
      <c r="C12" s="1" t="s">
        <v>78</v>
      </c>
      <c r="D12" s="1">
        <v>1000</v>
      </c>
      <c r="E12" s="1">
        <v>13.76</v>
      </c>
      <c r="F12" s="1">
        <f t="shared" si="0"/>
        <v>13760</v>
      </c>
      <c r="G12" s="11" t="s">
        <v>41</v>
      </c>
    </row>
    <row r="13" spans="1:7">
      <c r="A13" s="1" t="s">
        <v>68</v>
      </c>
      <c r="B13" s="1" t="s">
        <v>43</v>
      </c>
      <c r="C13" s="1" t="s">
        <v>79</v>
      </c>
      <c r="D13" s="1">
        <v>30000</v>
      </c>
      <c r="E13" s="1">
        <v>12.72</v>
      </c>
      <c r="F13" s="1">
        <f t="shared" si="0"/>
        <v>381600</v>
      </c>
      <c r="G13" s="11" t="s">
        <v>41</v>
      </c>
    </row>
    <row r="14" spans="1:7">
      <c r="A14" s="1" t="s">
        <v>68</v>
      </c>
      <c r="B14" s="1" t="s">
        <v>43</v>
      </c>
      <c r="C14" s="1" t="s">
        <v>79</v>
      </c>
      <c r="D14" s="1">
        <v>50000</v>
      </c>
      <c r="E14" s="1">
        <v>12.72</v>
      </c>
      <c r="F14" s="1">
        <f t="shared" si="0"/>
        <v>636000</v>
      </c>
      <c r="G14" s="11" t="s">
        <v>41</v>
      </c>
    </row>
    <row r="15" spans="1:7">
      <c r="A15" s="1" t="s">
        <v>66</v>
      </c>
      <c r="B15" s="1" t="s">
        <v>80</v>
      </c>
      <c r="C15" s="1" t="s">
        <v>81</v>
      </c>
      <c r="D15" s="1">
        <v>5000</v>
      </c>
      <c r="E15" s="1">
        <v>18.6</v>
      </c>
      <c r="F15" s="1">
        <f t="shared" si="0"/>
        <v>93000</v>
      </c>
      <c r="G15" s="11" t="s">
        <v>41</v>
      </c>
    </row>
    <row r="16" spans="1:7">
      <c r="A16" s="1" t="s">
        <v>76</v>
      </c>
      <c r="B16" s="1" t="s">
        <v>47</v>
      </c>
      <c r="C16" s="1" t="s">
        <v>82</v>
      </c>
      <c r="D16" s="1">
        <v>100000</v>
      </c>
      <c r="E16" s="1">
        <v>16.5</v>
      </c>
      <c r="F16" s="1">
        <f t="shared" si="0"/>
        <v>1650000</v>
      </c>
      <c r="G16" s="11" t="s">
        <v>41</v>
      </c>
    </row>
    <row r="17" spans="1:7">
      <c r="A17" s="1" t="s">
        <v>76</v>
      </c>
      <c r="B17" s="1" t="s">
        <v>47</v>
      </c>
      <c r="C17" s="1" t="s">
        <v>82</v>
      </c>
      <c r="D17" s="1">
        <v>100000</v>
      </c>
      <c r="E17" s="1">
        <v>16.5</v>
      </c>
      <c r="F17" s="1">
        <f t="shared" si="0"/>
        <v>1650000</v>
      </c>
      <c r="G17" s="11" t="s">
        <v>41</v>
      </c>
    </row>
    <row r="18" spans="1:7">
      <c r="A18" s="1" t="s">
        <v>68</v>
      </c>
      <c r="B18" s="1" t="s">
        <v>43</v>
      </c>
      <c r="C18" s="1" t="s">
        <v>82</v>
      </c>
      <c r="D18" s="1">
        <v>80000</v>
      </c>
      <c r="E18" s="1">
        <v>16.5</v>
      </c>
      <c r="F18" s="1">
        <f t="shared" si="0"/>
        <v>1320000</v>
      </c>
      <c r="G18" s="11" t="s">
        <v>41</v>
      </c>
    </row>
    <row r="19" spans="1:8">
      <c r="A19" s="1" t="s">
        <v>68</v>
      </c>
      <c r="B19" s="1" t="s">
        <v>43</v>
      </c>
      <c r="C19" s="1" t="s">
        <v>79</v>
      </c>
      <c r="D19" s="1">
        <v>100000</v>
      </c>
      <c r="E19" s="12">
        <v>11.52</v>
      </c>
      <c r="F19" s="1">
        <f t="shared" si="0"/>
        <v>1152000</v>
      </c>
      <c r="G19" s="11" t="s">
        <v>50</v>
      </c>
      <c r="H19" t="s">
        <v>83</v>
      </c>
    </row>
    <row r="20" spans="1:7">
      <c r="A20" s="1" t="s">
        <v>68</v>
      </c>
      <c r="B20" s="1" t="s">
        <v>43</v>
      </c>
      <c r="C20" s="1" t="s">
        <v>79</v>
      </c>
      <c r="D20" s="1">
        <v>100000</v>
      </c>
      <c r="E20" s="1">
        <v>11.52</v>
      </c>
      <c r="F20" s="1">
        <f t="shared" si="0"/>
        <v>1152000</v>
      </c>
      <c r="G20" s="11" t="s">
        <v>50</v>
      </c>
    </row>
    <row r="21" spans="1:7">
      <c r="A21" s="1" t="s">
        <v>66</v>
      </c>
      <c r="B21" s="1" t="s">
        <v>51</v>
      </c>
      <c r="C21" s="1" t="s">
        <v>82</v>
      </c>
      <c r="D21" s="1">
        <v>100000</v>
      </c>
      <c r="E21" s="1">
        <v>16.5</v>
      </c>
      <c r="F21" s="1">
        <f t="shared" si="0"/>
        <v>1650000</v>
      </c>
      <c r="G21" s="11" t="s">
        <v>50</v>
      </c>
    </row>
    <row r="22" spans="1:7">
      <c r="A22" s="1" t="s">
        <v>74</v>
      </c>
      <c r="B22" s="1" t="s">
        <v>19</v>
      </c>
      <c r="C22" s="1" t="s">
        <v>75</v>
      </c>
      <c r="D22" s="1">
        <v>2000</v>
      </c>
      <c r="E22" s="1">
        <v>18.55</v>
      </c>
      <c r="F22" s="1">
        <f t="shared" si="0"/>
        <v>37100</v>
      </c>
      <c r="G22" s="11" t="s">
        <v>50</v>
      </c>
    </row>
    <row r="23" spans="1:7">
      <c r="A23" s="1" t="s">
        <v>68</v>
      </c>
      <c r="B23" s="1" t="s">
        <v>43</v>
      </c>
      <c r="C23" s="1" t="s">
        <v>82</v>
      </c>
      <c r="D23" s="1">
        <v>100000</v>
      </c>
      <c r="E23" s="1">
        <v>16.5</v>
      </c>
      <c r="F23" s="1">
        <f t="shared" si="0"/>
        <v>1650000</v>
      </c>
      <c r="G23" s="11" t="s">
        <v>53</v>
      </c>
    </row>
    <row r="24" spans="1:7">
      <c r="A24" s="1" t="s">
        <v>68</v>
      </c>
      <c r="B24" s="1" t="s">
        <v>43</v>
      </c>
      <c r="C24" s="1" t="s">
        <v>82</v>
      </c>
      <c r="D24" s="1">
        <v>100000</v>
      </c>
      <c r="E24" s="1">
        <v>16.5</v>
      </c>
      <c r="F24" s="1">
        <f t="shared" si="0"/>
        <v>1650000</v>
      </c>
      <c r="G24" s="11" t="s">
        <v>53</v>
      </c>
    </row>
    <row r="25" spans="1:7">
      <c r="A25" s="1" t="s">
        <v>74</v>
      </c>
      <c r="B25" s="1" t="s">
        <v>19</v>
      </c>
      <c r="C25" s="1" t="s">
        <v>75</v>
      </c>
      <c r="D25" s="1">
        <v>2000</v>
      </c>
      <c r="E25" s="1">
        <v>18.55</v>
      </c>
      <c r="F25" s="1">
        <f t="shared" si="0"/>
        <v>37100</v>
      </c>
      <c r="G25" s="11" t="s">
        <v>53</v>
      </c>
    </row>
    <row r="26" spans="1:7">
      <c r="A26" s="1" t="s">
        <v>74</v>
      </c>
      <c r="B26" s="1" t="s">
        <v>19</v>
      </c>
      <c r="C26" s="1" t="s">
        <v>75</v>
      </c>
      <c r="D26" s="1">
        <v>1000</v>
      </c>
      <c r="E26" s="1">
        <v>18.55</v>
      </c>
      <c r="F26" s="1">
        <f t="shared" si="0"/>
        <v>18550</v>
      </c>
      <c r="G26" s="11" t="s">
        <v>53</v>
      </c>
    </row>
    <row r="27" spans="1:7">
      <c r="A27" s="1" t="s">
        <v>68</v>
      </c>
      <c r="B27" s="1" t="s">
        <v>43</v>
      </c>
      <c r="C27" s="1" t="s">
        <v>79</v>
      </c>
      <c r="D27" s="1">
        <v>100000</v>
      </c>
      <c r="E27" s="1">
        <v>11.52</v>
      </c>
      <c r="F27" s="1">
        <f t="shared" si="0"/>
        <v>1152000</v>
      </c>
      <c r="G27" s="11" t="s">
        <v>53</v>
      </c>
    </row>
    <row r="28" spans="1:7">
      <c r="A28" s="1" t="s">
        <v>68</v>
      </c>
      <c r="B28" s="1" t="s">
        <v>43</v>
      </c>
      <c r="C28" s="1" t="s">
        <v>79</v>
      </c>
      <c r="D28" s="1">
        <v>100000</v>
      </c>
      <c r="E28" s="1">
        <v>11.52</v>
      </c>
      <c r="F28" s="1">
        <f t="shared" si="0"/>
        <v>1152000</v>
      </c>
      <c r="G28" s="11" t="s">
        <v>53</v>
      </c>
    </row>
    <row r="29" spans="1:7">
      <c r="A29" s="1" t="s">
        <v>68</v>
      </c>
      <c r="B29" s="1" t="s">
        <v>43</v>
      </c>
      <c r="C29" s="1" t="s">
        <v>82</v>
      </c>
      <c r="D29" s="1">
        <v>100000</v>
      </c>
      <c r="E29" s="1">
        <v>16.5</v>
      </c>
      <c r="F29" s="1">
        <f t="shared" si="0"/>
        <v>1650000</v>
      </c>
      <c r="G29" s="11" t="s">
        <v>55</v>
      </c>
    </row>
    <row r="30" spans="1:7">
      <c r="A30" s="1" t="s">
        <v>68</v>
      </c>
      <c r="B30" s="1" t="s">
        <v>43</v>
      </c>
      <c r="C30" s="1" t="s">
        <v>82</v>
      </c>
      <c r="D30" s="1">
        <v>100000</v>
      </c>
      <c r="E30" s="1">
        <v>16.5</v>
      </c>
      <c r="F30" s="1">
        <f t="shared" si="0"/>
        <v>1650000</v>
      </c>
      <c r="G30" s="11" t="s">
        <v>55</v>
      </c>
    </row>
    <row r="31" spans="1:7">
      <c r="A31" s="1" t="s">
        <v>66</v>
      </c>
      <c r="B31" s="1" t="s">
        <v>23</v>
      </c>
      <c r="C31" s="1" t="s">
        <v>67</v>
      </c>
      <c r="D31" s="1">
        <v>4000</v>
      </c>
      <c r="E31" s="1">
        <v>14.5</v>
      </c>
      <c r="F31" s="1">
        <f t="shared" si="0"/>
        <v>58000</v>
      </c>
      <c r="G31" s="11" t="s">
        <v>55</v>
      </c>
    </row>
    <row r="32" spans="1:7">
      <c r="A32" s="1" t="s">
        <v>66</v>
      </c>
      <c r="B32" s="1" t="s">
        <v>80</v>
      </c>
      <c r="C32" s="1" t="s">
        <v>67</v>
      </c>
      <c r="D32" s="1">
        <v>2000</v>
      </c>
      <c r="E32" s="1">
        <v>14.5</v>
      </c>
      <c r="F32" s="1">
        <f t="shared" si="0"/>
        <v>29000</v>
      </c>
      <c r="G32" s="11" t="s">
        <v>55</v>
      </c>
    </row>
    <row r="33" spans="1:7">
      <c r="A33" s="1" t="s">
        <v>76</v>
      </c>
      <c r="B33" s="1" t="s">
        <v>47</v>
      </c>
      <c r="C33" s="1" t="s">
        <v>82</v>
      </c>
      <c r="D33" s="1">
        <v>100000</v>
      </c>
      <c r="E33" s="1">
        <v>16.5</v>
      </c>
      <c r="F33" s="1">
        <f t="shared" si="0"/>
        <v>1650000</v>
      </c>
      <c r="G33" s="11" t="s">
        <v>55</v>
      </c>
    </row>
    <row r="34" spans="1:7">
      <c r="A34" s="1" t="s">
        <v>76</v>
      </c>
      <c r="B34" s="1" t="s">
        <v>47</v>
      </c>
      <c r="C34" s="1" t="s">
        <v>82</v>
      </c>
      <c r="D34" s="1">
        <v>150000</v>
      </c>
      <c r="E34" s="1">
        <v>16.5</v>
      </c>
      <c r="F34" s="1">
        <f t="shared" si="0"/>
        <v>2475000</v>
      </c>
      <c r="G34" s="11" t="s">
        <v>55</v>
      </c>
    </row>
    <row r="35" spans="1:8">
      <c r="A35" s="1" t="s">
        <v>74</v>
      </c>
      <c r="B35" s="1" t="s">
        <v>84</v>
      </c>
      <c r="C35" s="1" t="s">
        <v>79</v>
      </c>
      <c r="D35" s="1">
        <v>50000</v>
      </c>
      <c r="E35" s="1">
        <v>6.52</v>
      </c>
      <c r="F35" s="1">
        <f t="shared" si="0"/>
        <v>326000</v>
      </c>
      <c r="G35" s="11" t="s">
        <v>55</v>
      </c>
      <c r="H35" t="s">
        <v>85</v>
      </c>
    </row>
    <row r="36" spans="1:7">
      <c r="A36" s="1" t="s">
        <v>66</v>
      </c>
      <c r="B36" s="1" t="s">
        <v>23</v>
      </c>
      <c r="C36" s="1" t="s">
        <v>67</v>
      </c>
      <c r="D36" s="1">
        <v>6000</v>
      </c>
      <c r="E36" s="1">
        <v>14.5</v>
      </c>
      <c r="F36" s="1">
        <f t="shared" si="0"/>
        <v>87000</v>
      </c>
      <c r="G36" s="11" t="s">
        <v>57</v>
      </c>
    </row>
    <row r="37" spans="1:7">
      <c r="A37" s="1" t="s">
        <v>86</v>
      </c>
      <c r="B37" s="1" t="s">
        <v>87</v>
      </c>
      <c r="C37" s="1" t="s">
        <v>88</v>
      </c>
      <c r="D37" s="1">
        <v>663</v>
      </c>
      <c r="E37" s="1">
        <v>18.6</v>
      </c>
      <c r="F37" s="1">
        <f t="shared" si="0"/>
        <v>12331.8</v>
      </c>
      <c r="G37" s="11" t="s">
        <v>57</v>
      </c>
    </row>
  </sheetData>
  <autoFilter ref="A1:G3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B16" sqref="B16"/>
    </sheetView>
  </sheetViews>
  <sheetFormatPr defaultColWidth="8.72727272727273" defaultRowHeight="14" outlineLevelRow="7"/>
  <cols>
    <col min="2" max="2" width="19.6363636363636" customWidth="1"/>
    <col min="3" max="3" width="11.7272727272727"/>
    <col min="7" max="7" width="13.2727272727273" customWidth="1"/>
    <col min="8" max="8" width="12.8181818181818" customWidth="1"/>
    <col min="9" max="9" width="12.2727272727273" customWidth="1"/>
    <col min="10" max="10" width="12.8181818181818"/>
  </cols>
  <sheetData>
    <row r="1" spans="1:10">
      <c r="A1" t="s">
        <v>59</v>
      </c>
      <c r="B1" t="s">
        <v>60</v>
      </c>
      <c r="C1" t="s">
        <v>89</v>
      </c>
      <c r="D1" t="s">
        <v>7</v>
      </c>
      <c r="E1" t="s">
        <v>90</v>
      </c>
      <c r="F1" t="s">
        <v>63</v>
      </c>
      <c r="G1" t="s">
        <v>91</v>
      </c>
      <c r="H1" t="s">
        <v>92</v>
      </c>
      <c r="I1" t="s">
        <v>93</v>
      </c>
      <c r="J1" t="s">
        <v>94</v>
      </c>
    </row>
    <row r="2" spans="1:10">
      <c r="A2" s="3">
        <v>34</v>
      </c>
      <c r="B2" s="4" t="s">
        <v>19</v>
      </c>
      <c r="C2" s="3">
        <v>81474.84</v>
      </c>
      <c r="D2" t="s">
        <v>56</v>
      </c>
      <c r="E2" s="5">
        <v>3988</v>
      </c>
      <c r="F2">
        <v>20.43</v>
      </c>
      <c r="G2">
        <v>17.28</v>
      </c>
      <c r="H2">
        <v>3.15</v>
      </c>
      <c r="I2">
        <v>6</v>
      </c>
      <c r="J2" s="9">
        <f>(G2/I2/12*3+H2)*E2</f>
        <v>15433.56</v>
      </c>
    </row>
    <row r="3" spans="1:10">
      <c r="A3" s="3">
        <v>36</v>
      </c>
      <c r="B3" s="6" t="s">
        <v>51</v>
      </c>
      <c r="C3" s="7">
        <v>177768</v>
      </c>
      <c r="D3" t="s">
        <v>56</v>
      </c>
      <c r="E3" s="5">
        <v>9876</v>
      </c>
      <c r="F3">
        <v>18</v>
      </c>
      <c r="G3">
        <v>14.4</v>
      </c>
      <c r="H3">
        <v>3.6</v>
      </c>
      <c r="I3">
        <v>5</v>
      </c>
      <c r="J3" s="9">
        <f>(G3/I3/12*3+H3)*E3</f>
        <v>42664.32</v>
      </c>
    </row>
    <row r="4" spans="1:10">
      <c r="A4" s="3">
        <v>36</v>
      </c>
      <c r="B4" s="3" t="s">
        <v>23</v>
      </c>
      <c r="C4" s="5">
        <v>80000</v>
      </c>
      <c r="D4" t="s">
        <v>56</v>
      </c>
      <c r="E4" s="5">
        <v>5000</v>
      </c>
      <c r="F4">
        <v>16</v>
      </c>
      <c r="G4">
        <v>8</v>
      </c>
      <c r="H4">
        <v>8</v>
      </c>
      <c r="I4">
        <v>10</v>
      </c>
      <c r="J4" s="9">
        <f>(G4/I4/12*3+H4)*E4</f>
        <v>41000</v>
      </c>
    </row>
    <row r="5" spans="1:10">
      <c r="A5" s="6">
        <v>36</v>
      </c>
      <c r="B5" s="6" t="s">
        <v>27</v>
      </c>
      <c r="C5" s="5">
        <v>9600</v>
      </c>
      <c r="D5" t="s">
        <v>56</v>
      </c>
      <c r="E5" s="5">
        <v>600</v>
      </c>
      <c r="F5">
        <v>16</v>
      </c>
      <c r="G5">
        <v>8</v>
      </c>
      <c r="H5">
        <v>8</v>
      </c>
      <c r="I5">
        <v>10</v>
      </c>
      <c r="J5" s="9">
        <f>(G5/I5/12*3+H5)*E5</f>
        <v>4920</v>
      </c>
    </row>
    <row r="6" spans="1:10">
      <c r="A6" s="3">
        <v>35</v>
      </c>
      <c r="B6" s="4" t="s">
        <v>43</v>
      </c>
      <c r="C6" s="8">
        <v>3602500</v>
      </c>
      <c r="D6" t="s">
        <v>57</v>
      </c>
      <c r="E6" s="5">
        <v>250000</v>
      </c>
      <c r="F6">
        <v>14.41</v>
      </c>
      <c r="G6">
        <v>14.4</v>
      </c>
      <c r="H6">
        <v>0.01</v>
      </c>
      <c r="I6">
        <v>5</v>
      </c>
      <c r="J6" s="9">
        <f>(G6/I6/12*2+H6)*E6</f>
        <v>122500</v>
      </c>
    </row>
    <row r="7" spans="1:10">
      <c r="A7" s="5">
        <v>32</v>
      </c>
      <c r="B7" s="5" t="s">
        <v>58</v>
      </c>
      <c r="C7" s="5">
        <v>680000</v>
      </c>
      <c r="D7" t="s">
        <v>57</v>
      </c>
      <c r="E7" s="5">
        <v>40000</v>
      </c>
      <c r="F7">
        <v>17</v>
      </c>
      <c r="G7">
        <v>8</v>
      </c>
      <c r="H7">
        <v>9</v>
      </c>
      <c r="I7">
        <v>10</v>
      </c>
      <c r="J7" s="9">
        <f>(G7/I7/12*2+H7)*E7</f>
        <v>365333.333333333</v>
      </c>
    </row>
    <row r="8" spans="3:10">
      <c r="C8">
        <f>SUM(C2:C7)</f>
        <v>4631342.84</v>
      </c>
      <c r="J8" s="9">
        <f>SUM(J2:J7)</f>
        <v>591851.213333333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P4" sqref="P4"/>
    </sheetView>
  </sheetViews>
  <sheetFormatPr defaultColWidth="8.72727272727273" defaultRowHeight="14"/>
  <cols>
    <col min="11" max="11" width="10.5454545454545"/>
    <col min="13" max="13" width="7.72727272727273"/>
    <col min="14" max="14" width="13.5454545454545"/>
  </cols>
  <sheetData>
    <row r="1" spans="1:6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</row>
    <row r="2" spans="1:6">
      <c r="A2" s="2" t="s">
        <v>66</v>
      </c>
      <c r="B2" s="1" t="s">
        <v>23</v>
      </c>
      <c r="C2" s="1" t="s">
        <v>67</v>
      </c>
      <c r="D2" s="1">
        <v>4000</v>
      </c>
      <c r="E2" s="1">
        <v>14.5</v>
      </c>
      <c r="F2" s="1">
        <v>58000</v>
      </c>
    </row>
    <row r="3" spans="1:14">
      <c r="A3" s="2" t="s">
        <v>66</v>
      </c>
      <c r="B3" s="1" t="s">
        <v>23</v>
      </c>
      <c r="C3" s="1" t="s">
        <v>67</v>
      </c>
      <c r="D3" s="1">
        <v>4000</v>
      </c>
      <c r="E3" s="1">
        <v>14.5</v>
      </c>
      <c r="F3" s="1">
        <v>58000</v>
      </c>
      <c r="M3" t="s">
        <v>59</v>
      </c>
      <c r="N3" t="s">
        <v>95</v>
      </c>
    </row>
    <row r="4" spans="1:14">
      <c r="A4" s="1" t="s">
        <v>68</v>
      </c>
      <c r="B4" s="1" t="s">
        <v>14</v>
      </c>
      <c r="C4" s="1" t="s">
        <v>69</v>
      </c>
      <c r="D4" s="1">
        <v>23000</v>
      </c>
      <c r="E4" s="1">
        <v>19.37</v>
      </c>
      <c r="F4" s="1">
        <v>445510</v>
      </c>
      <c r="M4" t="s">
        <v>68</v>
      </c>
      <c r="N4">
        <v>832910</v>
      </c>
    </row>
    <row r="5" spans="1:14">
      <c r="A5" s="1" t="s">
        <v>68</v>
      </c>
      <c r="B5" s="1" t="s">
        <v>14</v>
      </c>
      <c r="C5" s="1" t="s">
        <v>69</v>
      </c>
      <c r="D5" s="1">
        <v>20000</v>
      </c>
      <c r="E5" s="1">
        <v>19.37</v>
      </c>
      <c r="F5" s="1">
        <v>387400</v>
      </c>
      <c r="M5" t="s">
        <v>74</v>
      </c>
      <c r="N5">
        <v>474400</v>
      </c>
    </row>
    <row r="6" spans="1:14">
      <c r="A6" s="2" t="s">
        <v>66</v>
      </c>
      <c r="B6" s="1" t="s">
        <v>23</v>
      </c>
      <c r="C6" s="1" t="s">
        <v>67</v>
      </c>
      <c r="D6" s="1">
        <v>1000</v>
      </c>
      <c r="E6" s="1">
        <v>14.5</v>
      </c>
      <c r="F6" s="1">
        <v>14500</v>
      </c>
      <c r="M6" t="s">
        <v>76</v>
      </c>
      <c r="N6">
        <v>13760</v>
      </c>
    </row>
    <row r="7" spans="1:14">
      <c r="A7" s="2" t="s">
        <v>66</v>
      </c>
      <c r="B7" s="1" t="s">
        <v>71</v>
      </c>
      <c r="C7" s="1" t="s">
        <v>67</v>
      </c>
      <c r="D7" s="1">
        <v>4000</v>
      </c>
      <c r="E7" s="1">
        <v>14.5</v>
      </c>
      <c r="F7" s="1">
        <v>58000</v>
      </c>
      <c r="M7" t="s">
        <v>86</v>
      </c>
      <c r="N7">
        <v>12331.8</v>
      </c>
    </row>
    <row r="8" spans="1:14">
      <c r="A8" s="2" t="s">
        <v>66</v>
      </c>
      <c r="B8" s="1" t="s">
        <v>23</v>
      </c>
      <c r="C8" s="1" t="s">
        <v>67</v>
      </c>
      <c r="D8" s="1">
        <v>3400</v>
      </c>
      <c r="E8" s="1">
        <v>14.5</v>
      </c>
      <c r="F8" s="1">
        <v>49300</v>
      </c>
      <c r="M8" t="s">
        <v>66</v>
      </c>
      <c r="N8">
        <v>536920</v>
      </c>
    </row>
    <row r="9" spans="1:14">
      <c r="A9" s="2" t="s">
        <v>66</v>
      </c>
      <c r="B9" s="1" t="s">
        <v>71</v>
      </c>
      <c r="C9" s="1" t="s">
        <v>67</v>
      </c>
      <c r="D9" s="1">
        <v>600</v>
      </c>
      <c r="E9" s="1">
        <v>14.5</v>
      </c>
      <c r="F9" s="1">
        <v>8700</v>
      </c>
      <c r="M9" t="s">
        <v>96</v>
      </c>
      <c r="N9">
        <v>1870321.8</v>
      </c>
    </row>
    <row r="10" spans="1:6">
      <c r="A10" s="2" t="s">
        <v>66</v>
      </c>
      <c r="B10" s="1" t="s">
        <v>72</v>
      </c>
      <c r="C10" s="1" t="s">
        <v>73</v>
      </c>
      <c r="D10" s="1">
        <v>2000</v>
      </c>
      <c r="E10" s="1">
        <v>11.71</v>
      </c>
      <c r="F10" s="1">
        <v>23420</v>
      </c>
    </row>
    <row r="11" spans="1:6">
      <c r="A11" s="1" t="s">
        <v>74</v>
      </c>
      <c r="B11" s="1" t="s">
        <v>19</v>
      </c>
      <c r="C11" s="1" t="s">
        <v>75</v>
      </c>
      <c r="D11" s="1">
        <v>3000</v>
      </c>
      <c r="E11" s="1">
        <v>18.55</v>
      </c>
      <c r="F11" s="1">
        <v>55650</v>
      </c>
    </row>
    <row r="12" spans="1:6">
      <c r="A12" s="1" t="s">
        <v>76</v>
      </c>
      <c r="B12" s="1" t="s">
        <v>77</v>
      </c>
      <c r="C12" s="1" t="s">
        <v>78</v>
      </c>
      <c r="D12" s="1">
        <v>1000</v>
      </c>
      <c r="E12" s="1">
        <v>13.76</v>
      </c>
      <c r="F12" s="1">
        <v>13760</v>
      </c>
    </row>
    <row r="13" spans="1:11">
      <c r="A13" s="1" t="s">
        <v>66</v>
      </c>
      <c r="B13" s="1" t="s">
        <v>80</v>
      </c>
      <c r="C13" s="1" t="s">
        <v>81</v>
      </c>
      <c r="D13" s="1">
        <v>5000</v>
      </c>
      <c r="E13" s="1">
        <v>18.6</v>
      </c>
      <c r="F13" s="1">
        <v>93000</v>
      </c>
      <c r="J13" t="s">
        <v>76</v>
      </c>
      <c r="K13">
        <v>13760</v>
      </c>
    </row>
    <row r="14" spans="1:11">
      <c r="A14" s="1" t="s">
        <v>74</v>
      </c>
      <c r="B14" s="1" t="s">
        <v>19</v>
      </c>
      <c r="C14" s="1" t="s">
        <v>75</v>
      </c>
      <c r="D14" s="1">
        <v>2000</v>
      </c>
      <c r="E14" s="1">
        <v>18.55</v>
      </c>
      <c r="F14" s="1">
        <v>37100</v>
      </c>
      <c r="J14" t="s">
        <v>86</v>
      </c>
      <c r="K14">
        <v>12331.8</v>
      </c>
    </row>
    <row r="15" spans="1:11">
      <c r="A15" s="1" t="s">
        <v>74</v>
      </c>
      <c r="B15" s="1" t="s">
        <v>19</v>
      </c>
      <c r="C15" s="1" t="s">
        <v>75</v>
      </c>
      <c r="D15" s="1">
        <v>2000</v>
      </c>
      <c r="E15" s="1">
        <v>18.55</v>
      </c>
      <c r="F15" s="1">
        <v>37100</v>
      </c>
      <c r="J15" t="s">
        <v>74</v>
      </c>
      <c r="K15">
        <v>474400</v>
      </c>
    </row>
    <row r="16" spans="1:6">
      <c r="A16" s="1" t="s">
        <v>74</v>
      </c>
      <c r="B16" s="1" t="s">
        <v>19</v>
      </c>
      <c r="C16" s="1" t="s">
        <v>75</v>
      </c>
      <c r="D16" s="1">
        <v>1000</v>
      </c>
      <c r="E16" s="1">
        <v>18.55</v>
      </c>
      <c r="F16" s="1">
        <v>18550</v>
      </c>
    </row>
    <row r="17" spans="1:11">
      <c r="A17" s="1" t="s">
        <v>66</v>
      </c>
      <c r="B17" s="1" t="s">
        <v>23</v>
      </c>
      <c r="C17" s="1" t="s">
        <v>67</v>
      </c>
      <c r="D17" s="1">
        <v>4000</v>
      </c>
      <c r="E17" s="1">
        <v>14.5</v>
      </c>
      <c r="F17" s="1">
        <v>58000</v>
      </c>
      <c r="J17" t="s">
        <v>68</v>
      </c>
      <c r="K17">
        <v>832910</v>
      </c>
    </row>
    <row r="18" spans="1:11">
      <c r="A18" s="1" t="s">
        <v>66</v>
      </c>
      <c r="B18" s="1" t="s">
        <v>80</v>
      </c>
      <c r="C18" s="1" t="s">
        <v>67</v>
      </c>
      <c r="D18" s="1">
        <v>2000</v>
      </c>
      <c r="E18" s="1">
        <v>14.5</v>
      </c>
      <c r="F18" s="1">
        <v>29000</v>
      </c>
      <c r="J18" t="s">
        <v>66</v>
      </c>
      <c r="K18">
        <v>536920</v>
      </c>
    </row>
    <row r="19" spans="1:6">
      <c r="A19" t="s">
        <v>74</v>
      </c>
      <c r="B19" t="s">
        <v>84</v>
      </c>
      <c r="C19" s="1" t="s">
        <v>79</v>
      </c>
      <c r="D19">
        <v>50000</v>
      </c>
      <c r="E19">
        <v>6.52</v>
      </c>
      <c r="F19" s="1">
        <v>326000</v>
      </c>
    </row>
    <row r="20" spans="1:11">
      <c r="A20" s="1" t="s">
        <v>66</v>
      </c>
      <c r="B20" s="1" t="s">
        <v>23</v>
      </c>
      <c r="C20" s="1" t="s">
        <v>67</v>
      </c>
      <c r="D20" s="1">
        <v>6000</v>
      </c>
      <c r="E20" s="1">
        <v>14.5</v>
      </c>
      <c r="F20" s="1">
        <v>87000</v>
      </c>
      <c r="J20" t="s">
        <v>96</v>
      </c>
      <c r="K20">
        <v>1870321.8</v>
      </c>
    </row>
    <row r="21" spans="1:6">
      <c r="A21" t="s">
        <v>86</v>
      </c>
      <c r="B21" t="s">
        <v>97</v>
      </c>
      <c r="C21" t="s">
        <v>88</v>
      </c>
      <c r="D21">
        <v>663</v>
      </c>
      <c r="E21">
        <v>18.6</v>
      </c>
      <c r="F21" s="1">
        <v>12331.8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模组出账情况</vt:lpstr>
      <vt:lpstr>模组采购情况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2024-01-25T01:52:00Z</dcterms:created>
  <dcterms:modified xsi:type="dcterms:W3CDTF">2025-06-11T03:00:48Z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4578BBB4F5DC4ACF841818ACC5F55F39</vt:lpwstr>
  </property>
  <property fmtid="{D5CDD505-2E9C-101B-9397-08002B2CF9AE}" pid="3" name="KSOProductBuildVer">
    <vt:lpwstr>2052-11.8.2.12309</vt:lpwstr>
  </property>
</Properties>
</file>